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5" yWindow="2955" windowWidth="2406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173" i="1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L26"/>
  <c r="L887"/>
  <c r="L909"/>
  <c r="L721"/>
  <c r="L268"/>
  <c r="L823"/>
  <c r="L638" s="1"/>
  <c r="L618"/>
  <c r="L265"/>
  <c r="L818"/>
  <c r="L779" s="1"/>
  <c r="L283"/>
  <c r="L556" s="1"/>
  <c r="L609"/>
  <c r="L968" s="1"/>
  <c r="L707"/>
  <c r="L691" s="1"/>
  <c r="L432" s="1"/>
  <c r="L743"/>
  <c r="L899"/>
  <c r="L353" s="1"/>
  <c r="L237" s="1"/>
  <c r="L750" s="1"/>
  <c r="L1103" s="1"/>
  <c r="L153"/>
  <c r="L990" s="1"/>
  <c r="L393" s="1"/>
  <c r="L860"/>
  <c r="L529" s="1"/>
  <c r="L252"/>
  <c r="L50"/>
  <c r="L462"/>
  <c r="L45" s="1"/>
  <c r="L922" s="1"/>
  <c r="L833" s="1"/>
  <c r="L543"/>
  <c r="L66"/>
  <c r="L539" s="1"/>
  <c r="L785"/>
  <c r="L1078"/>
  <c r="L892" s="1"/>
  <c r="L368"/>
  <c r="L492" s="1"/>
  <c r="L841" s="1"/>
  <c r="L626" s="1"/>
  <c r="L838"/>
  <c r="L553"/>
  <c r="L944" s="1"/>
  <c r="L350"/>
  <c r="L677" s="1"/>
  <c r="L262" s="1"/>
  <c r="L406"/>
  <c r="L854" s="1"/>
  <c r="L1110" s="1"/>
  <c r="L100"/>
  <c r="L212"/>
  <c r="L228"/>
  <c r="L696" s="1"/>
  <c r="L662" s="1"/>
  <c r="L319"/>
  <c r="L1096"/>
  <c r="L1141" s="1"/>
  <c r="L401" s="1"/>
  <c r="L808"/>
  <c r="L249" s="1"/>
  <c r="I808"/>
  <c r="L684"/>
  <c r="L1115"/>
  <c r="L718"/>
  <c r="L972" s="1"/>
  <c r="L136" s="1"/>
  <c r="L465" s="1"/>
  <c r="L1003"/>
  <c r="L219"/>
  <c r="L591" s="1"/>
  <c r="L701" s="1"/>
  <c r="L581" s="1"/>
  <c r="L118" s="1"/>
  <c r="L333"/>
  <c r="L774"/>
  <c r="L29"/>
  <c r="L73"/>
  <c r="L1010" s="1"/>
  <c r="L868"/>
  <c r="L658" s="1"/>
  <c r="L782"/>
  <c r="L704"/>
  <c r="L941"/>
  <c r="I941"/>
  <c r="L459"/>
  <c r="L10" s="1"/>
  <c r="L273"/>
  <c r="L197" s="1"/>
  <c r="L647" s="1"/>
  <c r="L362"/>
  <c r="L673"/>
  <c r="L278"/>
  <c r="L55"/>
  <c r="L104" s="1"/>
  <c r="L865" s="1"/>
  <c r="L1144"/>
  <c r="L846"/>
  <c r="L746" s="1"/>
  <c r="L409"/>
  <c r="L799"/>
  <c r="L1007"/>
  <c r="I1007"/>
  <c r="L723"/>
  <c r="L980"/>
  <c r="L629" s="1"/>
  <c r="L1137"/>
  <c r="L762"/>
  <c r="L654"/>
  <c r="L356"/>
  <c r="L927"/>
  <c r="L803"/>
  <c r="L532"/>
  <c r="L511"/>
  <c r="L793" s="1"/>
  <c r="L546"/>
  <c r="L1063"/>
  <c r="L226"/>
  <c r="L297"/>
  <c r="L978" s="1"/>
  <c r="L914"/>
  <c r="L87" s="1"/>
  <c r="L63" s="1"/>
  <c r="L477"/>
  <c r="L294" s="1"/>
  <c r="L852"/>
  <c r="L964" s="1"/>
  <c r="L142"/>
  <c r="L871"/>
  <c r="L753" s="1"/>
  <c r="L412" s="1"/>
  <c r="L811"/>
  <c r="L495"/>
  <c r="L489" s="1"/>
  <c r="L962" s="1"/>
  <c r="L359" s="1"/>
  <c r="L234"/>
  <c r="I234"/>
  <c r="I438"/>
  <c r="L895"/>
  <c r="L443" s="1"/>
  <c r="I895"/>
  <c r="L439"/>
  <c r="L470"/>
  <c r="L881"/>
  <c r="L759"/>
  <c r="L96"/>
  <c r="L734"/>
  <c r="L843" s="1"/>
  <c r="L289" s="1"/>
  <c r="L193" s="1"/>
  <c r="L1000"/>
  <c r="L455"/>
  <c r="L1107"/>
  <c r="L244"/>
  <c r="L874"/>
  <c r="L311"/>
  <c r="L1058"/>
  <c r="L959"/>
  <c r="L1088" s="1"/>
  <c r="I959"/>
  <c r="I1088" s="1"/>
  <c r="L604"/>
  <c r="L939" s="1"/>
  <c r="L680"/>
  <c r="L681"/>
  <c r="L682"/>
  <c r="L685"/>
  <c r="L687"/>
  <c r="L688"/>
  <c r="L689"/>
  <c r="L692"/>
  <c r="L693"/>
  <c r="L694"/>
  <c r="L697"/>
  <c r="L702"/>
  <c r="L705"/>
  <c r="L708"/>
  <c r="L710"/>
  <c r="L712"/>
  <c r="L714"/>
  <c r="I235"/>
  <c r="I236"/>
  <c r="I237"/>
  <c r="I238"/>
  <c r="I239"/>
  <c r="I240"/>
  <c r="I241"/>
  <c r="I242"/>
  <c r="I243"/>
  <c r="I244"/>
  <c r="I245"/>
  <c r="I246"/>
  <c r="I247"/>
  <c r="I248"/>
  <c r="I24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359"/>
  <c r="I360"/>
  <c r="I361"/>
  <c r="I362"/>
  <c r="I363"/>
  <c r="I364"/>
  <c r="I707"/>
  <c r="I708"/>
  <c r="I709"/>
  <c r="I532"/>
  <c r="I533"/>
  <c r="I534"/>
  <c r="I535"/>
  <c r="I536"/>
  <c r="I537"/>
  <c r="I538"/>
  <c r="I539"/>
  <c r="I540"/>
  <c r="I541"/>
  <c r="I542"/>
  <c r="I1164"/>
  <c r="I1165"/>
  <c r="I1166"/>
  <c r="I1167"/>
  <c r="I1168"/>
  <c r="I1169"/>
  <c r="I1170"/>
  <c r="I551"/>
  <c r="I552"/>
  <c r="I553"/>
  <c r="I554"/>
  <c r="I555"/>
  <c r="I556"/>
  <c r="I557"/>
  <c r="I558"/>
  <c r="I559"/>
  <c r="I560"/>
  <c r="I561"/>
  <c r="I492"/>
  <c r="I493"/>
  <c r="I494"/>
  <c r="I495"/>
  <c r="I496"/>
  <c r="I497"/>
  <c r="I498"/>
  <c r="I499"/>
  <c r="I500"/>
  <c r="I501"/>
  <c r="I502"/>
  <c r="I503"/>
  <c r="I504"/>
  <c r="I505"/>
  <c r="I506"/>
  <c r="I214"/>
  <c r="I215"/>
  <c r="I216"/>
  <c r="I217"/>
  <c r="I218"/>
  <c r="I219"/>
  <c r="I220"/>
  <c r="I221"/>
  <c r="I222"/>
  <c r="I223"/>
  <c r="I87"/>
  <c r="I88"/>
  <c r="I89"/>
  <c r="I90"/>
  <c r="I91"/>
  <c r="I92"/>
  <c r="I252"/>
  <c r="I253"/>
  <c r="I254"/>
  <c r="I255"/>
  <c r="I256"/>
  <c r="I257"/>
  <c r="I258"/>
  <c r="I259"/>
  <c r="I260"/>
  <c r="I261"/>
  <c r="I262"/>
  <c r="I263"/>
  <c r="I264"/>
  <c r="I265"/>
  <c r="I266"/>
  <c r="I267"/>
  <c r="L19"/>
  <c r="L20"/>
  <c r="L1120"/>
  <c r="L257"/>
  <c r="L21"/>
  <c r="L22"/>
  <c r="L23"/>
  <c r="L24"/>
  <c r="L27"/>
  <c r="L30"/>
  <c r="L34"/>
  <c r="L35"/>
  <c r="L37"/>
  <c r="L669"/>
  <c r="L670"/>
  <c r="L651"/>
  <c r="L671"/>
  <c r="L674"/>
  <c r="L675"/>
  <c r="L678"/>
  <c r="L1024"/>
  <c r="L1025"/>
  <c r="L1068"/>
  <c r="L1026"/>
  <c r="L1027"/>
  <c r="L1028"/>
  <c r="L1029"/>
  <c r="L1030"/>
  <c r="L1032"/>
  <c r="L1033"/>
  <c r="L1034"/>
  <c r="L1036"/>
  <c r="L665"/>
  <c r="L666"/>
  <c r="L667"/>
  <c r="L848"/>
  <c r="L849"/>
  <c r="L850"/>
  <c r="L855"/>
  <c r="L857"/>
  <c r="L858"/>
  <c r="L861"/>
  <c r="L863"/>
  <c r="L866"/>
  <c r="L869"/>
  <c r="L872"/>
  <c r="L875"/>
  <c r="L876"/>
  <c r="L883"/>
  <c r="I600"/>
  <c r="I601"/>
  <c r="I602"/>
  <c r="I603"/>
  <c r="I604"/>
  <c r="I605"/>
  <c r="I606"/>
  <c r="I607"/>
  <c r="I576"/>
  <c r="I577"/>
  <c r="I578"/>
  <c r="I579"/>
  <c r="I580"/>
  <c r="I477"/>
  <c r="I478"/>
  <c r="I479"/>
  <c r="I480"/>
  <c r="I481"/>
  <c r="I482"/>
  <c r="I483"/>
  <c r="I484"/>
  <c r="I485"/>
  <c r="I486"/>
  <c r="I487"/>
  <c r="I488"/>
  <c r="I489"/>
  <c r="I960"/>
  <c r="I961"/>
  <c r="I962"/>
  <c r="I459"/>
  <c r="I460"/>
  <c r="I461"/>
  <c r="I809"/>
  <c r="I810"/>
  <c r="I811"/>
  <c r="I812"/>
  <c r="I813"/>
  <c r="I814"/>
  <c r="I815"/>
  <c r="I516"/>
  <c r="I517"/>
  <c r="I518"/>
  <c r="I519"/>
  <c r="I520"/>
  <c r="I521"/>
  <c r="I522"/>
  <c r="I654"/>
  <c r="I655"/>
  <c r="I656"/>
  <c r="I657"/>
  <c r="I658"/>
  <c r="I659"/>
  <c r="I660"/>
  <c r="I661"/>
  <c r="I662"/>
  <c r="I663"/>
  <c r="I664"/>
  <c r="I830"/>
  <c r="I831"/>
  <c r="I832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789"/>
  <c r="I790"/>
  <c r="I791"/>
  <c r="I792"/>
  <c r="I793"/>
  <c r="I794"/>
  <c r="I795"/>
  <c r="I796"/>
  <c r="I797"/>
  <c r="I798"/>
  <c r="I581"/>
  <c r="I582"/>
  <c r="I583"/>
  <c r="I584"/>
  <c r="I773"/>
  <c r="I774"/>
  <c r="I775"/>
  <c r="I776"/>
  <c r="I777"/>
  <c r="I778"/>
  <c r="I779"/>
  <c r="I780"/>
  <c r="I781"/>
  <c r="I782"/>
  <c r="I783"/>
  <c r="I784"/>
  <c r="I785"/>
  <c r="I786"/>
  <c r="I787"/>
  <c r="I799"/>
  <c r="I800"/>
  <c r="I801"/>
  <c r="I802"/>
  <c r="I803"/>
  <c r="I804"/>
  <c r="I805"/>
  <c r="I806"/>
  <c r="I439"/>
  <c r="I440"/>
  <c r="I441"/>
  <c r="I442"/>
  <c r="I443"/>
  <c r="I1063"/>
  <c r="I1064"/>
  <c r="I1065"/>
  <c r="I1066"/>
  <c r="I1067"/>
  <c r="L576"/>
  <c r="L577"/>
  <c r="L578"/>
  <c r="L579"/>
  <c r="L582"/>
  <c r="L583"/>
  <c r="L584"/>
  <c r="L586"/>
  <c r="L473"/>
  <c r="L474"/>
  <c r="L475"/>
  <c r="L479"/>
  <c r="L480"/>
  <c r="L482"/>
  <c r="L483"/>
  <c r="L485"/>
  <c r="L486"/>
  <c r="L487"/>
  <c r="L490"/>
  <c r="L493"/>
  <c r="L496"/>
  <c r="L497"/>
  <c r="L499"/>
  <c r="L500"/>
  <c r="L501"/>
  <c r="L502"/>
  <c r="L503"/>
  <c r="L504"/>
  <c r="L506"/>
  <c r="L507"/>
  <c r="L508"/>
  <c r="L509"/>
  <c r="L512"/>
  <c r="L513"/>
  <c r="L514"/>
  <c r="L516"/>
  <c r="L517"/>
  <c r="L519"/>
  <c r="L520"/>
  <c r="L521"/>
  <c r="L523"/>
  <c r="L524"/>
  <c r="L526"/>
  <c r="L527"/>
  <c r="L530"/>
  <c r="L533"/>
  <c r="L535"/>
  <c r="L536"/>
  <c r="L537"/>
  <c r="L540"/>
  <c r="L541"/>
  <c r="L544"/>
  <c r="L547"/>
  <c r="L548"/>
  <c r="L549"/>
  <c r="L551"/>
  <c r="L554"/>
  <c r="L557"/>
  <c r="L558"/>
  <c r="L559"/>
  <c r="L561"/>
  <c r="L562"/>
  <c r="L563"/>
  <c r="L564"/>
  <c r="L565"/>
  <c r="L566"/>
  <c r="L568"/>
  <c r="L569"/>
  <c r="L570"/>
  <c r="L571"/>
  <c r="L572"/>
  <c r="L573"/>
  <c r="L574"/>
  <c r="L1160"/>
  <c r="L1161"/>
  <c r="L149"/>
  <c r="L150"/>
  <c r="L1162"/>
  <c r="L1164"/>
  <c r="L1165"/>
  <c r="L1166"/>
  <c r="L1167"/>
  <c r="L1169"/>
  <c r="L69"/>
  <c r="L70"/>
  <c r="L418"/>
  <c r="L419"/>
  <c r="L448"/>
  <c r="L900"/>
  <c r="L901"/>
  <c r="L902"/>
  <c r="L903"/>
  <c r="L904"/>
  <c r="L905"/>
  <c r="L906"/>
  <c r="L988"/>
  <c r="L1011"/>
  <c r="L1012"/>
  <c r="L32"/>
  <c r="L162"/>
  <c r="L163"/>
  <c r="L164"/>
  <c r="L165"/>
  <c r="L166"/>
  <c r="L167"/>
  <c r="L168"/>
  <c r="L169"/>
  <c r="L170"/>
  <c r="L171"/>
  <c r="L172"/>
  <c r="L201"/>
  <c r="L339"/>
  <c r="L340"/>
  <c r="L341"/>
  <c r="L342"/>
  <c r="L343"/>
  <c r="L344"/>
  <c r="L345"/>
  <c r="L346"/>
  <c r="L214"/>
  <c r="L46"/>
  <c r="L47"/>
  <c r="L274"/>
  <c r="L275"/>
  <c r="L728"/>
  <c r="L729"/>
  <c r="L730"/>
  <c r="L731"/>
  <c r="L819"/>
  <c r="L820"/>
  <c r="L1019"/>
  <c r="L1020"/>
  <c r="L1021"/>
  <c r="L1037"/>
  <c r="L1038"/>
  <c r="L1039"/>
  <c r="L154"/>
  <c r="L155"/>
  <c r="L156"/>
  <c r="L157"/>
  <c r="L312"/>
  <c r="L313"/>
  <c r="L238"/>
  <c r="L15"/>
  <c r="L16"/>
  <c r="L449"/>
  <c r="L229"/>
  <c r="L230"/>
  <c r="L420"/>
  <c r="L421"/>
  <c r="I562"/>
  <c r="I563"/>
  <c r="I564"/>
  <c r="I565"/>
  <c r="I566"/>
  <c r="I567"/>
  <c r="I568"/>
  <c r="I569"/>
  <c r="I570"/>
  <c r="I571"/>
  <c r="I572"/>
  <c r="I573"/>
  <c r="I574"/>
  <c r="L596"/>
  <c r="L597"/>
  <c r="L598"/>
  <c r="L601"/>
  <c r="L602"/>
  <c r="L605"/>
  <c r="L606"/>
  <c r="L607"/>
  <c r="L610"/>
  <c r="L611"/>
  <c r="L612"/>
  <c r="L613"/>
  <c r="L615"/>
  <c r="L616"/>
  <c r="L619"/>
  <c r="L621"/>
  <c r="L622"/>
  <c r="L623"/>
  <c r="L624"/>
  <c r="L627"/>
  <c r="L630"/>
  <c r="L631"/>
  <c r="L632"/>
  <c r="L634"/>
  <c r="L635"/>
  <c r="L636"/>
  <c r="L639"/>
  <c r="L640"/>
  <c r="L642"/>
  <c r="L644"/>
  <c r="L645"/>
  <c r="L648"/>
  <c r="L649"/>
  <c r="L652"/>
  <c r="L655"/>
  <c r="L656"/>
  <c r="L659"/>
  <c r="L660"/>
  <c r="L663"/>
  <c r="L1099"/>
  <c r="L1100"/>
  <c r="L1101"/>
  <c r="L1104"/>
  <c r="L1105"/>
  <c r="L1108"/>
  <c r="L1111"/>
  <c r="L1112"/>
  <c r="L1113"/>
  <c r="L1116"/>
  <c r="L1117"/>
  <c r="L1118"/>
  <c r="L1121"/>
  <c r="L1122"/>
  <c r="L1123"/>
  <c r="L1124"/>
  <c r="L1126"/>
  <c r="L1127"/>
  <c r="L1128"/>
  <c r="L1129"/>
  <c r="L1131"/>
  <c r="L1132"/>
  <c r="L1133"/>
  <c r="L1134"/>
  <c r="L1135"/>
  <c r="L1138"/>
  <c r="L1139"/>
  <c r="L1142"/>
  <c r="L1145"/>
  <c r="L1146"/>
  <c r="L1147"/>
  <c r="L1148"/>
  <c r="L1149"/>
  <c r="L1150"/>
  <c r="L1151"/>
  <c r="L1152"/>
  <c r="L1154"/>
  <c r="L77"/>
  <c r="L78"/>
  <c r="L997"/>
  <c r="L79"/>
  <c r="L81"/>
  <c r="L82"/>
  <c r="L83"/>
  <c r="L84"/>
  <c r="L85"/>
  <c r="L88"/>
  <c r="L89"/>
  <c r="L90"/>
  <c r="L92"/>
  <c r="L93"/>
  <c r="L94"/>
  <c r="L97"/>
  <c r="L98"/>
  <c r="L101"/>
  <c r="L102"/>
  <c r="L105"/>
  <c r="L106"/>
  <c r="L107"/>
  <c r="L108"/>
  <c r="L109"/>
  <c r="L110"/>
  <c r="L111"/>
  <c r="L113"/>
  <c r="L114"/>
  <c r="L115"/>
  <c r="L116"/>
  <c r="L119"/>
  <c r="L121"/>
  <c r="L122"/>
  <c r="L123"/>
  <c r="L124"/>
  <c r="L125"/>
  <c r="L126"/>
  <c r="L127"/>
  <c r="L128"/>
  <c r="L130"/>
  <c r="L131"/>
  <c r="L132"/>
  <c r="L133"/>
  <c r="L134"/>
  <c r="L137"/>
  <c r="L138"/>
  <c r="L143"/>
  <c r="L144"/>
  <c r="L145"/>
  <c r="L146"/>
  <c r="L147"/>
  <c r="L151"/>
  <c r="L158"/>
  <c r="L159"/>
  <c r="L160"/>
  <c r="I66"/>
  <c r="I67"/>
  <c r="I68"/>
  <c r="I69"/>
  <c r="I70"/>
  <c r="I415"/>
  <c r="I416"/>
  <c r="I417"/>
  <c r="I418"/>
  <c r="I419"/>
  <c r="I444"/>
  <c r="I445"/>
  <c r="I446"/>
  <c r="I447"/>
  <c r="I448"/>
  <c r="I691"/>
  <c r="I692"/>
  <c r="I693"/>
  <c r="I896"/>
  <c r="I897"/>
  <c r="I898"/>
  <c r="I899"/>
  <c r="I900"/>
  <c r="I901"/>
  <c r="I902"/>
  <c r="I903"/>
  <c r="I904"/>
  <c r="I905"/>
  <c r="I906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1008"/>
  <c r="I1009"/>
  <c r="I1010"/>
  <c r="I1011"/>
  <c r="I1012"/>
  <c r="I19"/>
  <c r="I20"/>
  <c r="I21"/>
  <c r="I22"/>
  <c r="I23"/>
  <c r="I24"/>
  <c r="I25"/>
  <c r="I26"/>
  <c r="I27"/>
  <c r="I28"/>
  <c r="I29"/>
  <c r="I30"/>
  <c r="I31"/>
  <c r="I32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201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7"/>
  <c r="I38"/>
  <c r="I39"/>
  <c r="I40"/>
  <c r="I41"/>
  <c r="I42"/>
  <c r="I43"/>
  <c r="I44"/>
  <c r="I45"/>
  <c r="I46"/>
  <c r="I47"/>
  <c r="I271"/>
  <c r="I272"/>
  <c r="I273"/>
  <c r="I274"/>
  <c r="I275"/>
  <c r="I721"/>
  <c r="I722"/>
  <c r="I723"/>
  <c r="I724"/>
  <c r="I725"/>
  <c r="I726"/>
  <c r="I727"/>
  <c r="I728"/>
  <c r="I729"/>
  <c r="I730"/>
  <c r="I731"/>
  <c r="I816"/>
  <c r="I817"/>
  <c r="I818"/>
  <c r="I819"/>
  <c r="I820"/>
  <c r="I507"/>
  <c r="I508"/>
  <c r="I1013"/>
  <c r="I1014"/>
  <c r="I1015"/>
  <c r="I1016"/>
  <c r="I1017"/>
  <c r="I1018"/>
  <c r="I1019"/>
  <c r="I1020"/>
  <c r="I1021"/>
  <c r="I1032"/>
  <c r="I1033"/>
  <c r="I1034"/>
  <c r="I1035"/>
  <c r="I1036"/>
  <c r="I1037"/>
  <c r="I1038"/>
  <c r="I1039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"/>
  <c r="I4"/>
  <c r="I5"/>
  <c r="I6"/>
  <c r="I7"/>
  <c r="I8"/>
  <c r="I9"/>
  <c r="I10"/>
  <c r="I11"/>
  <c r="I12"/>
  <c r="I13"/>
  <c r="I14"/>
  <c r="I15"/>
  <c r="I16"/>
  <c r="I449"/>
  <c r="I224"/>
  <c r="I225"/>
  <c r="I226"/>
  <c r="I227"/>
  <c r="I228"/>
  <c r="I229"/>
  <c r="I230"/>
  <c r="I420"/>
  <c r="I421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93"/>
  <c r="I94"/>
  <c r="I95"/>
  <c r="I96"/>
  <c r="I97"/>
  <c r="I98"/>
  <c r="I99"/>
  <c r="I100"/>
  <c r="I101"/>
  <c r="I102"/>
  <c r="I103"/>
  <c r="I104"/>
  <c r="I105"/>
  <c r="I106"/>
  <c r="I922"/>
  <c r="I923"/>
  <c r="I924"/>
  <c r="I925"/>
  <c r="I926"/>
  <c r="I927"/>
  <c r="I928"/>
  <c r="I929"/>
  <c r="I608"/>
  <c r="I609"/>
  <c r="I610"/>
  <c r="I611"/>
  <c r="I612"/>
  <c r="I942"/>
  <c r="I943"/>
  <c r="I944"/>
  <c r="I945"/>
  <c r="I946"/>
  <c r="I947"/>
  <c r="I948"/>
  <c r="I1040"/>
  <c r="I1041"/>
  <c r="I1042"/>
  <c r="I1043"/>
  <c r="I1044"/>
  <c r="I1045"/>
  <c r="I1046"/>
  <c r="I1047"/>
  <c r="I1048"/>
  <c r="I1049"/>
  <c r="I1050"/>
  <c r="I1051"/>
  <c r="I1126"/>
  <c r="I1127"/>
  <c r="I1128"/>
  <c r="I276"/>
  <c r="I277"/>
  <c r="I278"/>
  <c r="I279"/>
  <c r="I280"/>
  <c r="I71"/>
  <c r="I72"/>
  <c r="I73"/>
  <c r="I74"/>
  <c r="I75"/>
  <c r="I76"/>
  <c r="I77"/>
  <c r="I78"/>
  <c r="I79"/>
  <c r="I80"/>
  <c r="I81"/>
  <c r="I82"/>
  <c r="I83"/>
  <c r="I84"/>
  <c r="I17"/>
  <c r="I347"/>
  <c r="I349"/>
  <c r="I350"/>
  <c r="I351"/>
  <c r="I352"/>
  <c r="I353"/>
  <c r="I354"/>
  <c r="I355"/>
  <c r="I356"/>
  <c r="I357"/>
  <c r="I365"/>
  <c r="I366"/>
  <c r="I367"/>
  <c r="I368"/>
  <c r="I369"/>
  <c r="I370"/>
  <c r="I371"/>
  <c r="I373"/>
  <c r="I374"/>
  <c r="I375"/>
  <c r="I376"/>
  <c r="I377"/>
  <c r="I739"/>
  <c r="I740"/>
  <c r="I741"/>
  <c r="I742"/>
  <c r="I743"/>
  <c r="I744"/>
  <c r="I745"/>
  <c r="I585"/>
  <c r="I586"/>
  <c r="I587"/>
  <c r="I588"/>
  <c r="I589"/>
  <c r="I590"/>
  <c r="I591"/>
  <c r="I592"/>
  <c r="I593"/>
  <c r="I594"/>
  <c r="I595"/>
  <c r="I596"/>
  <c r="I597"/>
  <c r="I523"/>
  <c r="I524"/>
  <c r="I525"/>
  <c r="I1052"/>
  <c r="I1053"/>
  <c r="I1054"/>
  <c r="I1055"/>
  <c r="I1056"/>
  <c r="I1057"/>
  <c r="I1058"/>
  <c r="I33"/>
  <c r="I1089"/>
  <c r="I1090"/>
  <c r="I1091"/>
  <c r="I1092"/>
  <c r="I1093"/>
  <c r="I1094"/>
  <c r="I1095"/>
  <c r="I1096"/>
  <c r="I1097"/>
  <c r="I1098"/>
  <c r="I1099"/>
  <c r="I1100"/>
  <c r="I638"/>
  <c r="I639"/>
  <c r="I640"/>
  <c r="I641"/>
  <c r="I642"/>
  <c r="I643"/>
  <c r="I644"/>
  <c r="I645"/>
  <c r="I646"/>
  <c r="I732"/>
  <c r="I733"/>
  <c r="I746"/>
  <c r="I747"/>
  <c r="I748"/>
  <c r="I749"/>
  <c r="I750"/>
  <c r="I751"/>
  <c r="I752"/>
  <c r="I753"/>
  <c r="I754"/>
  <c r="I756"/>
  <c r="I757"/>
  <c r="I758"/>
  <c r="I759"/>
  <c r="I760"/>
  <c r="I1101"/>
  <c r="I1102"/>
  <c r="I1103"/>
  <c r="I1104"/>
  <c r="I1105"/>
  <c r="I1106"/>
  <c r="I1107"/>
  <c r="I422"/>
  <c r="I423"/>
  <c r="I424"/>
  <c r="I425"/>
  <c r="I426"/>
  <c r="I427"/>
  <c r="I428"/>
  <c r="I429"/>
  <c r="I430"/>
  <c r="I431"/>
  <c r="I450"/>
  <c r="I451"/>
  <c r="I452"/>
  <c r="I453"/>
  <c r="I454"/>
  <c r="I455"/>
  <c r="I710"/>
  <c r="I711"/>
  <c r="I712"/>
  <c r="I713"/>
  <c r="I714"/>
  <c r="I715"/>
  <c r="I716"/>
  <c r="I717"/>
  <c r="I990"/>
  <c r="I991"/>
  <c r="I992"/>
  <c r="I993"/>
  <c r="I994"/>
  <c r="I995"/>
  <c r="I996"/>
  <c r="I997"/>
  <c r="I998"/>
  <c r="I999"/>
  <c r="I1000"/>
  <c r="I694"/>
  <c r="I695"/>
  <c r="I1068"/>
  <c r="I1069"/>
  <c r="I1070"/>
  <c r="I1071"/>
  <c r="I1072"/>
  <c r="I1073"/>
  <c r="I1074"/>
  <c r="I1075"/>
  <c r="I1076"/>
  <c r="I1077"/>
  <c r="I761"/>
  <c r="I762"/>
  <c r="I1022"/>
  <c r="I1023"/>
  <c r="I1024"/>
  <c r="I1025"/>
  <c r="I378"/>
  <c r="I379"/>
  <c r="I880"/>
  <c r="I881"/>
  <c r="I647"/>
  <c r="I648"/>
  <c r="I649"/>
  <c r="I650"/>
  <c r="I907"/>
  <c r="I908"/>
  <c r="I909"/>
  <c r="I231"/>
  <c r="I232"/>
  <c r="I250"/>
  <c r="I268"/>
  <c r="I269"/>
  <c r="I281"/>
  <c r="I282"/>
  <c r="I283"/>
  <c r="I284"/>
  <c r="I285"/>
  <c r="I286"/>
  <c r="I287"/>
  <c r="I288"/>
  <c r="I289"/>
  <c r="I290"/>
  <c r="I291"/>
  <c r="I292"/>
  <c r="I85"/>
  <c r="I107"/>
  <c r="I108"/>
  <c r="I109"/>
  <c r="I110"/>
  <c r="I111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1160"/>
  <c r="I1161"/>
  <c r="I1162"/>
  <c r="I1171"/>
  <c r="I1172"/>
  <c r="I1173"/>
  <c r="I843"/>
  <c r="I844"/>
  <c r="I845"/>
  <c r="I846"/>
  <c r="I847"/>
  <c r="I848"/>
  <c r="I849"/>
  <c r="I850"/>
  <c r="I851"/>
  <c r="I852"/>
  <c r="I963"/>
  <c r="I964"/>
  <c r="I380"/>
  <c r="I381"/>
  <c r="I382"/>
  <c r="I383"/>
  <c r="I384"/>
  <c r="I385"/>
  <c r="I857"/>
  <c r="I858"/>
  <c r="I859"/>
  <c r="I860"/>
  <c r="I526"/>
  <c r="I527"/>
  <c r="I528"/>
  <c r="I529"/>
  <c r="I613"/>
  <c r="I614"/>
  <c r="I615"/>
  <c r="I965"/>
  <c r="I673"/>
  <c r="I674"/>
  <c r="I675"/>
  <c r="I676"/>
  <c r="I677"/>
  <c r="I678"/>
  <c r="I679"/>
  <c r="I432"/>
  <c r="I680"/>
  <c r="I681"/>
  <c r="I696"/>
  <c r="I697"/>
  <c r="I698"/>
  <c r="I699"/>
  <c r="I462"/>
  <c r="I463"/>
  <c r="I464"/>
  <c r="I465"/>
  <c r="I466"/>
  <c r="I467"/>
  <c r="I468"/>
  <c r="I469"/>
  <c r="I470"/>
  <c r="I471"/>
  <c r="I472"/>
  <c r="L173"/>
  <c r="L175"/>
  <c r="L176"/>
  <c r="L177"/>
  <c r="L178"/>
  <c r="L179"/>
  <c r="L180"/>
  <c r="L182"/>
  <c r="L183"/>
  <c r="L184"/>
  <c r="L186"/>
  <c r="L187"/>
  <c r="L188"/>
  <c r="L189"/>
  <c r="L190"/>
  <c r="L191"/>
  <c r="L194"/>
  <c r="L195"/>
  <c r="L198"/>
  <c r="L199"/>
  <c r="L203"/>
  <c r="L205"/>
  <c r="L206"/>
  <c r="L207"/>
  <c r="L209"/>
  <c r="L210"/>
  <c r="L215"/>
  <c r="L216"/>
  <c r="L217"/>
  <c r="L220"/>
  <c r="L221"/>
  <c r="L223"/>
  <c r="L224"/>
  <c r="L231"/>
  <c r="L232"/>
  <c r="L235"/>
  <c r="L239"/>
  <c r="L240"/>
  <c r="L242"/>
  <c r="L245"/>
  <c r="L246"/>
  <c r="L247"/>
  <c r="L250"/>
  <c r="L253"/>
  <c r="L254"/>
  <c r="L255"/>
  <c r="L258"/>
  <c r="L259"/>
  <c r="L260"/>
  <c r="L263"/>
  <c r="L266"/>
  <c r="L269"/>
  <c r="L271"/>
  <c r="L276"/>
  <c r="L279"/>
  <c r="L280"/>
  <c r="L281"/>
  <c r="L284"/>
  <c r="L285"/>
  <c r="L286"/>
  <c r="L287"/>
  <c r="L290"/>
  <c r="L291"/>
  <c r="L292"/>
  <c r="L295"/>
  <c r="L298"/>
  <c r="L299"/>
  <c r="L300"/>
  <c r="L301"/>
  <c r="L302"/>
  <c r="L303"/>
  <c r="L305"/>
  <c r="L306"/>
  <c r="L307"/>
  <c r="L308"/>
  <c r="L309"/>
  <c r="L314"/>
  <c r="L316"/>
  <c r="L317"/>
  <c r="L320"/>
  <c r="L321"/>
  <c r="L322"/>
  <c r="L323"/>
  <c r="L324"/>
  <c r="L325"/>
  <c r="L326"/>
  <c r="L328"/>
  <c r="L329"/>
  <c r="L330"/>
  <c r="L331"/>
  <c r="L334"/>
  <c r="L336"/>
  <c r="L337"/>
  <c r="L347"/>
  <c r="L351"/>
  <c r="L354"/>
  <c r="L357"/>
  <c r="L360"/>
  <c r="L363"/>
  <c r="L365"/>
  <c r="L366"/>
  <c r="L369"/>
  <c r="L371"/>
  <c r="L373"/>
  <c r="L765"/>
  <c r="L766"/>
  <c r="L767"/>
  <c r="L768"/>
  <c r="L770"/>
  <c r="L771"/>
  <c r="L775"/>
  <c r="L776"/>
  <c r="L777"/>
  <c r="L780"/>
  <c r="L783"/>
  <c r="L786"/>
  <c r="L787"/>
  <c r="L789"/>
  <c r="I543"/>
  <c r="I544"/>
  <c r="I545"/>
  <c r="I546"/>
  <c r="I202"/>
  <c r="I203"/>
  <c r="I204"/>
  <c r="I205"/>
  <c r="I206"/>
  <c r="I207"/>
  <c r="I208"/>
  <c r="I509"/>
  <c r="I510"/>
  <c r="I511"/>
  <c r="I682"/>
  <c r="I683"/>
  <c r="I684"/>
  <c r="I685"/>
  <c r="I686"/>
  <c r="I687"/>
  <c r="I688"/>
  <c r="I689"/>
  <c r="I700"/>
  <c r="I701"/>
  <c r="I702"/>
  <c r="I703"/>
  <c r="I704"/>
  <c r="I705"/>
  <c r="I949"/>
  <c r="I950"/>
  <c r="I951"/>
  <c r="I952"/>
  <c r="I953"/>
  <c r="I954"/>
  <c r="I955"/>
  <c r="I956"/>
  <c r="I957"/>
  <c r="I966"/>
  <c r="I1059"/>
  <c r="I1060"/>
  <c r="I1061"/>
  <c r="I1078"/>
  <c r="I1079"/>
  <c r="I1080"/>
  <c r="I1081"/>
  <c r="I1082"/>
  <c r="L951"/>
  <c r="L952"/>
  <c r="L827"/>
  <c r="L917"/>
  <c r="L953"/>
  <c r="L954"/>
  <c r="L955"/>
  <c r="L957"/>
  <c r="L960"/>
  <c r="L969"/>
  <c r="L970"/>
  <c r="L973"/>
  <c r="L974"/>
  <c r="L975"/>
  <c r="L976"/>
  <c r="L981"/>
  <c r="L983"/>
  <c r="I763"/>
  <c r="I764"/>
  <c r="I765"/>
  <c r="I766"/>
  <c r="I767"/>
  <c r="I768"/>
  <c r="I769"/>
  <c r="I770"/>
  <c r="I771"/>
  <c r="L715"/>
  <c r="L716"/>
  <c r="L719"/>
  <c r="L724"/>
  <c r="L725"/>
  <c r="L726"/>
  <c r="I861"/>
  <c r="I862"/>
  <c r="I863"/>
  <c r="I864"/>
  <c r="I865"/>
  <c r="I866"/>
  <c r="I867"/>
  <c r="I868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910"/>
  <c r="I911"/>
  <c r="I912"/>
  <c r="I913"/>
  <c r="I34"/>
  <c r="I35"/>
  <c r="I48"/>
  <c r="I49"/>
  <c r="I50"/>
  <c r="I51"/>
  <c r="I52"/>
  <c r="I53"/>
  <c r="I54"/>
  <c r="I55"/>
  <c r="I56"/>
  <c r="I57"/>
  <c r="I58"/>
  <c r="I59"/>
  <c r="I60"/>
  <c r="I61"/>
  <c r="I62"/>
  <c r="I63"/>
  <c r="I64"/>
  <c r="I914"/>
  <c r="I915"/>
  <c r="I916"/>
  <c r="L790"/>
  <c r="L791"/>
  <c r="L794"/>
  <c r="L796"/>
  <c r="L797"/>
  <c r="L800"/>
  <c r="L801"/>
  <c r="L804"/>
  <c r="L805"/>
  <c r="L806"/>
  <c r="L809"/>
  <c r="L812"/>
  <c r="L814"/>
  <c r="L38"/>
  <c r="L39"/>
  <c r="L40"/>
  <c r="L41"/>
  <c r="L42"/>
  <c r="L43"/>
  <c r="L48"/>
  <c r="L51"/>
  <c r="L52"/>
  <c r="L53"/>
  <c r="L56"/>
  <c r="L57"/>
  <c r="L58"/>
  <c r="L59"/>
  <c r="L60"/>
  <c r="L61"/>
  <c r="L64"/>
  <c r="L67"/>
  <c r="L71"/>
  <c r="L74"/>
  <c r="L75"/>
  <c r="L948"/>
  <c r="L1048"/>
  <c r="L1049"/>
  <c r="L1050"/>
  <c r="L1051"/>
  <c r="L5"/>
  <c r="L6"/>
  <c r="L8"/>
  <c r="L11"/>
  <c r="L12"/>
  <c r="L13"/>
  <c r="L17"/>
  <c r="I1026"/>
  <c r="I1027"/>
  <c r="I1028"/>
  <c r="I1029"/>
  <c r="I1030"/>
  <c r="L380"/>
  <c r="L381"/>
  <c r="L382"/>
  <c r="L383"/>
  <c r="L384"/>
  <c r="L386"/>
  <c r="L387"/>
  <c r="L389"/>
  <c r="L587"/>
  <c r="L588"/>
  <c r="L589"/>
  <c r="L592"/>
  <c r="L593"/>
  <c r="L594"/>
  <c r="I665"/>
  <c r="I666"/>
  <c r="I667"/>
  <c r="I668"/>
  <c r="I669"/>
  <c r="I670"/>
  <c r="I651"/>
  <c r="I833"/>
  <c r="I834"/>
  <c r="I835"/>
  <c r="I836"/>
  <c r="I837"/>
  <c r="I838"/>
  <c r="I882"/>
  <c r="I883"/>
  <c r="I884"/>
  <c r="I839"/>
  <c r="I840"/>
  <c r="I841"/>
  <c r="L374"/>
  <c r="L375"/>
  <c r="L376"/>
  <c r="L377"/>
  <c r="I853"/>
  <c r="I885"/>
  <c r="I886"/>
  <c r="I887"/>
  <c r="I888"/>
  <c r="I889"/>
  <c r="I890"/>
  <c r="I891"/>
  <c r="I892"/>
  <c r="I386"/>
  <c r="I387"/>
  <c r="I388"/>
  <c r="I389"/>
  <c r="I390"/>
  <c r="I391"/>
  <c r="I412"/>
  <c r="I413"/>
  <c r="I433"/>
  <c r="I434"/>
  <c r="I435"/>
  <c r="I436"/>
  <c r="I456"/>
  <c r="I457"/>
  <c r="I473"/>
  <c r="I474"/>
  <c r="I475"/>
  <c r="I490"/>
  <c r="I512"/>
  <c r="I513"/>
  <c r="I514"/>
  <c r="I530"/>
  <c r="I547"/>
  <c r="I548"/>
  <c r="I549"/>
  <c r="I1083"/>
  <c r="I1084"/>
  <c r="I616"/>
  <c r="I871"/>
  <c r="I872"/>
  <c r="I873"/>
  <c r="I874"/>
  <c r="I875"/>
  <c r="I876"/>
  <c r="I1085"/>
  <c r="I1129"/>
  <c r="I1130"/>
  <c r="I1001"/>
  <c r="I1002"/>
  <c r="I821"/>
  <c r="I822"/>
  <c r="I823"/>
  <c r="I1086"/>
  <c r="L756"/>
  <c r="L757"/>
  <c r="L760"/>
  <c r="L763"/>
  <c r="L984"/>
  <c r="L985"/>
  <c r="L986"/>
  <c r="L991"/>
  <c r="L992"/>
  <c r="L994"/>
  <c r="L995"/>
  <c r="L998"/>
  <c r="L1001"/>
  <c r="L1004"/>
  <c r="L1005"/>
  <c r="L1008"/>
  <c r="L1013"/>
  <c r="L1015"/>
  <c r="L1016"/>
  <c r="L1017"/>
  <c r="L1022"/>
  <c r="I314"/>
  <c r="I315"/>
  <c r="I316"/>
  <c r="I317"/>
  <c r="I718"/>
  <c r="I719"/>
  <c r="I734"/>
  <c r="I735"/>
  <c r="I736"/>
  <c r="I737"/>
  <c r="L402"/>
  <c r="L403"/>
  <c r="L1052"/>
  <c r="L1053"/>
  <c r="L404"/>
  <c r="L407"/>
  <c r="L410"/>
  <c r="L413"/>
  <c r="L415"/>
  <c r="L416"/>
  <c r="L422"/>
  <c r="L424"/>
  <c r="L425"/>
  <c r="L426"/>
  <c r="L427"/>
  <c r="L428"/>
  <c r="L429"/>
  <c r="L430"/>
  <c r="L433"/>
  <c r="L434"/>
  <c r="L436"/>
  <c r="L440"/>
  <c r="L441"/>
  <c r="L444"/>
  <c r="L445"/>
  <c r="L446"/>
  <c r="L450"/>
  <c r="L451"/>
  <c r="L452"/>
  <c r="L453"/>
  <c r="L456"/>
  <c r="L457"/>
  <c r="L460"/>
  <c r="L463"/>
  <c r="L466"/>
  <c r="L467"/>
  <c r="L468"/>
  <c r="L471"/>
  <c r="I930"/>
  <c r="I931"/>
  <c r="I932"/>
  <c r="I933"/>
  <c r="I934"/>
  <c r="I935"/>
  <c r="I936"/>
  <c r="I937"/>
  <c r="I938"/>
  <c r="I939"/>
  <c r="L739"/>
  <c r="L740"/>
  <c r="L741"/>
  <c r="L744"/>
  <c r="L747"/>
  <c r="L748"/>
  <c r="L751"/>
  <c r="L754"/>
  <c r="I1108"/>
  <c r="I1131"/>
  <c r="I1132"/>
  <c r="I1133"/>
  <c r="I1134"/>
  <c r="I1135"/>
  <c r="I598"/>
  <c r="L815"/>
  <c r="L816"/>
  <c r="L821"/>
  <c r="L824"/>
  <c r="L825"/>
  <c r="L828"/>
  <c r="L831"/>
  <c r="L834"/>
  <c r="L835"/>
  <c r="L836"/>
  <c r="L839"/>
  <c r="L844"/>
  <c r="L1155"/>
  <c r="L1156"/>
  <c r="L1157"/>
  <c r="L1158"/>
  <c r="I209"/>
  <c r="I210"/>
  <c r="I211"/>
  <c r="I173"/>
  <c r="I197"/>
  <c r="I198"/>
  <c r="I199"/>
  <c r="L1040"/>
  <c r="L1041"/>
  <c r="L1043"/>
  <c r="I1003"/>
  <c r="I1004"/>
  <c r="I1005"/>
  <c r="I824"/>
  <c r="I825"/>
  <c r="I826"/>
  <c r="I827"/>
  <c r="I917"/>
  <c r="I135"/>
  <c r="I136"/>
  <c r="I652"/>
  <c r="I671"/>
  <c r="L140"/>
  <c r="L732"/>
  <c r="L735"/>
  <c r="L737"/>
  <c r="L1044"/>
  <c r="L1045"/>
  <c r="L1046"/>
  <c r="L1170"/>
  <c r="L1171"/>
  <c r="L1172"/>
  <c r="L1173"/>
  <c r="I828"/>
  <c r="I212"/>
  <c r="I854"/>
  <c r="L884"/>
  <c r="L885"/>
  <c r="L888"/>
  <c r="L889"/>
  <c r="L890"/>
  <c r="L893"/>
  <c r="L896"/>
  <c r="L897"/>
  <c r="L907"/>
  <c r="L910"/>
  <c r="L911"/>
  <c r="L912"/>
  <c r="L915"/>
  <c r="L918"/>
  <c r="L919"/>
  <c r="L920"/>
  <c r="L924"/>
  <c r="L925"/>
  <c r="L928"/>
  <c r="L929"/>
  <c r="L930"/>
  <c r="L931"/>
  <c r="L932"/>
  <c r="L933"/>
  <c r="L935"/>
  <c r="L936"/>
  <c r="L937"/>
  <c r="L942"/>
  <c r="L945"/>
  <c r="L946"/>
  <c r="L949"/>
  <c r="I137"/>
  <c r="I138"/>
  <c r="L1054"/>
  <c r="L1055"/>
  <c r="L1056"/>
  <c r="L1059"/>
  <c r="L1060"/>
  <c r="L1061"/>
  <c r="L1064"/>
  <c r="L1065"/>
  <c r="L1066"/>
  <c r="L1069"/>
  <c r="L1070"/>
  <c r="L1071"/>
  <c r="L1073"/>
  <c r="L1074"/>
  <c r="L1075"/>
  <c r="L1076"/>
  <c r="L1079"/>
  <c r="L1080"/>
  <c r="L1081"/>
  <c r="L1082"/>
  <c r="L1084"/>
  <c r="I636"/>
  <c r="I855"/>
  <c r="I869"/>
  <c r="L1085"/>
  <c r="L1086"/>
  <c r="L1089"/>
  <c r="L1090"/>
  <c r="L1091"/>
  <c r="L1092"/>
  <c r="L1093"/>
  <c r="L1094"/>
  <c r="L1097"/>
  <c r="L390"/>
  <c r="L391"/>
  <c r="L394"/>
  <c r="L395"/>
  <c r="L396"/>
  <c r="L397"/>
  <c r="L398"/>
  <c r="L399"/>
  <c r="I877"/>
  <c r="I878"/>
  <c r="I893"/>
  <c r="I918"/>
  <c r="I919"/>
  <c r="I920"/>
</calcChain>
</file>

<file path=xl/sharedStrings.xml><?xml version="1.0" encoding="utf-8"?>
<sst xmlns="http://schemas.openxmlformats.org/spreadsheetml/2006/main" count="27841" uniqueCount="6058">
  <si>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</si>
  <si>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</si>
  <si>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</si>
  <si>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</si>
  <si>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</si>
  <si>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</si>
  <si>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</si>
  <si>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</si>
  <si>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</si>
  <si>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</si>
  <si>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</si>
  <si>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</si>
  <si>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</si>
  <si>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</si>
  <si>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</si>
  <si>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</si>
  <si>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</si>
  <si>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</si>
  <si>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</si>
  <si>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</si>
  <si>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</si>
  <si>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</si>
  <si>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</si>
  <si>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</si>
  <si>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</si>
  <si>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</si>
  <si>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</si>
  <si>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</si>
  <si>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</si>
  <si>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</si>
  <si>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</si>
  <si>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</si>
  <si>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</si>
  <si>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</si>
  <si>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</si>
  <si>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</si>
  <si>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</si>
  <si>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</si>
  <si>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</si>
  <si>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</si>
  <si>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</si>
  <si>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</si>
  <si>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</si>
  <si>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</si>
  <si>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</si>
  <si>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</si>
  <si>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</si>
  <si>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</si>
  <si>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</si>
  <si>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</si>
  <si>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</si>
  <si>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</si>
  <si>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</si>
  <si>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</si>
  <si>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</si>
  <si>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</si>
  <si>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</si>
  <si>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</si>
  <si>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</si>
  <si>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</si>
  <si>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</si>
  <si>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</si>
  <si>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</si>
  <si>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</si>
  <si>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</si>
  <si>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</si>
  <si>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</si>
  <si>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</si>
  <si>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</si>
  <si>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</si>
  <si>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</si>
  <si>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</si>
  <si>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守東面</t>
  </si>
  <si>
    <t>수동면</t>
  </si>
  <si>
    <t>池山里</t>
  </si>
  <si>
    <t>지산리</t>
  </si>
  <si>
    <t>朴根伊</t>
  </si>
  <si>
    <t>박근이</t>
  </si>
  <si>
    <t>모군</t>
  </si>
  <si>
    <t>寬辰</t>
  </si>
  <si>
    <t>관진</t>
  </si>
  <si>
    <t>庚辰</t>
  </si>
  <si>
    <t>경진</t>
  </si>
  <si>
    <t>斗川里</t>
  </si>
  <si>
    <t>두천리</t>
  </si>
  <si>
    <t>鄭潤亨</t>
  </si>
  <si>
    <t>정윤형</t>
  </si>
  <si>
    <t>幼學鄭一大故代子</t>
  </si>
  <si>
    <t>유학정일대고대자</t>
  </si>
  <si>
    <t>潤亨</t>
  </si>
  <si>
    <t>윤형</t>
  </si>
  <si>
    <t>壬申</t>
  </si>
  <si>
    <t>임신</t>
  </si>
  <si>
    <t>東萊</t>
  </si>
  <si>
    <t>동래</t>
  </si>
  <si>
    <t>學生</t>
  </si>
  <si>
    <t>학생</t>
  </si>
  <si>
    <t>大一</t>
  </si>
  <si>
    <t>대일</t>
  </si>
  <si>
    <t>尙濂</t>
  </si>
  <si>
    <t>상렴</t>
  </si>
  <si>
    <t>허광두</t>
  </si>
  <si>
    <t>陽川</t>
  </si>
  <si>
    <t>양천</t>
  </si>
  <si>
    <t>凡勿里</t>
  </si>
  <si>
    <t>범물리</t>
  </si>
  <si>
    <t>李宗伊</t>
  </si>
  <si>
    <t>박홍섭</t>
  </si>
  <si>
    <t>幼學</t>
  </si>
  <si>
    <t>유학</t>
  </si>
  <si>
    <t>朴</t>
  </si>
  <si>
    <t>박</t>
  </si>
  <si>
    <r>
      <t>洪</t>
    </r>
    <r>
      <rPr>
        <sz val="10"/>
        <rFont val="NSimSun"/>
        <family val="3"/>
        <charset val="134"/>
      </rPr>
      <t>爕</t>
    </r>
  </si>
  <si>
    <t>홍섭</t>
  </si>
  <si>
    <t>甲戌</t>
  </si>
  <si>
    <t>갑술</t>
  </si>
  <si>
    <t>密陽</t>
  </si>
  <si>
    <t>밀양</t>
  </si>
  <si>
    <t>東春</t>
  </si>
  <si>
    <t>동춘</t>
  </si>
  <si>
    <t>成大</t>
  </si>
  <si>
    <t>성대</t>
  </si>
  <si>
    <t>通政大夫僉知中樞府事</t>
  </si>
  <si>
    <t>통정대부첨지중추부사</t>
  </si>
  <si>
    <t>信楨</t>
  </si>
  <si>
    <t>신정</t>
  </si>
  <si>
    <t>李命宰</t>
  </si>
  <si>
    <t>이명재</t>
  </si>
  <si>
    <t>江陵</t>
  </si>
  <si>
    <t>강릉</t>
  </si>
  <si>
    <t>楊奴卜萬</t>
  </si>
  <si>
    <t>양노복만</t>
  </si>
  <si>
    <t>楊泗一</t>
  </si>
  <si>
    <t>양사일</t>
  </si>
  <si>
    <t>楊</t>
  </si>
  <si>
    <t>양</t>
  </si>
  <si>
    <t>泗一</t>
  </si>
  <si>
    <t>사일</t>
  </si>
  <si>
    <t>戊辰</t>
  </si>
  <si>
    <t>무진</t>
  </si>
  <si>
    <t>中化</t>
  </si>
  <si>
    <t>중화</t>
  </si>
  <si>
    <t>枝泰</t>
  </si>
  <si>
    <t>지태</t>
  </si>
  <si>
    <t>大漢</t>
  </si>
  <si>
    <t>대한</t>
  </si>
  <si>
    <t>達和</t>
  </si>
  <si>
    <t>달화</t>
  </si>
  <si>
    <t>全鳳林</t>
  </si>
  <si>
    <t>전봉림</t>
  </si>
  <si>
    <t>慶山</t>
  </si>
  <si>
    <t>경산</t>
  </si>
  <si>
    <t>양경일</t>
  </si>
  <si>
    <t>丙子</t>
  </si>
  <si>
    <t>병자</t>
  </si>
  <si>
    <t>金介伊</t>
  </si>
  <si>
    <t>楊海一</t>
  </si>
  <si>
    <t>양해일</t>
  </si>
  <si>
    <t>海一</t>
  </si>
  <si>
    <t>해일</t>
  </si>
  <si>
    <t>丁未</t>
  </si>
  <si>
    <t>정미</t>
  </si>
  <si>
    <t>崔斗一</t>
  </si>
  <si>
    <t>최두일</t>
  </si>
  <si>
    <t>妻</t>
  </si>
  <si>
    <t>처</t>
  </si>
  <si>
    <t>金</t>
  </si>
  <si>
    <t>氏</t>
  </si>
  <si>
    <t>씨</t>
  </si>
  <si>
    <t>籍</t>
  </si>
  <si>
    <t>적</t>
  </si>
  <si>
    <t>金海</t>
  </si>
  <si>
    <t>聲玉</t>
  </si>
  <si>
    <t>성옥</t>
  </si>
  <si>
    <t>有光</t>
  </si>
  <si>
    <t>유광</t>
  </si>
  <si>
    <t>得三</t>
  </si>
  <si>
    <t>득삼</t>
  </si>
  <si>
    <t>全昌大</t>
  </si>
  <si>
    <t>전창대</t>
  </si>
  <si>
    <t>斗山里</t>
  </si>
  <si>
    <t>두산리</t>
  </si>
  <si>
    <t>姜岑大</t>
  </si>
  <si>
    <t>강잠대</t>
  </si>
  <si>
    <t>李</t>
  </si>
  <si>
    <t>乙亥</t>
  </si>
  <si>
    <t>을해</t>
  </si>
  <si>
    <t>月城</t>
  </si>
  <si>
    <t>월성</t>
  </si>
  <si>
    <t>閑良</t>
  </si>
  <si>
    <t>한량</t>
  </si>
  <si>
    <t>奉實</t>
  </si>
  <si>
    <t>봉실</t>
  </si>
  <si>
    <t>有根</t>
  </si>
  <si>
    <t>유근</t>
  </si>
  <si>
    <t>秀一</t>
  </si>
  <si>
    <t>수일</t>
  </si>
  <si>
    <t>金大鳴</t>
  </si>
  <si>
    <t>김대명</t>
  </si>
  <si>
    <t>慶州</t>
  </si>
  <si>
    <t>경주</t>
  </si>
  <si>
    <t>郭東奎</t>
  </si>
  <si>
    <t>곽동규</t>
  </si>
  <si>
    <t>壬午</t>
  </si>
  <si>
    <t>임오</t>
  </si>
  <si>
    <t>枝卓</t>
  </si>
  <si>
    <t>지탁</t>
  </si>
  <si>
    <t>大復</t>
  </si>
  <si>
    <t>金大申</t>
  </si>
  <si>
    <t>김대신</t>
  </si>
  <si>
    <t>朴述伊</t>
  </si>
  <si>
    <t>박술이</t>
  </si>
  <si>
    <t>乙酉</t>
  </si>
  <si>
    <t>을유</t>
  </si>
  <si>
    <t>玉山</t>
  </si>
  <si>
    <t>옥산</t>
  </si>
  <si>
    <t>石龍</t>
  </si>
  <si>
    <t>석룡</t>
  </si>
  <si>
    <t>之泰</t>
  </si>
  <si>
    <t>有一</t>
  </si>
  <si>
    <t>유일</t>
  </si>
  <si>
    <t>金奉化</t>
  </si>
  <si>
    <t>김봉화</t>
  </si>
  <si>
    <t>李奴呑分</t>
  </si>
  <si>
    <t>李寬哲</t>
  </si>
  <si>
    <t>이관철</t>
  </si>
  <si>
    <t>幼學李榮建故代弟</t>
  </si>
  <si>
    <t>寬哲</t>
  </si>
  <si>
    <t>관철</t>
  </si>
  <si>
    <t>丁亥</t>
  </si>
  <si>
    <t>정해</t>
  </si>
  <si>
    <t>碧珍</t>
  </si>
  <si>
    <t>벽진</t>
  </si>
  <si>
    <t>黃老</t>
  </si>
  <si>
    <t>황로</t>
  </si>
  <si>
    <t>德潤</t>
  </si>
  <si>
    <t>덕윤</t>
  </si>
  <si>
    <t>萬宗</t>
  </si>
  <si>
    <t>만종</t>
  </si>
  <si>
    <t>金碩基</t>
  </si>
  <si>
    <t>김석기</t>
  </si>
  <si>
    <t>李良以</t>
  </si>
  <si>
    <t>이양이</t>
  </si>
  <si>
    <t>裵</t>
  </si>
  <si>
    <t>배</t>
  </si>
  <si>
    <t>星州</t>
  </si>
  <si>
    <t>성주</t>
  </si>
  <si>
    <t>萬枝</t>
  </si>
  <si>
    <t>만지</t>
  </si>
  <si>
    <t>泰三</t>
  </si>
  <si>
    <t>태삼</t>
  </si>
  <si>
    <t>永守</t>
  </si>
  <si>
    <t>영수</t>
  </si>
  <si>
    <t>金守玉</t>
  </si>
  <si>
    <t>김수옥</t>
  </si>
  <si>
    <t>大丘</t>
  </si>
  <si>
    <t>대구</t>
  </si>
  <si>
    <t>守敏</t>
  </si>
  <si>
    <t>수민</t>
  </si>
  <si>
    <t>聖淵</t>
  </si>
  <si>
    <t>성연</t>
  </si>
  <si>
    <t>慶禧</t>
  </si>
  <si>
    <t>경희</t>
  </si>
  <si>
    <t>金泰龍</t>
  </si>
  <si>
    <t>김태룡</t>
  </si>
  <si>
    <t>泥田里</t>
  </si>
  <si>
    <t>이전리</t>
  </si>
  <si>
    <t>崔開馹</t>
  </si>
  <si>
    <t>최개일</t>
  </si>
  <si>
    <t>崔</t>
  </si>
  <si>
    <t>최</t>
  </si>
  <si>
    <t>開馹</t>
  </si>
  <si>
    <t>개일</t>
  </si>
  <si>
    <t>光雲</t>
  </si>
  <si>
    <t>광운</t>
  </si>
  <si>
    <t>成孫</t>
  </si>
  <si>
    <t>성손</t>
  </si>
  <si>
    <t>命植</t>
  </si>
  <si>
    <t>명식</t>
  </si>
  <si>
    <t>盧鳳一</t>
  </si>
  <si>
    <t>郭奴日泰</t>
  </si>
  <si>
    <t>곽노일태</t>
  </si>
  <si>
    <t>都是鳳</t>
  </si>
  <si>
    <t>도시봉</t>
  </si>
  <si>
    <t>都</t>
  </si>
  <si>
    <t>도</t>
  </si>
  <si>
    <t>是鳳</t>
  </si>
  <si>
    <t>시봉</t>
  </si>
  <si>
    <t>壬辰</t>
  </si>
  <si>
    <t>임진</t>
  </si>
  <si>
    <t>玄風</t>
  </si>
  <si>
    <t>현풍</t>
  </si>
  <si>
    <t>齊奎</t>
  </si>
  <si>
    <t>제규</t>
  </si>
  <si>
    <t>鎭岳</t>
  </si>
  <si>
    <t>진악</t>
  </si>
  <si>
    <t>芝坤</t>
  </si>
  <si>
    <t>지곤</t>
  </si>
  <si>
    <t>朴景寅</t>
  </si>
  <si>
    <t>박경인</t>
  </si>
  <si>
    <t>朴朋業</t>
  </si>
  <si>
    <t>박붕업</t>
  </si>
  <si>
    <t>朋業</t>
  </si>
  <si>
    <t>붕업</t>
  </si>
  <si>
    <t>壬子</t>
  </si>
  <si>
    <t>임자</t>
  </si>
  <si>
    <t>成福</t>
  </si>
  <si>
    <t>성복</t>
  </si>
  <si>
    <t>永俊</t>
  </si>
  <si>
    <t>영준</t>
  </si>
  <si>
    <t>信傑</t>
  </si>
  <si>
    <t>신걸</t>
  </si>
  <si>
    <t>朴光云</t>
  </si>
  <si>
    <t>박광운</t>
  </si>
  <si>
    <t>崔正學</t>
  </si>
  <si>
    <t>최정학</t>
  </si>
  <si>
    <t>鎭基</t>
  </si>
  <si>
    <t>진기</t>
  </si>
  <si>
    <t>枝茂</t>
  </si>
  <si>
    <t>지무</t>
  </si>
  <si>
    <t>命守</t>
  </si>
  <si>
    <t>명수</t>
  </si>
  <si>
    <t>朴增龍</t>
  </si>
  <si>
    <t>박증룡</t>
  </si>
  <si>
    <t>吳正德</t>
  </si>
  <si>
    <t>오정덕</t>
  </si>
  <si>
    <t>驛吏</t>
  </si>
  <si>
    <t>역리</t>
  </si>
  <si>
    <t>吳</t>
  </si>
  <si>
    <t>오</t>
  </si>
  <si>
    <t>正德</t>
  </si>
  <si>
    <t>정덕</t>
  </si>
  <si>
    <t>庚午</t>
  </si>
  <si>
    <t>경오</t>
  </si>
  <si>
    <t>咸安</t>
  </si>
  <si>
    <t>함안</t>
  </si>
  <si>
    <t>奉迪</t>
  </si>
  <si>
    <t>봉적</t>
  </si>
  <si>
    <t>希泰</t>
  </si>
  <si>
    <t>희태</t>
  </si>
  <si>
    <t>千甲</t>
  </si>
  <si>
    <t>천갑</t>
  </si>
  <si>
    <t>劉大興</t>
  </si>
  <si>
    <t>吳成得</t>
  </si>
  <si>
    <t>오성득</t>
  </si>
  <si>
    <t>成得</t>
  </si>
  <si>
    <t>성득</t>
  </si>
  <si>
    <t>孫鵬海</t>
  </si>
  <si>
    <t>손붕해</t>
  </si>
  <si>
    <t>甲午</t>
  </si>
  <si>
    <t>갑오</t>
  </si>
  <si>
    <t>慶浩</t>
  </si>
  <si>
    <t>경호</t>
  </si>
  <si>
    <t>尙謙</t>
  </si>
  <si>
    <t>상겸</t>
  </si>
  <si>
    <t>守赫</t>
  </si>
  <si>
    <t>수혁</t>
  </si>
  <si>
    <t>李慶新</t>
  </si>
  <si>
    <t>이경신</t>
  </si>
  <si>
    <t>崔九千</t>
  </si>
  <si>
    <t>최구천</t>
  </si>
  <si>
    <t>業儒</t>
  </si>
  <si>
    <t>업유</t>
  </si>
  <si>
    <t>九千</t>
  </si>
  <si>
    <t>구천</t>
  </si>
  <si>
    <t>丙寅</t>
  </si>
  <si>
    <t>병인</t>
  </si>
  <si>
    <t>全州</t>
  </si>
  <si>
    <t>전주</t>
  </si>
  <si>
    <t>正旭</t>
  </si>
  <si>
    <t>정욱</t>
  </si>
  <si>
    <t>順興</t>
  </si>
  <si>
    <t>순흥</t>
  </si>
  <si>
    <t>汝泰</t>
  </si>
  <si>
    <t>여태</t>
  </si>
  <si>
    <t>李敬一</t>
  </si>
  <si>
    <t>이경일</t>
  </si>
  <si>
    <t>李奎祥</t>
  </si>
  <si>
    <t>이규상</t>
  </si>
  <si>
    <t>孫</t>
  </si>
  <si>
    <t>손</t>
  </si>
  <si>
    <t>己卯</t>
  </si>
  <si>
    <t>기묘</t>
  </si>
  <si>
    <t>安東</t>
  </si>
  <si>
    <t>안동</t>
  </si>
  <si>
    <t>宅禮</t>
  </si>
  <si>
    <t>택례</t>
  </si>
  <si>
    <t>興增</t>
  </si>
  <si>
    <t>흥증</t>
  </si>
  <si>
    <t>應大</t>
  </si>
  <si>
    <t>응대</t>
  </si>
  <si>
    <t>李慶學</t>
  </si>
  <si>
    <t>이경학</t>
  </si>
  <si>
    <t>金快得</t>
  </si>
  <si>
    <t>김쾌득</t>
  </si>
  <si>
    <t>快得</t>
  </si>
  <si>
    <t>쾌득</t>
  </si>
  <si>
    <t>庚戌</t>
  </si>
  <si>
    <t>경술</t>
  </si>
  <si>
    <t>應天</t>
  </si>
  <si>
    <t>응천</t>
  </si>
  <si>
    <t>興斗</t>
  </si>
  <si>
    <t>흥두</t>
  </si>
  <si>
    <t>嘉善大夫</t>
  </si>
  <si>
    <t>가선대부</t>
  </si>
  <si>
    <t>義鼎</t>
  </si>
  <si>
    <t>의정</t>
  </si>
  <si>
    <t>通政大夫</t>
  </si>
  <si>
    <t>통정대부</t>
  </si>
  <si>
    <t>李德賢</t>
  </si>
  <si>
    <t>이덕현</t>
  </si>
  <si>
    <t>李瓚坤</t>
  </si>
  <si>
    <t>이찬곤</t>
  </si>
  <si>
    <t>戊戌</t>
  </si>
  <si>
    <t>무술</t>
  </si>
  <si>
    <t>文壽</t>
  </si>
  <si>
    <t>문수</t>
  </si>
  <si>
    <t>基淳</t>
  </si>
  <si>
    <t>기순</t>
  </si>
  <si>
    <t>基碩</t>
  </si>
  <si>
    <t>기석</t>
  </si>
  <si>
    <t>李斗夏</t>
  </si>
  <si>
    <t>이두하</t>
  </si>
  <si>
    <t>李春伊</t>
  </si>
  <si>
    <t>이춘이</t>
  </si>
  <si>
    <t>鄭</t>
  </si>
  <si>
    <t>정</t>
  </si>
  <si>
    <t>龍奎</t>
  </si>
  <si>
    <t>東周</t>
  </si>
  <si>
    <t>동주</t>
  </si>
  <si>
    <t>祉一</t>
  </si>
  <si>
    <t>지일</t>
  </si>
  <si>
    <t>李善發</t>
  </si>
  <si>
    <t>이선발</t>
  </si>
  <si>
    <t>崔白天</t>
  </si>
  <si>
    <t>최백천</t>
  </si>
  <si>
    <t>白天</t>
  </si>
  <si>
    <t>백천</t>
  </si>
  <si>
    <t>甲申</t>
  </si>
  <si>
    <t>갑신</t>
  </si>
  <si>
    <t>光守</t>
  </si>
  <si>
    <t>광수</t>
  </si>
  <si>
    <t>成就</t>
  </si>
  <si>
    <t>성취</t>
  </si>
  <si>
    <t>李成龍</t>
  </si>
  <si>
    <t>이성룡</t>
  </si>
  <si>
    <t>金順宅</t>
  </si>
  <si>
    <t>김순택</t>
  </si>
  <si>
    <t>安</t>
  </si>
  <si>
    <t>안</t>
  </si>
  <si>
    <t>泰定</t>
  </si>
  <si>
    <t>태정</t>
  </si>
  <si>
    <t>守彩</t>
  </si>
  <si>
    <t>수채</t>
  </si>
  <si>
    <t>德宅</t>
  </si>
  <si>
    <t>덕택</t>
  </si>
  <si>
    <t>李守萬</t>
  </si>
  <si>
    <t>이수만</t>
  </si>
  <si>
    <t>朴光吉</t>
  </si>
  <si>
    <t>박광길</t>
  </si>
  <si>
    <t>光吉</t>
  </si>
  <si>
    <t>광길</t>
  </si>
  <si>
    <t>久宗</t>
  </si>
  <si>
    <t>구종</t>
  </si>
  <si>
    <t>再成</t>
  </si>
  <si>
    <t>재성</t>
  </si>
  <si>
    <t>善化</t>
  </si>
  <si>
    <t>선화</t>
  </si>
  <si>
    <t>李應老</t>
  </si>
  <si>
    <t>이응로</t>
  </si>
  <si>
    <t>金宗伊</t>
  </si>
  <si>
    <t>김종이</t>
  </si>
  <si>
    <t>德仁</t>
  </si>
  <si>
    <t>덕인</t>
  </si>
  <si>
    <t>再永</t>
  </si>
  <si>
    <t>재영</t>
  </si>
  <si>
    <t>萬甲</t>
  </si>
  <si>
    <t>만갑</t>
  </si>
  <si>
    <t>李義白</t>
  </si>
  <si>
    <t>이의백</t>
  </si>
  <si>
    <t>鄭潤烈</t>
  </si>
  <si>
    <t>정윤렬</t>
  </si>
  <si>
    <t>柳</t>
  </si>
  <si>
    <t>文化</t>
  </si>
  <si>
    <t>문화</t>
  </si>
  <si>
    <t>化中</t>
  </si>
  <si>
    <t>화중</t>
  </si>
  <si>
    <t>亨垕</t>
  </si>
  <si>
    <t>형후</t>
  </si>
  <si>
    <t>相泰</t>
  </si>
  <si>
    <t>상태</t>
  </si>
  <si>
    <t>李籌運</t>
  </si>
  <si>
    <t>이주운</t>
  </si>
  <si>
    <t>裵文伊</t>
  </si>
  <si>
    <t>배문이</t>
  </si>
  <si>
    <t>水軍</t>
  </si>
  <si>
    <t>수군</t>
  </si>
  <si>
    <t>文伊</t>
  </si>
  <si>
    <t>문이</t>
  </si>
  <si>
    <t>癸巳</t>
  </si>
  <si>
    <t>계사</t>
  </si>
  <si>
    <t>順孫</t>
  </si>
  <si>
    <t>순손</t>
  </si>
  <si>
    <t>命得</t>
  </si>
  <si>
    <t>명득</t>
  </si>
  <si>
    <t>聖大</t>
  </si>
  <si>
    <t>李鎭祥</t>
  </si>
  <si>
    <t>이진상</t>
  </si>
  <si>
    <t>新德里</t>
  </si>
  <si>
    <t>신덕리</t>
  </si>
  <si>
    <t>崔尙坤</t>
  </si>
  <si>
    <t>최상곤</t>
  </si>
  <si>
    <t>達俊</t>
  </si>
  <si>
    <t>달준</t>
  </si>
  <si>
    <t>榮茂</t>
  </si>
  <si>
    <t>영무</t>
  </si>
  <si>
    <t>楊淙一</t>
  </si>
  <si>
    <t>양종일</t>
  </si>
  <si>
    <t>淙一</t>
  </si>
  <si>
    <t>종일</t>
  </si>
  <si>
    <t>丁丑</t>
  </si>
  <si>
    <t>정축</t>
  </si>
  <si>
    <t>枝坤</t>
  </si>
  <si>
    <t>李學培</t>
  </si>
  <si>
    <t>이학배</t>
  </si>
  <si>
    <t>楊淳一</t>
  </si>
  <si>
    <t>양순일</t>
  </si>
  <si>
    <t>淳一</t>
  </si>
  <si>
    <t>순일</t>
  </si>
  <si>
    <t>楊洧一</t>
  </si>
  <si>
    <t>양유일</t>
  </si>
  <si>
    <t>洧一</t>
  </si>
  <si>
    <t>庚寅</t>
  </si>
  <si>
    <t>경인</t>
  </si>
  <si>
    <t>楊憲基</t>
  </si>
  <si>
    <t>양헌기</t>
  </si>
  <si>
    <t>甲寅</t>
  </si>
  <si>
    <t>갑인</t>
  </si>
  <si>
    <t>延日</t>
  </si>
  <si>
    <t>연일</t>
  </si>
  <si>
    <t>彦祥</t>
  </si>
  <si>
    <t>언상</t>
  </si>
  <si>
    <t>宅一</t>
  </si>
  <si>
    <t>택일</t>
  </si>
  <si>
    <t>相堯</t>
  </si>
  <si>
    <t>상요</t>
  </si>
  <si>
    <t>李海龍</t>
  </si>
  <si>
    <t>이해룡</t>
  </si>
  <si>
    <t>張順宗</t>
  </si>
  <si>
    <t>장순종</t>
  </si>
  <si>
    <t>張</t>
  </si>
  <si>
    <t>장</t>
  </si>
  <si>
    <t>順宗</t>
  </si>
  <si>
    <t>순종</t>
  </si>
  <si>
    <t>仁同</t>
  </si>
  <si>
    <t>인동</t>
  </si>
  <si>
    <t>良人</t>
  </si>
  <si>
    <t>月先</t>
  </si>
  <si>
    <t>월선</t>
  </si>
  <si>
    <t>以奉</t>
  </si>
  <si>
    <t>이봉</t>
  </si>
  <si>
    <t>業石</t>
  </si>
  <si>
    <t>업석</t>
  </si>
  <si>
    <t>崔莫乭</t>
  </si>
  <si>
    <t>최막돌</t>
  </si>
  <si>
    <t>李祉潭</t>
  </si>
  <si>
    <t>이지담</t>
  </si>
  <si>
    <t>再七</t>
  </si>
  <si>
    <t>재칠</t>
  </si>
  <si>
    <t>世元</t>
  </si>
  <si>
    <t>세원</t>
  </si>
  <si>
    <t>奉先</t>
  </si>
  <si>
    <t>봉선</t>
  </si>
  <si>
    <t>崔文業</t>
  </si>
  <si>
    <t>최문업</t>
  </si>
  <si>
    <t>向德里</t>
  </si>
  <si>
    <t>향덕리</t>
  </si>
  <si>
    <t>朴大林</t>
  </si>
  <si>
    <t>박대림</t>
  </si>
  <si>
    <t>大林</t>
  </si>
  <si>
    <t>대림</t>
  </si>
  <si>
    <t>千守</t>
  </si>
  <si>
    <t>천수</t>
  </si>
  <si>
    <t>泰才</t>
  </si>
  <si>
    <t>태재</t>
  </si>
  <si>
    <t>元三</t>
  </si>
  <si>
    <t>원삼</t>
  </si>
  <si>
    <t>崔宗崙</t>
  </si>
  <si>
    <t>최종륜</t>
  </si>
  <si>
    <t>李殷燁</t>
  </si>
  <si>
    <t>이은엽</t>
  </si>
  <si>
    <t>達城</t>
  </si>
  <si>
    <t>달성</t>
  </si>
  <si>
    <t>贈嘉善大夫同知中樞府事行龍驤衛副護軍景福衛將</t>
  </si>
  <si>
    <t>仁宅</t>
  </si>
  <si>
    <t>인택</t>
  </si>
  <si>
    <t>贈嘉善大夫工曹參判</t>
  </si>
  <si>
    <t>증가선대부공조참판</t>
  </si>
  <si>
    <t>弘轍</t>
  </si>
  <si>
    <t>홍철</t>
  </si>
  <si>
    <t>贈通政大夫工曹參議</t>
  </si>
  <si>
    <t>증통정대부공조참의</t>
  </si>
  <si>
    <t>克明</t>
  </si>
  <si>
    <t>극명</t>
  </si>
  <si>
    <t>贈通德郞</t>
  </si>
  <si>
    <t>증통덕랑</t>
  </si>
  <si>
    <t>崔柱崙</t>
  </si>
  <si>
    <t>최주륜</t>
  </si>
  <si>
    <t>楊憲潤</t>
  </si>
  <si>
    <t>양헌윤</t>
  </si>
  <si>
    <t>憲潤</t>
  </si>
  <si>
    <t>헌윤</t>
  </si>
  <si>
    <t>涍一</t>
  </si>
  <si>
    <t>효일</t>
  </si>
  <si>
    <t>再運</t>
  </si>
  <si>
    <t>재운</t>
  </si>
  <si>
    <t>大仁</t>
  </si>
  <si>
    <t>대인</t>
  </si>
  <si>
    <t>崔昌崑</t>
  </si>
  <si>
    <t>최창곤</t>
  </si>
  <si>
    <t>崔斗鎭</t>
  </si>
  <si>
    <t>최두진</t>
  </si>
  <si>
    <t>曺</t>
  </si>
  <si>
    <t>조</t>
  </si>
  <si>
    <t>辛巳</t>
  </si>
  <si>
    <t>신사</t>
  </si>
  <si>
    <t>昌寧</t>
  </si>
  <si>
    <t>창녕</t>
  </si>
  <si>
    <t>聖福</t>
  </si>
  <si>
    <t>德占</t>
  </si>
  <si>
    <t>덕점</t>
  </si>
  <si>
    <t>萬載</t>
  </si>
  <si>
    <t>만재</t>
  </si>
  <si>
    <t>崔天斗</t>
  </si>
  <si>
    <t>최천두</t>
  </si>
  <si>
    <t>朴桂安</t>
  </si>
  <si>
    <t>박계안</t>
  </si>
  <si>
    <t>卞</t>
  </si>
  <si>
    <t>변</t>
  </si>
  <si>
    <t>草溪</t>
  </si>
  <si>
    <t>초계</t>
  </si>
  <si>
    <t>福守</t>
  </si>
  <si>
    <t>복수</t>
  </si>
  <si>
    <t>日泰</t>
  </si>
  <si>
    <t>일태</t>
  </si>
  <si>
    <t>善柱</t>
  </si>
  <si>
    <t>선주</t>
  </si>
  <si>
    <t>崔天祿</t>
  </si>
  <si>
    <t>최천록</t>
  </si>
  <si>
    <t>張致勤</t>
  </si>
  <si>
    <t>장치근</t>
  </si>
  <si>
    <t>致勤</t>
  </si>
  <si>
    <t>치근</t>
  </si>
  <si>
    <t>癸卯</t>
  </si>
  <si>
    <t>계묘</t>
  </si>
  <si>
    <t>仲七</t>
  </si>
  <si>
    <t>중칠</t>
  </si>
  <si>
    <t>崔千錫</t>
  </si>
  <si>
    <t>최천석</t>
  </si>
  <si>
    <t>李祉澤</t>
  </si>
  <si>
    <t>이지택</t>
  </si>
  <si>
    <t>林</t>
  </si>
  <si>
    <t>丁酉</t>
  </si>
  <si>
    <t>정유</t>
  </si>
  <si>
    <t>平澤</t>
  </si>
  <si>
    <t>평택</t>
  </si>
  <si>
    <t>萬哲</t>
  </si>
  <si>
    <t>만철</t>
  </si>
  <si>
    <t>聖斌</t>
  </si>
  <si>
    <t>성빈</t>
  </si>
  <si>
    <t>龍伯</t>
  </si>
  <si>
    <t>秋暹</t>
  </si>
  <si>
    <t>추섬</t>
  </si>
  <si>
    <t>朴龍學</t>
  </si>
  <si>
    <t>박용학</t>
  </si>
  <si>
    <t>幼學朴恩國故代子</t>
  </si>
  <si>
    <t>유학박은국고대자</t>
  </si>
  <si>
    <t>龍學</t>
  </si>
  <si>
    <t>辛卯</t>
  </si>
  <si>
    <t>신묘</t>
  </si>
  <si>
    <t>恩國</t>
  </si>
  <si>
    <t>은국</t>
  </si>
  <si>
    <t>有天</t>
  </si>
  <si>
    <t>유천</t>
  </si>
  <si>
    <t>朴聖得</t>
  </si>
  <si>
    <t>박성득</t>
  </si>
  <si>
    <t>高靈</t>
  </si>
  <si>
    <t>고령</t>
  </si>
  <si>
    <t>桂安</t>
  </si>
  <si>
    <t>계안</t>
  </si>
  <si>
    <t>癸亥</t>
  </si>
  <si>
    <t>계해</t>
  </si>
  <si>
    <t>成弘</t>
  </si>
  <si>
    <t>성홍</t>
  </si>
  <si>
    <t>李厚同</t>
  </si>
  <si>
    <t>이후동</t>
  </si>
  <si>
    <t>固城</t>
  </si>
  <si>
    <t>고성</t>
  </si>
  <si>
    <t>徐奴申切</t>
  </si>
  <si>
    <t>서노신절</t>
  </si>
  <si>
    <t>致雲</t>
  </si>
  <si>
    <t>치운</t>
  </si>
  <si>
    <t>應奎</t>
  </si>
  <si>
    <t>응규</t>
  </si>
  <si>
    <t>萬謙</t>
  </si>
  <si>
    <t>만겸</t>
  </si>
  <si>
    <t>通德郞</t>
  </si>
  <si>
    <t>통덕랑</t>
  </si>
  <si>
    <t>諴極</t>
  </si>
  <si>
    <t>함극</t>
  </si>
  <si>
    <t>殷啓尙</t>
  </si>
  <si>
    <t>은계상</t>
  </si>
  <si>
    <t>高陽</t>
  </si>
  <si>
    <t>고양</t>
  </si>
  <si>
    <t>戊子</t>
  </si>
  <si>
    <t>무자</t>
  </si>
  <si>
    <t>基佑</t>
  </si>
  <si>
    <t>기우</t>
  </si>
  <si>
    <t>正漢</t>
  </si>
  <si>
    <t>정한</t>
  </si>
  <si>
    <t>奎弼</t>
  </si>
  <si>
    <t>규필</t>
  </si>
  <si>
    <t>孔福成</t>
  </si>
  <si>
    <t>공복성</t>
  </si>
  <si>
    <t>曲阜</t>
  </si>
  <si>
    <t>곡부</t>
  </si>
  <si>
    <t>崔致坤</t>
  </si>
  <si>
    <t>최치곤</t>
  </si>
  <si>
    <t>徐</t>
  </si>
  <si>
    <t>서</t>
  </si>
  <si>
    <t>興烈</t>
  </si>
  <si>
    <t>흥렬</t>
  </si>
  <si>
    <t>櫟</t>
  </si>
  <si>
    <t>력</t>
  </si>
  <si>
    <t>묵조</t>
  </si>
  <si>
    <t>裵舜文</t>
  </si>
  <si>
    <t>배순문</t>
  </si>
  <si>
    <t>昆山</t>
  </si>
  <si>
    <t>곤산</t>
  </si>
  <si>
    <t>李述文</t>
  </si>
  <si>
    <t>이술문</t>
  </si>
  <si>
    <t>得九</t>
  </si>
  <si>
    <t>득구</t>
  </si>
  <si>
    <t>佑成</t>
  </si>
  <si>
    <t>우성</t>
  </si>
  <si>
    <t>日培</t>
  </si>
  <si>
    <t>일배</t>
  </si>
  <si>
    <t>李鎭江</t>
  </si>
  <si>
    <t>이진강</t>
  </si>
  <si>
    <t>公州</t>
  </si>
  <si>
    <t>공주</t>
  </si>
  <si>
    <t>裵命宗</t>
  </si>
  <si>
    <t>배명종</t>
  </si>
  <si>
    <t>守根</t>
  </si>
  <si>
    <t>수근</t>
  </si>
  <si>
    <t>成佑</t>
  </si>
  <si>
    <t>성우</t>
  </si>
  <si>
    <t>進江</t>
  </si>
  <si>
    <t>진강</t>
  </si>
  <si>
    <t>李英植</t>
  </si>
  <si>
    <t>이영식</t>
  </si>
  <si>
    <t>英植</t>
  </si>
  <si>
    <t>영식</t>
  </si>
  <si>
    <t>大孫</t>
  </si>
  <si>
    <t>대손</t>
  </si>
  <si>
    <t>天俊</t>
  </si>
  <si>
    <t>천준</t>
  </si>
  <si>
    <t>春興</t>
  </si>
  <si>
    <t>춘흥</t>
  </si>
  <si>
    <t>金龍泰</t>
  </si>
  <si>
    <t>김용태</t>
  </si>
  <si>
    <t>光山</t>
  </si>
  <si>
    <t>광산</t>
  </si>
  <si>
    <t>이득섭</t>
  </si>
  <si>
    <t>秉奎</t>
  </si>
  <si>
    <t>병규</t>
  </si>
  <si>
    <t>東培</t>
  </si>
  <si>
    <t>동배</t>
  </si>
  <si>
    <t>金遠聲</t>
  </si>
  <si>
    <t>김원성</t>
  </si>
  <si>
    <t>金奎哲</t>
  </si>
  <si>
    <t>김규철</t>
  </si>
  <si>
    <t>閑良金小斤得故代子</t>
  </si>
  <si>
    <t>奎哲</t>
  </si>
  <si>
    <t>규철</t>
  </si>
  <si>
    <t>小得</t>
  </si>
  <si>
    <t>소득</t>
  </si>
  <si>
    <t>岳只</t>
  </si>
  <si>
    <t>악지</t>
  </si>
  <si>
    <t>先伊</t>
  </si>
  <si>
    <t>선이</t>
  </si>
  <si>
    <t>金元述</t>
  </si>
  <si>
    <t>김원술</t>
  </si>
  <si>
    <t>朴良國</t>
  </si>
  <si>
    <t>박양국</t>
  </si>
  <si>
    <t>良國</t>
  </si>
  <si>
    <t>致大</t>
  </si>
  <si>
    <t>치대</t>
  </si>
  <si>
    <t>千奉</t>
  </si>
  <si>
    <t>천봉</t>
  </si>
  <si>
    <t>李洸</t>
  </si>
  <si>
    <t>이광</t>
  </si>
  <si>
    <t>李國伊</t>
  </si>
  <si>
    <t>張福遜</t>
  </si>
  <si>
    <t>장복손</t>
  </si>
  <si>
    <t>福遜</t>
  </si>
  <si>
    <t>복손</t>
  </si>
  <si>
    <t>忠仁</t>
  </si>
  <si>
    <t>충인</t>
  </si>
  <si>
    <t>應鄕</t>
  </si>
  <si>
    <t>응향</t>
  </si>
  <si>
    <t>柳元日</t>
  </si>
  <si>
    <t>崔雲岳</t>
  </si>
  <si>
    <t>최운악</t>
  </si>
  <si>
    <t>癸未</t>
  </si>
  <si>
    <t>계미</t>
  </si>
  <si>
    <t>兪元一</t>
  </si>
  <si>
    <t>유원일</t>
  </si>
  <si>
    <t>己溪</t>
  </si>
  <si>
    <t>기계</t>
  </si>
  <si>
    <t>楊奴女分</t>
  </si>
  <si>
    <t>楊弼祚</t>
  </si>
  <si>
    <t>양필조</t>
  </si>
  <si>
    <t>弼祚</t>
  </si>
  <si>
    <t>필조</t>
  </si>
  <si>
    <t>秀永</t>
  </si>
  <si>
    <t>수영</t>
  </si>
  <si>
    <t>淇</t>
  </si>
  <si>
    <t>기</t>
  </si>
  <si>
    <t>再重</t>
  </si>
  <si>
    <t>재중</t>
  </si>
  <si>
    <t>金鑵</t>
  </si>
  <si>
    <t>김관</t>
  </si>
  <si>
    <t>裵鎬璘</t>
  </si>
  <si>
    <t>배호린</t>
  </si>
  <si>
    <t>鎬璘</t>
  </si>
  <si>
    <t>호린</t>
  </si>
  <si>
    <t>碩坤</t>
  </si>
  <si>
    <t>석곤</t>
  </si>
  <si>
    <t>八旭</t>
  </si>
  <si>
    <t>팔욱</t>
  </si>
  <si>
    <t>復東</t>
  </si>
  <si>
    <t>通政大夫兼嘉善大夫中樞府事</t>
  </si>
  <si>
    <t>통정대부겸가선대부중추부사</t>
  </si>
  <si>
    <t>金光業</t>
  </si>
  <si>
    <t>김광업</t>
  </si>
  <si>
    <t>徐春錫</t>
  </si>
  <si>
    <t>서춘석</t>
  </si>
  <si>
    <t>許</t>
  </si>
  <si>
    <t>허</t>
  </si>
  <si>
    <t>戊寅</t>
  </si>
  <si>
    <t>무인</t>
  </si>
  <si>
    <t>聖啓</t>
  </si>
  <si>
    <t>성계</t>
  </si>
  <si>
    <t>龍得</t>
  </si>
  <si>
    <t>仁泰</t>
  </si>
  <si>
    <t>인태</t>
  </si>
  <si>
    <t>金琪元</t>
  </si>
  <si>
    <t>김기원</t>
  </si>
  <si>
    <t>朴桂鳳</t>
  </si>
  <si>
    <t>박계봉</t>
  </si>
  <si>
    <t>桂鳳</t>
  </si>
  <si>
    <t>계봉</t>
  </si>
  <si>
    <t>東旭</t>
  </si>
  <si>
    <t>동욱</t>
  </si>
  <si>
    <t>金基胤</t>
  </si>
  <si>
    <t>김기윤</t>
  </si>
  <si>
    <t>斗鎭</t>
  </si>
  <si>
    <t>두진</t>
  </si>
  <si>
    <t>億仁</t>
  </si>
  <si>
    <t>억인</t>
  </si>
  <si>
    <t>金大成</t>
  </si>
  <si>
    <t>김대성</t>
  </si>
  <si>
    <t>崔鎭奎</t>
  </si>
  <si>
    <t>최진규</t>
  </si>
  <si>
    <t>鎭奎</t>
  </si>
  <si>
    <t>진규</t>
  </si>
  <si>
    <t>丙戌</t>
  </si>
  <si>
    <t>병술</t>
  </si>
  <si>
    <t>李順得</t>
  </si>
  <si>
    <t>이순득</t>
  </si>
  <si>
    <t>雪守</t>
  </si>
  <si>
    <t>설수</t>
  </si>
  <si>
    <t>芿奉</t>
  </si>
  <si>
    <t>잉봉</t>
  </si>
  <si>
    <t>英宗</t>
  </si>
  <si>
    <t>영종</t>
  </si>
  <si>
    <t>金德三</t>
  </si>
  <si>
    <t>김덕삼</t>
  </si>
  <si>
    <t>吳得春</t>
  </si>
  <si>
    <t>오득춘</t>
  </si>
  <si>
    <t>得春</t>
  </si>
  <si>
    <t>득춘</t>
  </si>
  <si>
    <t>辛酉</t>
  </si>
  <si>
    <t>신유</t>
  </si>
  <si>
    <t>奉業</t>
  </si>
  <si>
    <t>봉업</t>
  </si>
  <si>
    <t>二甲</t>
  </si>
  <si>
    <t>이갑</t>
  </si>
  <si>
    <t>金道成</t>
  </si>
  <si>
    <t>김도성</t>
  </si>
  <si>
    <t>金鏡興</t>
  </si>
  <si>
    <t>김경흥</t>
  </si>
  <si>
    <t>己巳</t>
  </si>
  <si>
    <t>기사</t>
  </si>
  <si>
    <t>興來</t>
  </si>
  <si>
    <t>흥래</t>
  </si>
  <si>
    <t>守岳</t>
  </si>
  <si>
    <t>수악</t>
  </si>
  <si>
    <t>善雄</t>
  </si>
  <si>
    <t>선웅</t>
  </si>
  <si>
    <t>金道元</t>
  </si>
  <si>
    <t>김도원</t>
  </si>
  <si>
    <t>이종이</t>
  </si>
  <si>
    <t>正兵</t>
  </si>
  <si>
    <t>정병</t>
  </si>
  <si>
    <t>宗伊</t>
  </si>
  <si>
    <t>종이</t>
  </si>
  <si>
    <t>千乭</t>
  </si>
  <si>
    <t>천돌</t>
  </si>
  <si>
    <t>春成</t>
  </si>
  <si>
    <t>춘성</t>
  </si>
  <si>
    <t>致三</t>
  </si>
  <si>
    <t>치삼</t>
  </si>
  <si>
    <t>金乭伊</t>
  </si>
  <si>
    <t>김돌이</t>
  </si>
  <si>
    <t>朴自斤德孫</t>
  </si>
  <si>
    <t>박자근덕손</t>
  </si>
  <si>
    <t>自斤德孫</t>
  </si>
  <si>
    <t>자근덕손</t>
  </si>
  <si>
    <t>乙卯</t>
  </si>
  <si>
    <t>을묘</t>
  </si>
  <si>
    <t>且福</t>
  </si>
  <si>
    <t>차복</t>
  </si>
  <si>
    <t>世化</t>
  </si>
  <si>
    <t>세화</t>
  </si>
  <si>
    <t>東昌</t>
  </si>
  <si>
    <t>동창</t>
  </si>
  <si>
    <t>金孟用</t>
  </si>
  <si>
    <t>김맹용</t>
  </si>
  <si>
    <t>崔斗安</t>
  </si>
  <si>
    <t>최두안</t>
  </si>
  <si>
    <t>斗安</t>
  </si>
  <si>
    <t>두안</t>
  </si>
  <si>
    <t>復尙</t>
  </si>
  <si>
    <t>再泰</t>
  </si>
  <si>
    <t>재태</t>
  </si>
  <si>
    <t>弼佑</t>
  </si>
  <si>
    <t>필우</t>
  </si>
  <si>
    <t>金命玉</t>
  </si>
  <si>
    <t>김명옥</t>
  </si>
  <si>
    <t>朴億</t>
  </si>
  <si>
    <t>박억</t>
  </si>
  <si>
    <t>億</t>
  </si>
  <si>
    <t>억</t>
  </si>
  <si>
    <t>元根</t>
  </si>
  <si>
    <t>원근</t>
  </si>
  <si>
    <t>春仲</t>
  </si>
  <si>
    <t>춘중</t>
  </si>
  <si>
    <t>金明儀</t>
  </si>
  <si>
    <t>김명의</t>
  </si>
  <si>
    <t>朴云宗</t>
  </si>
  <si>
    <t>박운종</t>
  </si>
  <si>
    <t>云宗</t>
  </si>
  <si>
    <t>운종</t>
  </si>
  <si>
    <t>啓得</t>
  </si>
  <si>
    <t>계득</t>
  </si>
  <si>
    <t>進才</t>
  </si>
  <si>
    <t>진재</t>
  </si>
  <si>
    <t>金培先</t>
  </si>
  <si>
    <t>김배선</t>
  </si>
  <si>
    <t>張龍雲</t>
  </si>
  <si>
    <t>장용운</t>
  </si>
  <si>
    <t>順天</t>
  </si>
  <si>
    <t>순천</t>
  </si>
  <si>
    <t>再鉉</t>
  </si>
  <si>
    <t>재현</t>
  </si>
  <si>
    <t>龍洪</t>
  </si>
  <si>
    <t>應七</t>
  </si>
  <si>
    <t>응칠</t>
  </si>
  <si>
    <t>金思玉</t>
  </si>
  <si>
    <t>김사옥</t>
  </si>
  <si>
    <t>金鏡奎</t>
  </si>
  <si>
    <t>김경규</t>
  </si>
  <si>
    <t>光漢</t>
  </si>
  <si>
    <t>광한</t>
  </si>
  <si>
    <t>就一</t>
  </si>
  <si>
    <t>취일</t>
  </si>
  <si>
    <t>順弼</t>
  </si>
  <si>
    <t>순필</t>
  </si>
  <si>
    <t>金尙龍</t>
  </si>
  <si>
    <t>김상룡</t>
  </si>
  <si>
    <t>孫禹振</t>
  </si>
  <si>
    <t>손우진</t>
  </si>
  <si>
    <t>禹振</t>
  </si>
  <si>
    <t>우진</t>
  </si>
  <si>
    <t>養倫</t>
  </si>
  <si>
    <t>양륜</t>
  </si>
  <si>
    <t>致錫</t>
  </si>
  <si>
    <t>치석</t>
  </si>
  <si>
    <t>彦瑞</t>
  </si>
  <si>
    <t>언서</t>
  </si>
  <si>
    <t>金尙益</t>
  </si>
  <si>
    <t>김상익</t>
  </si>
  <si>
    <t>朴奴九丹</t>
  </si>
  <si>
    <t>박노구단</t>
  </si>
  <si>
    <t>朴景昊</t>
  </si>
  <si>
    <t>박경호</t>
  </si>
  <si>
    <t>出身</t>
  </si>
  <si>
    <t>출신</t>
  </si>
  <si>
    <t>景昊</t>
  </si>
  <si>
    <t>致得</t>
  </si>
  <si>
    <t>치득</t>
  </si>
  <si>
    <t>成權</t>
  </si>
  <si>
    <t>성권</t>
  </si>
  <si>
    <t>文世</t>
  </si>
  <si>
    <t>문세</t>
  </si>
  <si>
    <t>金錫文</t>
  </si>
  <si>
    <t>김석문</t>
  </si>
  <si>
    <t>朴進昊</t>
  </si>
  <si>
    <t>박진호</t>
  </si>
  <si>
    <t>進昊</t>
  </si>
  <si>
    <t>진호</t>
  </si>
  <si>
    <t>閑良朴云石故代子</t>
  </si>
  <si>
    <t>한량박운석고대자</t>
  </si>
  <si>
    <t>根伊</t>
  </si>
  <si>
    <t>근이</t>
  </si>
  <si>
    <t>云石</t>
  </si>
  <si>
    <t>운석</t>
  </si>
  <si>
    <t>朔不</t>
  </si>
  <si>
    <t>삭불</t>
  </si>
  <si>
    <t>金石文</t>
  </si>
  <si>
    <t>金興錫</t>
  </si>
  <si>
    <t>김흥석</t>
  </si>
  <si>
    <t>興錫</t>
  </si>
  <si>
    <t>흥석</t>
  </si>
  <si>
    <t>致福</t>
  </si>
  <si>
    <t>치복</t>
  </si>
  <si>
    <t>龍海</t>
  </si>
  <si>
    <t>振聲</t>
  </si>
  <si>
    <t>진성</t>
  </si>
  <si>
    <t>金聖彦</t>
  </si>
  <si>
    <t>김성언</t>
  </si>
  <si>
    <t>鏡興</t>
  </si>
  <si>
    <t>경흥</t>
  </si>
  <si>
    <t>致德</t>
  </si>
  <si>
    <t>치덕</t>
  </si>
  <si>
    <t>金成彦</t>
  </si>
  <si>
    <t>朴厚是</t>
  </si>
  <si>
    <t>박후시</t>
  </si>
  <si>
    <t>宋</t>
  </si>
  <si>
    <t>송</t>
  </si>
  <si>
    <t>辛未</t>
  </si>
  <si>
    <t>신미</t>
  </si>
  <si>
    <t>恩津</t>
  </si>
  <si>
    <t>은진</t>
  </si>
  <si>
    <t>達明</t>
  </si>
  <si>
    <t>달명</t>
  </si>
  <si>
    <t>折衝將軍</t>
  </si>
  <si>
    <t>절충장군</t>
  </si>
  <si>
    <t>宗彬</t>
  </si>
  <si>
    <t>종빈</t>
  </si>
  <si>
    <t>折衝將軍龍驤衛副護軍</t>
  </si>
  <si>
    <t>德重</t>
  </si>
  <si>
    <t>덕중</t>
  </si>
  <si>
    <t>金聲振</t>
  </si>
  <si>
    <t>김성진</t>
  </si>
  <si>
    <t>朴世元</t>
  </si>
  <si>
    <t>박세원</t>
  </si>
  <si>
    <t>孝鳳</t>
  </si>
  <si>
    <t>효봉</t>
  </si>
  <si>
    <t>岳儀</t>
  </si>
  <si>
    <t>악의</t>
  </si>
  <si>
    <t>守道</t>
  </si>
  <si>
    <t>수도</t>
  </si>
  <si>
    <t>金守厚</t>
  </si>
  <si>
    <t>김수후</t>
  </si>
  <si>
    <t>朴種學</t>
  </si>
  <si>
    <t>박종학</t>
  </si>
  <si>
    <t>甲辰</t>
  </si>
  <si>
    <t>갑진</t>
  </si>
  <si>
    <t>昌守</t>
  </si>
  <si>
    <t>창수</t>
  </si>
  <si>
    <t>一龍</t>
  </si>
  <si>
    <t>일룡</t>
  </si>
  <si>
    <t>命斗</t>
  </si>
  <si>
    <t>명두</t>
  </si>
  <si>
    <t>金順光</t>
  </si>
  <si>
    <t>김순광</t>
  </si>
  <si>
    <t>朴允哲</t>
  </si>
  <si>
    <t>박윤철</t>
  </si>
  <si>
    <t>先洙</t>
  </si>
  <si>
    <t>선수</t>
  </si>
  <si>
    <t>哲宗</t>
  </si>
  <si>
    <t>철종</t>
  </si>
  <si>
    <t>春芳</t>
  </si>
  <si>
    <t>춘방</t>
  </si>
  <si>
    <t>金順發</t>
  </si>
  <si>
    <t>김순발</t>
  </si>
  <si>
    <t>徐伐朱</t>
  </si>
  <si>
    <t>서벌주</t>
  </si>
  <si>
    <t>姜</t>
  </si>
  <si>
    <t>강</t>
  </si>
  <si>
    <t>晉州</t>
  </si>
  <si>
    <t>진주</t>
  </si>
  <si>
    <t>奉運</t>
  </si>
  <si>
    <t>봉운</t>
  </si>
  <si>
    <t>莫周</t>
  </si>
  <si>
    <t>막주</t>
  </si>
  <si>
    <t>寅好</t>
  </si>
  <si>
    <t>인호</t>
  </si>
  <si>
    <t>金順玉</t>
  </si>
  <si>
    <t>김순옥</t>
  </si>
  <si>
    <t>金文述</t>
  </si>
  <si>
    <t>김문술</t>
  </si>
  <si>
    <t>基坤</t>
  </si>
  <si>
    <t>기곤</t>
  </si>
  <si>
    <t>鳴春</t>
  </si>
  <si>
    <t>명춘</t>
  </si>
  <si>
    <t>昌元</t>
  </si>
  <si>
    <t>창원</t>
  </si>
  <si>
    <t>金元必</t>
  </si>
  <si>
    <t>김원필</t>
  </si>
  <si>
    <t>李道源</t>
  </si>
  <si>
    <t>이도원</t>
  </si>
  <si>
    <t>道源</t>
  </si>
  <si>
    <t>도원</t>
  </si>
  <si>
    <t>英俊</t>
  </si>
  <si>
    <t>奎仁</t>
  </si>
  <si>
    <t>규인</t>
  </si>
  <si>
    <t>淡</t>
  </si>
  <si>
    <t>담</t>
  </si>
  <si>
    <t>金有道</t>
  </si>
  <si>
    <t>김유도</t>
  </si>
  <si>
    <t>崔東得</t>
  </si>
  <si>
    <t>최동득</t>
  </si>
  <si>
    <t>甲壽</t>
  </si>
  <si>
    <t>갑수</t>
  </si>
  <si>
    <t>金允寬</t>
  </si>
  <si>
    <t>김윤관</t>
  </si>
  <si>
    <t>幼學金雲彔故代子</t>
  </si>
  <si>
    <t>允寬</t>
  </si>
  <si>
    <t>윤관</t>
  </si>
  <si>
    <t>雲彔</t>
  </si>
  <si>
    <t>운록</t>
  </si>
  <si>
    <t>光郁</t>
  </si>
  <si>
    <t>광욱</t>
  </si>
  <si>
    <t>佑正</t>
  </si>
  <si>
    <t>우정</t>
  </si>
  <si>
    <t>金有玉</t>
  </si>
  <si>
    <t>김유옥</t>
  </si>
  <si>
    <t>張應俊</t>
  </si>
  <si>
    <t>장응준</t>
  </si>
  <si>
    <t>元國</t>
  </si>
  <si>
    <t>원국</t>
  </si>
  <si>
    <t>金陸道</t>
  </si>
  <si>
    <t>김육도</t>
  </si>
  <si>
    <t>崔甲順</t>
  </si>
  <si>
    <t>최갑순</t>
  </si>
  <si>
    <t>甲順</t>
  </si>
  <si>
    <t>갑순</t>
  </si>
  <si>
    <t>甲子</t>
  </si>
  <si>
    <t>갑자</t>
  </si>
  <si>
    <t>大宗</t>
  </si>
  <si>
    <t>대종</t>
  </si>
  <si>
    <t>重福</t>
  </si>
  <si>
    <t>중복</t>
  </si>
  <si>
    <t>萬傑</t>
  </si>
  <si>
    <t>만걸</t>
  </si>
  <si>
    <t>金應彩</t>
  </si>
  <si>
    <t>김응채</t>
  </si>
  <si>
    <t>楊弼宗</t>
  </si>
  <si>
    <t>양필종</t>
  </si>
  <si>
    <t>弼宗</t>
  </si>
  <si>
    <t>필종</t>
  </si>
  <si>
    <t>秀源</t>
  </si>
  <si>
    <t>수원</t>
  </si>
  <si>
    <t>海</t>
  </si>
  <si>
    <t>해</t>
  </si>
  <si>
    <t>再芳</t>
  </si>
  <si>
    <t>재방</t>
  </si>
  <si>
    <t>金應澤</t>
  </si>
  <si>
    <t>김응택</t>
  </si>
  <si>
    <t>楊憲守</t>
  </si>
  <si>
    <t>양헌수</t>
  </si>
  <si>
    <t>憲守</t>
  </si>
  <si>
    <t>헌수</t>
  </si>
  <si>
    <t>溥一</t>
  </si>
  <si>
    <t>부일</t>
  </si>
  <si>
    <t>再煥</t>
  </si>
  <si>
    <t>재환</t>
  </si>
  <si>
    <t>金應八</t>
  </si>
  <si>
    <t>김응팔</t>
  </si>
  <si>
    <t>楊憲長</t>
  </si>
  <si>
    <t>양헌장</t>
  </si>
  <si>
    <t>憲長</t>
  </si>
  <si>
    <t>헌장</t>
  </si>
  <si>
    <t>津一</t>
  </si>
  <si>
    <t>진일</t>
  </si>
  <si>
    <t>郭</t>
  </si>
  <si>
    <t>곽</t>
  </si>
  <si>
    <t>東奎</t>
  </si>
  <si>
    <t>동규</t>
  </si>
  <si>
    <t>鎭彦</t>
  </si>
  <si>
    <t>진언</t>
  </si>
  <si>
    <t>甸弼</t>
  </si>
  <si>
    <t>전필</t>
  </si>
  <si>
    <t>啓樞</t>
  </si>
  <si>
    <t>계추</t>
  </si>
  <si>
    <t>金履素</t>
  </si>
  <si>
    <t>김이소</t>
  </si>
  <si>
    <t>崔業伊</t>
  </si>
  <si>
    <t>최업이</t>
  </si>
  <si>
    <t>業伊</t>
  </si>
  <si>
    <t>업이</t>
  </si>
  <si>
    <t>주한</t>
  </si>
  <si>
    <t>命元</t>
  </si>
  <si>
    <t>명원</t>
  </si>
  <si>
    <t>英男</t>
  </si>
  <si>
    <t>영남</t>
  </si>
  <si>
    <t>金以元</t>
  </si>
  <si>
    <t>김이원</t>
  </si>
  <si>
    <t>啓孫</t>
  </si>
  <si>
    <t>계손</t>
  </si>
  <si>
    <t>文彩</t>
  </si>
  <si>
    <t>문채</t>
  </si>
  <si>
    <t>正大</t>
  </si>
  <si>
    <t>정대</t>
  </si>
  <si>
    <t>金日必</t>
  </si>
  <si>
    <t>김일필</t>
  </si>
  <si>
    <t>金海源</t>
  </si>
  <si>
    <t>김해원</t>
  </si>
  <si>
    <t>洪</t>
  </si>
  <si>
    <t>홍</t>
  </si>
  <si>
    <t>南陽</t>
  </si>
  <si>
    <t>남양</t>
  </si>
  <si>
    <t>永元</t>
  </si>
  <si>
    <t>영원</t>
  </si>
  <si>
    <t>守仁</t>
  </si>
  <si>
    <t>수인</t>
  </si>
  <si>
    <t>雲祥</t>
  </si>
  <si>
    <t>운상</t>
  </si>
  <si>
    <t>金日暉</t>
  </si>
  <si>
    <t>김일휘</t>
  </si>
  <si>
    <t>金順哲</t>
  </si>
  <si>
    <t>김순철</t>
  </si>
  <si>
    <t>德興</t>
  </si>
  <si>
    <t>덕흥</t>
  </si>
  <si>
    <t>奉化</t>
  </si>
  <si>
    <t>봉화</t>
  </si>
  <si>
    <t>金宗先</t>
  </si>
  <si>
    <t>김종선</t>
  </si>
  <si>
    <t>金有萬</t>
  </si>
  <si>
    <t>김유만</t>
  </si>
  <si>
    <t>有萬</t>
  </si>
  <si>
    <t>유만</t>
  </si>
  <si>
    <t>周占</t>
  </si>
  <si>
    <t>주점</t>
  </si>
  <si>
    <t>金周岳</t>
  </si>
  <si>
    <t>김주악</t>
  </si>
  <si>
    <t>金瑞安</t>
  </si>
  <si>
    <t>김서안</t>
  </si>
  <si>
    <t>禹</t>
  </si>
  <si>
    <t>우</t>
  </si>
  <si>
    <t>癸酉</t>
  </si>
  <si>
    <t>계유</t>
  </si>
  <si>
    <t>丹陽</t>
  </si>
  <si>
    <t>단양</t>
  </si>
  <si>
    <t>致文</t>
  </si>
  <si>
    <t>치문</t>
  </si>
  <si>
    <t>載璉</t>
  </si>
  <si>
    <t>재련</t>
  </si>
  <si>
    <t>嘉善大</t>
  </si>
  <si>
    <t>가선대</t>
  </si>
  <si>
    <t>鼎益</t>
  </si>
  <si>
    <t>정익</t>
  </si>
  <si>
    <t>金俊彩</t>
  </si>
  <si>
    <t>김준채</t>
  </si>
  <si>
    <t>金億千</t>
  </si>
  <si>
    <t>金興春</t>
  </si>
  <si>
    <t>김흥춘</t>
  </si>
  <si>
    <t>幼學金道仁故代子</t>
  </si>
  <si>
    <t>童蒙</t>
  </si>
  <si>
    <t>동몽</t>
  </si>
  <si>
    <t>興春</t>
  </si>
  <si>
    <t>흥춘</t>
  </si>
  <si>
    <t>道仁</t>
  </si>
  <si>
    <t>도인</t>
  </si>
  <si>
    <t>金重萬</t>
  </si>
  <si>
    <t>김중만</t>
  </si>
  <si>
    <t>曺允坤</t>
  </si>
  <si>
    <t>조윤곤</t>
  </si>
  <si>
    <t>己亥</t>
  </si>
  <si>
    <t>기해</t>
  </si>
  <si>
    <t>忠州</t>
  </si>
  <si>
    <t>충주</t>
  </si>
  <si>
    <t>萬順</t>
  </si>
  <si>
    <t>만순</t>
  </si>
  <si>
    <t>秀彦</t>
  </si>
  <si>
    <t>수언</t>
  </si>
  <si>
    <t>弼奎</t>
  </si>
  <si>
    <t>필규</t>
  </si>
  <si>
    <t>金重馥</t>
  </si>
  <si>
    <t>김중복</t>
  </si>
  <si>
    <t>張萬才</t>
  </si>
  <si>
    <t>장만재</t>
  </si>
  <si>
    <t>良以</t>
  </si>
  <si>
    <t>철귀</t>
  </si>
  <si>
    <t>正瑞</t>
  </si>
  <si>
    <t>정서</t>
  </si>
  <si>
    <t>德善</t>
  </si>
  <si>
    <t>덕선</t>
  </si>
  <si>
    <t>金重玉</t>
  </si>
  <si>
    <t>김중옥</t>
  </si>
  <si>
    <t>李達用</t>
  </si>
  <si>
    <t>이달용</t>
  </si>
  <si>
    <t>伊澤</t>
  </si>
  <si>
    <t>이택</t>
  </si>
  <si>
    <t>佑鎭</t>
  </si>
  <si>
    <t>金之太</t>
  </si>
  <si>
    <t>김지태</t>
  </si>
  <si>
    <t>裵用德</t>
  </si>
  <si>
    <t>배용덕</t>
  </si>
  <si>
    <t>申</t>
  </si>
  <si>
    <t>신</t>
  </si>
  <si>
    <t>平山</t>
  </si>
  <si>
    <t>평산</t>
  </si>
  <si>
    <t>光仁</t>
  </si>
  <si>
    <t>광인</t>
  </si>
  <si>
    <t>孟德</t>
  </si>
  <si>
    <t>맹덕</t>
  </si>
  <si>
    <t>益海</t>
  </si>
  <si>
    <t>익해</t>
  </si>
  <si>
    <t>金振玉</t>
  </si>
  <si>
    <t>김진옥</t>
  </si>
  <si>
    <t>李學鐵</t>
  </si>
  <si>
    <t>이학철</t>
  </si>
  <si>
    <t>學鐵</t>
  </si>
  <si>
    <t>학철</t>
  </si>
  <si>
    <t>潤德</t>
  </si>
  <si>
    <t>윤덕</t>
  </si>
  <si>
    <t>東柱</t>
  </si>
  <si>
    <t>金鎭宅</t>
  </si>
  <si>
    <t>김진택</t>
  </si>
  <si>
    <t>幼學李祉容故代子</t>
  </si>
  <si>
    <t>瓚坤</t>
  </si>
  <si>
    <t>찬곤</t>
  </si>
  <si>
    <t>學</t>
  </si>
  <si>
    <t>학</t>
  </si>
  <si>
    <t>祉容</t>
  </si>
  <si>
    <t>지용</t>
  </si>
  <si>
    <t>東學</t>
  </si>
  <si>
    <t>동학</t>
  </si>
  <si>
    <t>萬華</t>
  </si>
  <si>
    <t>만화</t>
  </si>
  <si>
    <t>金昌忤</t>
  </si>
  <si>
    <t>김창오</t>
  </si>
  <si>
    <t>이상익</t>
  </si>
  <si>
    <t>春發</t>
  </si>
  <si>
    <t>춘발</t>
  </si>
  <si>
    <t>時培</t>
  </si>
  <si>
    <t>시배</t>
  </si>
  <si>
    <t>以秀</t>
  </si>
  <si>
    <t>이수</t>
  </si>
  <si>
    <t>金千成</t>
  </si>
  <si>
    <t>김천성</t>
  </si>
  <si>
    <t>崔福善</t>
  </si>
  <si>
    <t>최복선</t>
  </si>
  <si>
    <t>兪</t>
  </si>
  <si>
    <t>유</t>
  </si>
  <si>
    <t>應碩</t>
  </si>
  <si>
    <t>응석</t>
  </si>
  <si>
    <t>守天</t>
  </si>
  <si>
    <t>수천</t>
  </si>
  <si>
    <t>景寬</t>
  </si>
  <si>
    <t>경관</t>
  </si>
  <si>
    <t>金就聲</t>
  </si>
  <si>
    <t>김취성</t>
  </si>
  <si>
    <t>正學</t>
  </si>
  <si>
    <t>정학</t>
  </si>
  <si>
    <t>宗</t>
  </si>
  <si>
    <t>종</t>
  </si>
  <si>
    <t>德化</t>
  </si>
  <si>
    <t>덕화</t>
  </si>
  <si>
    <t>才永</t>
  </si>
  <si>
    <t>金致鍊</t>
  </si>
  <si>
    <t>김치련</t>
  </si>
  <si>
    <t>李鶴守</t>
  </si>
  <si>
    <t>이학수</t>
  </si>
  <si>
    <t>具</t>
  </si>
  <si>
    <t>구</t>
  </si>
  <si>
    <t>己丑</t>
  </si>
  <si>
    <t>기축</t>
  </si>
  <si>
    <t>昌原</t>
  </si>
  <si>
    <t>伯龍</t>
  </si>
  <si>
    <t>백룡</t>
  </si>
  <si>
    <t>聖吉</t>
  </si>
  <si>
    <t>성길</t>
  </si>
  <si>
    <t>甲</t>
  </si>
  <si>
    <t>갑</t>
  </si>
  <si>
    <t>金致祥</t>
  </si>
  <si>
    <t>김치상</t>
  </si>
  <si>
    <t>綾州</t>
  </si>
  <si>
    <t>萬逸</t>
  </si>
  <si>
    <t>만일</t>
  </si>
  <si>
    <t>鳳述</t>
  </si>
  <si>
    <t>봉술</t>
  </si>
  <si>
    <t>致玉</t>
  </si>
  <si>
    <t>치옥</t>
  </si>
  <si>
    <t>金泰善</t>
  </si>
  <si>
    <t>김태선</t>
  </si>
  <si>
    <t>金瑞寬</t>
  </si>
  <si>
    <t>김서관</t>
  </si>
  <si>
    <t>萬一</t>
  </si>
  <si>
    <t>金泰玉</t>
  </si>
  <si>
    <t>김태옥</t>
  </si>
  <si>
    <r>
      <t>得</t>
    </r>
    <r>
      <rPr>
        <sz val="10"/>
        <rFont val="NSimSun"/>
        <family val="3"/>
        <charset val="134"/>
      </rPr>
      <t>爕</t>
    </r>
  </si>
  <si>
    <t>득섭</t>
  </si>
  <si>
    <t>德山</t>
  </si>
  <si>
    <t>덕산</t>
  </si>
  <si>
    <t>宅仁</t>
  </si>
  <si>
    <t>택인</t>
  </si>
  <si>
    <t>昌培</t>
  </si>
  <si>
    <t>창배</t>
  </si>
  <si>
    <t>命華</t>
  </si>
  <si>
    <t>명화</t>
  </si>
  <si>
    <t>金學祖</t>
  </si>
  <si>
    <t>김학조</t>
  </si>
  <si>
    <t>金海龍</t>
  </si>
  <si>
    <t>김해룡</t>
  </si>
  <si>
    <t>韓</t>
  </si>
  <si>
    <t>한</t>
  </si>
  <si>
    <t>淸州</t>
  </si>
  <si>
    <t>청주</t>
  </si>
  <si>
    <t>命用</t>
  </si>
  <si>
    <t>명용</t>
  </si>
  <si>
    <t>順泰</t>
  </si>
  <si>
    <t>순태</t>
  </si>
  <si>
    <t>國成</t>
  </si>
  <si>
    <t>국성</t>
  </si>
  <si>
    <t>金海一</t>
  </si>
  <si>
    <t>김해일</t>
  </si>
  <si>
    <t>裵貴大</t>
  </si>
  <si>
    <t>배귀대</t>
  </si>
  <si>
    <t>召史</t>
  </si>
  <si>
    <t>소사</t>
  </si>
  <si>
    <t>有奉</t>
  </si>
  <si>
    <t>유봉</t>
  </si>
  <si>
    <t>海用</t>
  </si>
  <si>
    <t>해용</t>
  </si>
  <si>
    <t>金好甫</t>
  </si>
  <si>
    <t>김호보</t>
  </si>
  <si>
    <t>朴宗旭</t>
  </si>
  <si>
    <t>박종욱</t>
  </si>
  <si>
    <t>宗旭</t>
  </si>
  <si>
    <t>종욱</t>
  </si>
  <si>
    <t>孝儉</t>
  </si>
  <si>
    <t>효검</t>
  </si>
  <si>
    <t>岳新</t>
  </si>
  <si>
    <t>악신</t>
  </si>
  <si>
    <t>金孝才</t>
  </si>
  <si>
    <t>김효재</t>
  </si>
  <si>
    <t>朴宗漢</t>
  </si>
  <si>
    <t>박종한</t>
  </si>
  <si>
    <t>宗漢</t>
  </si>
  <si>
    <t>종한</t>
  </si>
  <si>
    <t>曺福大</t>
  </si>
  <si>
    <t>조복대</t>
  </si>
  <si>
    <t>福大</t>
  </si>
  <si>
    <t>복대</t>
  </si>
  <si>
    <t>用元</t>
  </si>
  <si>
    <t>용원</t>
  </si>
  <si>
    <t>德文</t>
  </si>
  <si>
    <t>덕문</t>
  </si>
  <si>
    <t>命三</t>
  </si>
  <si>
    <t>명삼</t>
  </si>
  <si>
    <t>兪日用</t>
  </si>
  <si>
    <t>유일용</t>
  </si>
  <si>
    <t>金順馝</t>
  </si>
  <si>
    <t>김순필</t>
  </si>
  <si>
    <t>順馝</t>
  </si>
  <si>
    <t>大成</t>
  </si>
  <si>
    <t>대성</t>
  </si>
  <si>
    <t>景秋</t>
  </si>
  <si>
    <t>경추</t>
  </si>
  <si>
    <t>士寶</t>
  </si>
  <si>
    <t>사보</t>
  </si>
  <si>
    <t>李光潤</t>
  </si>
  <si>
    <t>이광윤</t>
  </si>
  <si>
    <t>郭時哲</t>
  </si>
  <si>
    <t>곽시철</t>
  </si>
  <si>
    <t>時哲</t>
  </si>
  <si>
    <t>시철</t>
  </si>
  <si>
    <t>贊奎</t>
  </si>
  <si>
    <t>찬규</t>
  </si>
  <si>
    <t>鎭八</t>
  </si>
  <si>
    <t>진팔</t>
  </si>
  <si>
    <t>漢弼</t>
  </si>
  <si>
    <t>한필</t>
  </si>
  <si>
    <t>許煥</t>
  </si>
  <si>
    <t>허환</t>
  </si>
  <si>
    <t>命宗</t>
  </si>
  <si>
    <t>명종</t>
  </si>
  <si>
    <t>百千</t>
  </si>
  <si>
    <t>道甲</t>
  </si>
  <si>
    <t>도갑</t>
  </si>
  <si>
    <t>允迪</t>
  </si>
  <si>
    <t>윤적</t>
  </si>
  <si>
    <t>羅漢極</t>
  </si>
  <si>
    <t>羅州</t>
  </si>
  <si>
    <t>伯</t>
  </si>
  <si>
    <t>백</t>
  </si>
  <si>
    <t>道新</t>
  </si>
  <si>
    <t>도신</t>
  </si>
  <si>
    <t>岑大</t>
  </si>
  <si>
    <t>잠대</t>
  </si>
  <si>
    <t>江用</t>
  </si>
  <si>
    <t>강용</t>
  </si>
  <si>
    <t>成三</t>
  </si>
  <si>
    <t>성삼</t>
  </si>
  <si>
    <t>守命</t>
  </si>
  <si>
    <t>수명</t>
  </si>
  <si>
    <t>兪三奉</t>
  </si>
  <si>
    <t>유삼봉</t>
  </si>
  <si>
    <t>朴奴玉女</t>
  </si>
  <si>
    <t>박노옥녀</t>
  </si>
  <si>
    <t>朴致達</t>
  </si>
  <si>
    <t>박치달</t>
  </si>
  <si>
    <t>致達</t>
  </si>
  <si>
    <t>치달</t>
  </si>
  <si>
    <t>泰傑</t>
  </si>
  <si>
    <t>태걸</t>
  </si>
  <si>
    <t>丁就</t>
  </si>
  <si>
    <t>정취</t>
  </si>
  <si>
    <t>楊憲衝</t>
  </si>
  <si>
    <t>양헌충</t>
  </si>
  <si>
    <t>權</t>
  </si>
  <si>
    <t>권</t>
  </si>
  <si>
    <t>應模</t>
  </si>
  <si>
    <t>응모</t>
  </si>
  <si>
    <t>準一</t>
  </si>
  <si>
    <t>준일</t>
  </si>
  <si>
    <t>璉</t>
  </si>
  <si>
    <t>련</t>
  </si>
  <si>
    <t>洪益宅</t>
  </si>
  <si>
    <t>홍익택</t>
  </si>
  <si>
    <t>李萬祥</t>
  </si>
  <si>
    <t>이만상</t>
  </si>
  <si>
    <t>萬祥</t>
  </si>
  <si>
    <t>만상</t>
  </si>
  <si>
    <t>仁川</t>
  </si>
  <si>
    <t>인천</t>
  </si>
  <si>
    <t>慶元</t>
  </si>
  <si>
    <t>경원</t>
  </si>
  <si>
    <t>華福</t>
  </si>
  <si>
    <t>화복</t>
  </si>
  <si>
    <t>恒林</t>
  </si>
  <si>
    <t>항림</t>
  </si>
  <si>
    <t>仁復</t>
  </si>
  <si>
    <t>文啓賢</t>
  </si>
  <si>
    <t>문계현</t>
  </si>
  <si>
    <t>南平</t>
  </si>
  <si>
    <t>남평</t>
  </si>
  <si>
    <t>申殷伊</t>
  </si>
  <si>
    <t>신은이</t>
  </si>
  <si>
    <t>殷伊</t>
  </si>
  <si>
    <t>은이</t>
  </si>
  <si>
    <t>斗碩</t>
  </si>
  <si>
    <t>두석</t>
  </si>
  <si>
    <t>光老</t>
  </si>
  <si>
    <t>광로</t>
  </si>
  <si>
    <t>仲化</t>
  </si>
  <si>
    <t>將仕郞</t>
  </si>
  <si>
    <t>장사랑</t>
  </si>
  <si>
    <t>文光斗</t>
  </si>
  <si>
    <t>문광두</t>
  </si>
  <si>
    <t>李有一</t>
  </si>
  <si>
    <t>이유일</t>
  </si>
  <si>
    <t>河</t>
  </si>
  <si>
    <t>하</t>
  </si>
  <si>
    <t>應彦</t>
  </si>
  <si>
    <t>응언</t>
  </si>
  <si>
    <t>再郁</t>
  </si>
  <si>
    <t>재욱</t>
  </si>
  <si>
    <t>啓範</t>
  </si>
  <si>
    <t>계범</t>
  </si>
  <si>
    <t>文光福</t>
  </si>
  <si>
    <t>문광복</t>
  </si>
  <si>
    <t>李時赫</t>
  </si>
  <si>
    <t>이시혁</t>
  </si>
  <si>
    <t>時赫</t>
  </si>
  <si>
    <t>시혁</t>
  </si>
  <si>
    <t>庚申</t>
  </si>
  <si>
    <t>경신</t>
  </si>
  <si>
    <t>東林</t>
  </si>
  <si>
    <t>동림</t>
  </si>
  <si>
    <t>光玉</t>
  </si>
  <si>
    <t>광옥</t>
  </si>
  <si>
    <t>春傑</t>
  </si>
  <si>
    <t>춘걸</t>
  </si>
  <si>
    <t>文載爀</t>
  </si>
  <si>
    <t>문재혁</t>
  </si>
  <si>
    <t>鵬海</t>
  </si>
  <si>
    <t>붕해</t>
  </si>
  <si>
    <t>一直</t>
  </si>
  <si>
    <t>일직</t>
  </si>
  <si>
    <t>基遠</t>
  </si>
  <si>
    <t>기원</t>
  </si>
  <si>
    <t>魯增</t>
  </si>
  <si>
    <t>具復萬</t>
  </si>
  <si>
    <t>李造一</t>
  </si>
  <si>
    <t>이조일</t>
  </si>
  <si>
    <t>造一</t>
  </si>
  <si>
    <t>조일</t>
  </si>
  <si>
    <t>光孫</t>
  </si>
  <si>
    <t>광손</t>
  </si>
  <si>
    <t>昌根</t>
  </si>
  <si>
    <t>창근</t>
  </si>
  <si>
    <t>具鵬漢</t>
  </si>
  <si>
    <t>구붕한</t>
  </si>
  <si>
    <t>遜</t>
  </si>
  <si>
    <t>興秋</t>
  </si>
  <si>
    <t>흥추</t>
  </si>
  <si>
    <t>具成泰</t>
  </si>
  <si>
    <t>구성태</t>
  </si>
  <si>
    <t>金致宗</t>
  </si>
  <si>
    <t>김치종</t>
  </si>
  <si>
    <t>致宗</t>
  </si>
  <si>
    <t>치종</t>
  </si>
  <si>
    <t>學遜</t>
  </si>
  <si>
    <t>학손</t>
  </si>
  <si>
    <t>裵萬得</t>
  </si>
  <si>
    <t>배만득</t>
  </si>
  <si>
    <t>榮復</t>
  </si>
  <si>
    <t>遜鳳</t>
  </si>
  <si>
    <t>손봉</t>
  </si>
  <si>
    <t>具雲萬</t>
  </si>
  <si>
    <t>구운만</t>
  </si>
  <si>
    <t>允哲</t>
  </si>
  <si>
    <t>윤철</t>
  </si>
  <si>
    <t>丙申</t>
  </si>
  <si>
    <t>병신</t>
  </si>
  <si>
    <t>德遜</t>
  </si>
  <si>
    <t>덕손</t>
  </si>
  <si>
    <t>且卜</t>
  </si>
  <si>
    <t>具仲實</t>
  </si>
  <si>
    <t>구중실</t>
  </si>
  <si>
    <t>李東玄</t>
  </si>
  <si>
    <t>이동현</t>
  </si>
  <si>
    <t>景烈</t>
  </si>
  <si>
    <t>경렬</t>
  </si>
  <si>
    <t>樸</t>
  </si>
  <si>
    <t>楨復</t>
  </si>
  <si>
    <t>禹景鎭</t>
  </si>
  <si>
    <t>우경진</t>
  </si>
  <si>
    <t>瑞安</t>
  </si>
  <si>
    <t>서안</t>
  </si>
  <si>
    <t>重萬</t>
  </si>
  <si>
    <t>중만</t>
  </si>
  <si>
    <t>學生奉化參奉</t>
  </si>
  <si>
    <t>학생봉화참봉</t>
  </si>
  <si>
    <t>有文</t>
  </si>
  <si>
    <t>유문</t>
  </si>
  <si>
    <t>禹致文</t>
  </si>
  <si>
    <t>우치문</t>
  </si>
  <si>
    <t>崔仁坤</t>
  </si>
  <si>
    <t>최인곤</t>
  </si>
  <si>
    <t>鎭溟</t>
  </si>
  <si>
    <t>진명</t>
  </si>
  <si>
    <t>仁弼</t>
  </si>
  <si>
    <t>인필</t>
  </si>
  <si>
    <t>起樞</t>
  </si>
  <si>
    <t>기추</t>
  </si>
  <si>
    <t>徐敏烈</t>
  </si>
  <si>
    <t>서민렬</t>
  </si>
  <si>
    <t>趙</t>
  </si>
  <si>
    <t>錫鴻</t>
  </si>
  <si>
    <t>석홍</t>
  </si>
  <si>
    <t>嘉善大夫同知中樞府事</t>
  </si>
  <si>
    <t>가선대부동지중추부사</t>
  </si>
  <si>
    <t>得慶</t>
  </si>
  <si>
    <t>득경</t>
  </si>
  <si>
    <t>徐再復</t>
  </si>
  <si>
    <t>文述</t>
  </si>
  <si>
    <t>문술</t>
  </si>
  <si>
    <t>徐行達</t>
  </si>
  <si>
    <t>서행달</t>
  </si>
  <si>
    <t>朴桂恩</t>
  </si>
  <si>
    <t>박계은</t>
  </si>
  <si>
    <t>景宗</t>
  </si>
  <si>
    <t>경종</t>
  </si>
  <si>
    <t>益燁</t>
  </si>
  <si>
    <t>익엽</t>
  </si>
  <si>
    <t>金守采</t>
  </si>
  <si>
    <t>김수채</t>
  </si>
  <si>
    <t>潭陽</t>
  </si>
  <si>
    <t>담양</t>
  </si>
  <si>
    <t>李道復</t>
  </si>
  <si>
    <t>이도복</t>
  </si>
  <si>
    <t>道復</t>
  </si>
  <si>
    <t>馝坤</t>
  </si>
  <si>
    <t>필곤</t>
  </si>
  <si>
    <t>寬峻</t>
  </si>
  <si>
    <t>관준</t>
  </si>
  <si>
    <t>奎煥</t>
  </si>
  <si>
    <t>규환</t>
  </si>
  <si>
    <t>裵敬福</t>
  </si>
  <si>
    <t>배경복</t>
  </si>
  <si>
    <t>守長</t>
  </si>
  <si>
    <t>수장</t>
  </si>
  <si>
    <t>宅化</t>
  </si>
  <si>
    <t>택화</t>
  </si>
  <si>
    <t>裵命才</t>
  </si>
  <si>
    <t>배명재</t>
  </si>
  <si>
    <t>崔文岳</t>
  </si>
  <si>
    <t>최문악</t>
  </si>
  <si>
    <t>仁業</t>
  </si>
  <si>
    <t>인업</t>
  </si>
  <si>
    <t>天儀</t>
  </si>
  <si>
    <t>천의</t>
  </si>
  <si>
    <t>貴才</t>
  </si>
  <si>
    <t>귀재</t>
  </si>
  <si>
    <t>裵士益</t>
  </si>
  <si>
    <t>배사익</t>
  </si>
  <si>
    <t>李應祚</t>
  </si>
  <si>
    <t>이응조</t>
  </si>
  <si>
    <t>幼學李基永故代子</t>
  </si>
  <si>
    <t>應祚</t>
  </si>
  <si>
    <t>응조</t>
  </si>
  <si>
    <t>乙巳</t>
  </si>
  <si>
    <t>을사</t>
  </si>
  <si>
    <t>基永</t>
  </si>
  <si>
    <t>기영</t>
  </si>
  <si>
    <t>尙仁</t>
  </si>
  <si>
    <t>상인</t>
  </si>
  <si>
    <t>之榮</t>
  </si>
  <si>
    <t>지영</t>
  </si>
  <si>
    <t>裵守敏</t>
  </si>
  <si>
    <t>배수민</t>
  </si>
  <si>
    <t>韓氏</t>
  </si>
  <si>
    <t>한씨</t>
  </si>
  <si>
    <t>幼學孫廷翊故代妻</t>
  </si>
  <si>
    <t>유학손정익고대처</t>
  </si>
  <si>
    <t>仲錫</t>
  </si>
  <si>
    <t>중석</t>
  </si>
  <si>
    <t>秀百</t>
  </si>
  <si>
    <t>수백</t>
  </si>
  <si>
    <t>性源</t>
  </si>
  <si>
    <t>성원</t>
  </si>
  <si>
    <t>裵首郁</t>
  </si>
  <si>
    <t>배수욱</t>
  </si>
  <si>
    <t>崔興暹</t>
  </si>
  <si>
    <t>최흥섬</t>
  </si>
  <si>
    <t>德大</t>
  </si>
  <si>
    <t>덕대</t>
  </si>
  <si>
    <t>聖采</t>
  </si>
  <si>
    <t>성채</t>
  </si>
  <si>
    <t>碩龍</t>
  </si>
  <si>
    <t>裵守采</t>
  </si>
  <si>
    <t>배수채</t>
  </si>
  <si>
    <t>崔以元</t>
  </si>
  <si>
    <t>최이원</t>
  </si>
  <si>
    <t>以元</t>
  </si>
  <si>
    <t>이원</t>
  </si>
  <si>
    <t>光彩</t>
  </si>
  <si>
    <t>광채</t>
  </si>
  <si>
    <t>裵元朱</t>
  </si>
  <si>
    <t>배원주</t>
  </si>
  <si>
    <t>桂恩</t>
  </si>
  <si>
    <t>계은</t>
  </si>
  <si>
    <t>有成</t>
  </si>
  <si>
    <t>유성</t>
  </si>
  <si>
    <t>永化</t>
  </si>
  <si>
    <t>영화</t>
  </si>
  <si>
    <t>裵以文</t>
  </si>
  <si>
    <t>배이문</t>
  </si>
  <si>
    <t>孫姓</t>
  </si>
  <si>
    <t>손성</t>
  </si>
  <si>
    <t>寡女</t>
  </si>
  <si>
    <t>과녀</t>
  </si>
  <si>
    <t>達得</t>
  </si>
  <si>
    <t>달득</t>
  </si>
  <si>
    <t>福用</t>
  </si>
  <si>
    <t>복용</t>
  </si>
  <si>
    <t>連三</t>
  </si>
  <si>
    <t>裵恒雲</t>
  </si>
  <si>
    <t>배항운</t>
  </si>
  <si>
    <t>有林</t>
  </si>
  <si>
    <t>유림</t>
  </si>
  <si>
    <t>奎</t>
  </si>
  <si>
    <t>규</t>
  </si>
  <si>
    <t>致一</t>
  </si>
  <si>
    <t>치일</t>
  </si>
  <si>
    <t>徐來復</t>
  </si>
  <si>
    <t>金朱碩</t>
  </si>
  <si>
    <t>김주석</t>
  </si>
  <si>
    <t>朱碩</t>
  </si>
  <si>
    <t>주석</t>
  </si>
  <si>
    <t>忠儀</t>
  </si>
  <si>
    <t>충의</t>
  </si>
  <si>
    <t>徐達行</t>
  </si>
  <si>
    <t>서달행</t>
  </si>
  <si>
    <t>姜萬春</t>
  </si>
  <si>
    <t>강만춘</t>
  </si>
  <si>
    <t>興暹</t>
  </si>
  <si>
    <t>흥섬</t>
  </si>
  <si>
    <t>丁巳</t>
  </si>
  <si>
    <t>정사</t>
  </si>
  <si>
    <t>同福</t>
  </si>
  <si>
    <t>동복</t>
  </si>
  <si>
    <t>重彩</t>
  </si>
  <si>
    <t>중채</t>
  </si>
  <si>
    <t>徐達興</t>
  </si>
  <si>
    <t>서달흥</t>
  </si>
  <si>
    <t>김군팔</t>
  </si>
  <si>
    <t>군팔</t>
  </si>
  <si>
    <t>挺模</t>
  </si>
  <si>
    <t>정모</t>
  </si>
  <si>
    <t>有昌</t>
  </si>
  <si>
    <t>유창</t>
  </si>
  <si>
    <t>善發</t>
  </si>
  <si>
    <t>선발</t>
  </si>
  <si>
    <t>徐錫職</t>
  </si>
  <si>
    <t>서석직</t>
  </si>
  <si>
    <t>徐命坤</t>
  </si>
  <si>
    <t>서명곤</t>
  </si>
  <si>
    <t>尹</t>
  </si>
  <si>
    <t>윤</t>
  </si>
  <si>
    <t>坡平</t>
  </si>
  <si>
    <t>파평</t>
  </si>
  <si>
    <t>相潑</t>
  </si>
  <si>
    <t>상발</t>
  </si>
  <si>
    <t>民覺</t>
  </si>
  <si>
    <t>민각</t>
  </si>
  <si>
    <t>道恒</t>
  </si>
  <si>
    <t>도항</t>
  </si>
  <si>
    <t>徐聖㶊</t>
  </si>
  <si>
    <t>서성이</t>
  </si>
  <si>
    <t>洪秉權</t>
  </si>
  <si>
    <t>홍병권</t>
  </si>
  <si>
    <t>秉權</t>
  </si>
  <si>
    <t>병권</t>
  </si>
  <si>
    <t>致淵</t>
  </si>
  <si>
    <t>치연</t>
  </si>
  <si>
    <t>景浩</t>
  </si>
  <si>
    <t>應春</t>
  </si>
  <si>
    <t>응춘</t>
  </si>
  <si>
    <t>徐聖一</t>
  </si>
  <si>
    <t>서성일</t>
  </si>
  <si>
    <t>兪在石</t>
  </si>
  <si>
    <t>유재석</t>
  </si>
  <si>
    <t>郭文奎</t>
  </si>
  <si>
    <t>곽문규</t>
  </si>
  <si>
    <t>文奎</t>
  </si>
  <si>
    <t>문규</t>
  </si>
  <si>
    <t>徐時烈</t>
  </si>
  <si>
    <t>雇奴殷切</t>
  </si>
  <si>
    <t>고노은절</t>
  </si>
  <si>
    <t>崔萬坤</t>
  </si>
  <si>
    <t>최만곤</t>
  </si>
  <si>
    <t>萬坤</t>
  </si>
  <si>
    <t>만곤</t>
  </si>
  <si>
    <t>永川</t>
  </si>
  <si>
    <t>영천</t>
  </si>
  <si>
    <t>利龍</t>
  </si>
  <si>
    <t>天興</t>
  </si>
  <si>
    <t>천흥</t>
  </si>
  <si>
    <t>錫柱</t>
  </si>
  <si>
    <t>석주</t>
  </si>
  <si>
    <t>徐禹復</t>
  </si>
  <si>
    <t>李同業</t>
  </si>
  <si>
    <t>이동업</t>
  </si>
  <si>
    <t>幼學李命福故代子</t>
  </si>
  <si>
    <t>同業</t>
  </si>
  <si>
    <t>동업</t>
  </si>
  <si>
    <t>命福</t>
  </si>
  <si>
    <t>명복</t>
  </si>
  <si>
    <t>徐元日</t>
  </si>
  <si>
    <t>서원일</t>
  </si>
  <si>
    <t>致</t>
  </si>
  <si>
    <t>치</t>
  </si>
  <si>
    <t>지택</t>
  </si>
  <si>
    <t>鎭江</t>
  </si>
  <si>
    <t>徐元一</t>
  </si>
  <si>
    <t>述岑</t>
  </si>
  <si>
    <t>술잠</t>
  </si>
  <si>
    <t>지담</t>
  </si>
  <si>
    <t>金俊榮</t>
  </si>
  <si>
    <t>김준영</t>
  </si>
  <si>
    <t>俊榮</t>
  </si>
  <si>
    <t>준영</t>
  </si>
  <si>
    <t>洛源</t>
  </si>
  <si>
    <t>致敬</t>
  </si>
  <si>
    <t>치경</t>
  </si>
  <si>
    <t>禹泰</t>
  </si>
  <si>
    <t>우태</t>
  </si>
  <si>
    <t>徐元采</t>
  </si>
  <si>
    <t>서원채</t>
  </si>
  <si>
    <t>申有官</t>
  </si>
  <si>
    <t>신유관</t>
  </si>
  <si>
    <t>府收布</t>
  </si>
  <si>
    <t>부수포</t>
  </si>
  <si>
    <t>有官</t>
  </si>
  <si>
    <t>유관</t>
  </si>
  <si>
    <t>啓允</t>
  </si>
  <si>
    <t>계윤</t>
  </si>
  <si>
    <t>益秀</t>
  </si>
  <si>
    <t>익수</t>
  </si>
  <si>
    <t>善興</t>
  </si>
  <si>
    <t>선흥</t>
  </si>
  <si>
    <t>徐渭</t>
  </si>
  <si>
    <t>서위</t>
  </si>
  <si>
    <t>金仁業</t>
  </si>
  <si>
    <t>김인업</t>
  </si>
  <si>
    <t>戊午</t>
  </si>
  <si>
    <t>무오</t>
  </si>
  <si>
    <t>業武</t>
  </si>
  <si>
    <t>업무</t>
  </si>
  <si>
    <t>士益</t>
  </si>
  <si>
    <t>사익</t>
  </si>
  <si>
    <t>聖太</t>
  </si>
  <si>
    <t>성태</t>
  </si>
  <si>
    <t>尙彩</t>
  </si>
  <si>
    <t>상채</t>
  </si>
  <si>
    <t>徐益瑞</t>
  </si>
  <si>
    <t>서익서</t>
  </si>
  <si>
    <t>楊秀天</t>
  </si>
  <si>
    <t>양수천</t>
  </si>
  <si>
    <t>秀天</t>
  </si>
  <si>
    <t>洙</t>
  </si>
  <si>
    <t>수</t>
  </si>
  <si>
    <t>大年</t>
  </si>
  <si>
    <t>대년</t>
  </si>
  <si>
    <t>徐仁老</t>
  </si>
  <si>
    <t>서인로</t>
  </si>
  <si>
    <t>李元碩</t>
  </si>
  <si>
    <t>이원석</t>
  </si>
  <si>
    <t>碩連</t>
  </si>
  <si>
    <t>석련</t>
  </si>
  <si>
    <t>宗贊</t>
  </si>
  <si>
    <t>종찬</t>
  </si>
  <si>
    <t>得守</t>
  </si>
  <si>
    <t>득수</t>
  </si>
  <si>
    <t>徐辰分</t>
  </si>
  <si>
    <t>서진분</t>
  </si>
  <si>
    <t>蔡永良</t>
  </si>
  <si>
    <t>채영량</t>
  </si>
  <si>
    <t>景濂</t>
  </si>
  <si>
    <t>경렴</t>
  </si>
  <si>
    <t>應普</t>
  </si>
  <si>
    <t>응보</t>
  </si>
  <si>
    <t>春培</t>
  </si>
  <si>
    <t>춘배</t>
  </si>
  <si>
    <r>
      <t>徐</t>
    </r>
    <r>
      <rPr>
        <sz val="10"/>
        <rFont val="NSimSun"/>
        <family val="3"/>
        <charset val="134"/>
      </rPr>
      <t>櫕</t>
    </r>
  </si>
  <si>
    <t>德良</t>
  </si>
  <si>
    <t>덕량</t>
  </si>
  <si>
    <t>躋行</t>
  </si>
  <si>
    <t>제행</t>
  </si>
  <si>
    <t>命權</t>
  </si>
  <si>
    <t>명권</t>
  </si>
  <si>
    <t>徐必龍</t>
  </si>
  <si>
    <t>서필룡</t>
  </si>
  <si>
    <t>東玄</t>
  </si>
  <si>
    <t>동현</t>
  </si>
  <si>
    <t>峻祥</t>
  </si>
  <si>
    <t>준상</t>
  </si>
  <si>
    <t>啓彦</t>
  </si>
  <si>
    <t>계언</t>
  </si>
  <si>
    <t>宗林</t>
  </si>
  <si>
    <t>종림</t>
  </si>
  <si>
    <t>徐柙</t>
  </si>
  <si>
    <t>서합</t>
  </si>
  <si>
    <t>朴東哲</t>
  </si>
  <si>
    <t>박동철</t>
  </si>
  <si>
    <t>東哲</t>
  </si>
  <si>
    <t>동철</t>
  </si>
  <si>
    <t>逸尙</t>
  </si>
  <si>
    <t>일상</t>
  </si>
  <si>
    <t>秋萬儀</t>
  </si>
  <si>
    <t>추만의</t>
  </si>
  <si>
    <t>李翼祥</t>
  </si>
  <si>
    <t>이익상</t>
  </si>
  <si>
    <t>翼祥</t>
  </si>
  <si>
    <t>익상</t>
  </si>
  <si>
    <t>彦奎</t>
  </si>
  <si>
    <t>언규</t>
  </si>
  <si>
    <t>宜馥</t>
  </si>
  <si>
    <t>의복</t>
  </si>
  <si>
    <t>夏時贊</t>
  </si>
  <si>
    <t>하시찬</t>
  </si>
  <si>
    <t>李箕祥</t>
  </si>
  <si>
    <t>이기상</t>
  </si>
  <si>
    <t>幼學李彦奎故代子</t>
  </si>
  <si>
    <t>箕祥</t>
  </si>
  <si>
    <t>기상</t>
  </si>
  <si>
    <t>楊弼燁</t>
  </si>
  <si>
    <t>양필엽</t>
  </si>
  <si>
    <t>弼燁</t>
  </si>
  <si>
    <t>필엽</t>
  </si>
  <si>
    <t>守澤</t>
  </si>
  <si>
    <t>수택</t>
  </si>
  <si>
    <t>弘</t>
  </si>
  <si>
    <t>大興</t>
  </si>
  <si>
    <t>대흥</t>
  </si>
  <si>
    <t>夏時泰</t>
  </si>
  <si>
    <t>하시태</t>
  </si>
  <si>
    <t>李奴小啓千</t>
  </si>
  <si>
    <t>李璧祥</t>
  </si>
  <si>
    <t>이벽상</t>
  </si>
  <si>
    <t>璧祥</t>
  </si>
  <si>
    <t>벽상</t>
  </si>
  <si>
    <t>彦極</t>
  </si>
  <si>
    <t>언극</t>
  </si>
  <si>
    <t>守林</t>
  </si>
  <si>
    <t>수림</t>
  </si>
  <si>
    <t>世復</t>
  </si>
  <si>
    <t>李興榮</t>
  </si>
  <si>
    <t>이흥영</t>
  </si>
  <si>
    <t>奎祥</t>
  </si>
  <si>
    <t>규상</t>
  </si>
  <si>
    <t>世馥</t>
  </si>
  <si>
    <t>세복</t>
  </si>
  <si>
    <t>李震蓓</t>
  </si>
  <si>
    <t>이진배</t>
  </si>
  <si>
    <t>金有憲</t>
  </si>
  <si>
    <t>김유헌</t>
  </si>
  <si>
    <t>有憲</t>
  </si>
  <si>
    <t>유헌</t>
  </si>
  <si>
    <t>貴榮</t>
  </si>
  <si>
    <t>귀영</t>
  </si>
  <si>
    <t>漢秋</t>
  </si>
  <si>
    <t>한추</t>
  </si>
  <si>
    <t>高萬福</t>
  </si>
  <si>
    <t>고만복</t>
  </si>
  <si>
    <t>萬才</t>
  </si>
  <si>
    <t>月三</t>
  </si>
  <si>
    <t>월삼</t>
  </si>
  <si>
    <t>金大碩</t>
  </si>
  <si>
    <t>김대석</t>
  </si>
  <si>
    <t>朴光郁</t>
  </si>
  <si>
    <t>박광욱</t>
  </si>
  <si>
    <t>幸得</t>
  </si>
  <si>
    <t>행득</t>
  </si>
  <si>
    <t>而章</t>
  </si>
  <si>
    <t>이장</t>
  </si>
  <si>
    <t>정계룡</t>
  </si>
  <si>
    <t>裵碩萬</t>
  </si>
  <si>
    <t>배석만</t>
  </si>
  <si>
    <t>重德</t>
  </si>
  <si>
    <t>중덕</t>
  </si>
  <si>
    <t>鳳傑</t>
  </si>
  <si>
    <t>봉걸</t>
  </si>
  <si>
    <t>鄭貴龍</t>
  </si>
  <si>
    <t>정귀룡</t>
  </si>
  <si>
    <t>金同業</t>
  </si>
  <si>
    <t>김동업</t>
  </si>
  <si>
    <t>天錫</t>
  </si>
  <si>
    <t>천석</t>
  </si>
  <si>
    <t>逸</t>
  </si>
  <si>
    <t>일</t>
  </si>
  <si>
    <t>鄭淡</t>
  </si>
  <si>
    <t>정담</t>
  </si>
  <si>
    <t>崔命彦</t>
  </si>
  <si>
    <t>최명언</t>
  </si>
  <si>
    <t>命彦</t>
  </si>
  <si>
    <t>명언</t>
  </si>
  <si>
    <t>千碩</t>
  </si>
  <si>
    <t>逸伊</t>
  </si>
  <si>
    <t>일이</t>
  </si>
  <si>
    <t>貴大</t>
  </si>
  <si>
    <t>귀대</t>
  </si>
  <si>
    <t>介助之</t>
  </si>
  <si>
    <t>개조지</t>
  </si>
  <si>
    <t>致九</t>
  </si>
  <si>
    <t>치구</t>
  </si>
  <si>
    <t>尙復</t>
  </si>
  <si>
    <t>鄭大厚</t>
  </si>
  <si>
    <t>정대후</t>
  </si>
  <si>
    <t>朴連得</t>
  </si>
  <si>
    <t>박연득</t>
  </si>
  <si>
    <t>鳳浩</t>
  </si>
  <si>
    <t>봉호</t>
  </si>
  <si>
    <r>
      <rPr>
        <sz val="10"/>
        <rFont val="MingLiU"/>
        <family val="3"/>
        <charset val="136"/>
      </rPr>
      <t>玶</t>
    </r>
  </si>
  <si>
    <t>평</t>
  </si>
  <si>
    <t>道江</t>
  </si>
  <si>
    <t>도강</t>
  </si>
  <si>
    <t>鄭東權</t>
  </si>
  <si>
    <t>정동권</t>
  </si>
  <si>
    <t>楊憲天</t>
  </si>
  <si>
    <t>양헌천</t>
  </si>
  <si>
    <t>憲天</t>
  </si>
  <si>
    <t>헌천</t>
  </si>
  <si>
    <t>涉一</t>
  </si>
  <si>
    <t>섭일</t>
  </si>
  <si>
    <t>再春</t>
  </si>
  <si>
    <t>재춘</t>
  </si>
  <si>
    <t>大直</t>
  </si>
  <si>
    <t>대직</t>
  </si>
  <si>
    <t>鄭東樑</t>
  </si>
  <si>
    <t>정동량</t>
  </si>
  <si>
    <t>壬寅</t>
  </si>
  <si>
    <t>임인</t>
  </si>
  <si>
    <t>鄭東佑</t>
  </si>
  <si>
    <t>정동우</t>
  </si>
  <si>
    <t>金有命</t>
  </si>
  <si>
    <t>김유명</t>
  </si>
  <si>
    <t>有命</t>
  </si>
  <si>
    <t>유명</t>
  </si>
  <si>
    <t>日得</t>
  </si>
  <si>
    <t>일득</t>
  </si>
  <si>
    <t>元伯</t>
  </si>
  <si>
    <t>원백</t>
  </si>
  <si>
    <t>鄭東化</t>
  </si>
  <si>
    <t>정동화</t>
  </si>
  <si>
    <t>允命</t>
  </si>
  <si>
    <t>윤명</t>
  </si>
  <si>
    <t>元采</t>
  </si>
  <si>
    <t>원채</t>
  </si>
  <si>
    <t>元宗</t>
  </si>
  <si>
    <t>원종</t>
  </si>
  <si>
    <t>鄭石祚</t>
  </si>
  <si>
    <t>정석조</t>
  </si>
  <si>
    <t>郭時衡</t>
  </si>
  <si>
    <t>곽시형</t>
  </si>
  <si>
    <t>幼學郭禮奎故代子</t>
  </si>
  <si>
    <t>時衡</t>
  </si>
  <si>
    <t>시형</t>
  </si>
  <si>
    <t>禮奎</t>
  </si>
  <si>
    <t>鎭漢</t>
  </si>
  <si>
    <t>진한</t>
  </si>
  <si>
    <t>泰弼</t>
  </si>
  <si>
    <t>태필</t>
  </si>
  <si>
    <t>鄭錫俊</t>
  </si>
  <si>
    <t>정석준</t>
  </si>
  <si>
    <t>楊憲極</t>
  </si>
  <si>
    <t>양헌극</t>
  </si>
  <si>
    <t>滉</t>
  </si>
  <si>
    <t>황</t>
  </si>
  <si>
    <t>載復</t>
  </si>
  <si>
    <t>通政大夫行僉知中樞府事</t>
  </si>
  <si>
    <t>통정대부행첨지중추부사</t>
  </si>
  <si>
    <t>鄭舜哲</t>
  </si>
  <si>
    <t>정순철</t>
  </si>
  <si>
    <t>朴柱碩</t>
  </si>
  <si>
    <t>박주석</t>
  </si>
  <si>
    <t>柱碩</t>
  </si>
  <si>
    <t>鄭龍錫</t>
  </si>
  <si>
    <t>吉介伊</t>
  </si>
  <si>
    <t>길개이</t>
  </si>
  <si>
    <t>三振</t>
  </si>
  <si>
    <t>삼진</t>
  </si>
  <si>
    <t>春玉</t>
  </si>
  <si>
    <t>춘옥</t>
  </si>
  <si>
    <t>憲文</t>
  </si>
  <si>
    <t>헌문</t>
  </si>
  <si>
    <t>鄭佑碩</t>
  </si>
  <si>
    <t>정우석</t>
  </si>
  <si>
    <t>成彦</t>
  </si>
  <si>
    <t>성언</t>
  </si>
  <si>
    <t>順伊</t>
  </si>
  <si>
    <t>순이</t>
  </si>
  <si>
    <t>守大</t>
  </si>
  <si>
    <t>수대</t>
  </si>
  <si>
    <t>鄭正佑</t>
  </si>
  <si>
    <t>정정우</t>
  </si>
  <si>
    <t>崔時業</t>
  </si>
  <si>
    <t>최시업</t>
  </si>
  <si>
    <t>시업</t>
  </si>
  <si>
    <t>就三</t>
  </si>
  <si>
    <t>취삼</t>
  </si>
  <si>
    <t>貴太</t>
  </si>
  <si>
    <t>귀태</t>
  </si>
  <si>
    <t>奉奎</t>
  </si>
  <si>
    <t>봉규</t>
  </si>
  <si>
    <t>金馥奎</t>
  </si>
  <si>
    <t>김복규</t>
  </si>
  <si>
    <t>文昭</t>
  </si>
  <si>
    <t>문소</t>
  </si>
  <si>
    <t>李萬重</t>
  </si>
  <si>
    <t>이만중</t>
  </si>
  <si>
    <t>戊申</t>
  </si>
  <si>
    <t>무신</t>
  </si>
  <si>
    <t>貴泰</t>
  </si>
  <si>
    <t>奎鳳</t>
  </si>
  <si>
    <t>규봉</t>
  </si>
  <si>
    <t>金馝奎</t>
  </si>
  <si>
    <t>김필규</t>
  </si>
  <si>
    <t>崔時億</t>
  </si>
  <si>
    <t>최시억</t>
  </si>
  <si>
    <t>時億</t>
  </si>
  <si>
    <t>시억</t>
  </si>
  <si>
    <t>崔小斤時億</t>
  </si>
  <si>
    <t>최소근시억</t>
  </si>
  <si>
    <t>小斤時億</t>
  </si>
  <si>
    <t>소근시억</t>
  </si>
  <si>
    <t>奎奉</t>
  </si>
  <si>
    <t>楊憲益</t>
  </si>
  <si>
    <t>양헌익</t>
  </si>
  <si>
    <t>憲益</t>
  </si>
  <si>
    <t>헌익</t>
  </si>
  <si>
    <t>辛丑</t>
  </si>
  <si>
    <t>신축</t>
  </si>
  <si>
    <t>泓一</t>
  </si>
  <si>
    <t>홍일</t>
  </si>
  <si>
    <t>枝觀</t>
  </si>
  <si>
    <t>지관</t>
  </si>
  <si>
    <t>柳慶八</t>
  </si>
  <si>
    <t>李時宅</t>
  </si>
  <si>
    <t>이시택</t>
  </si>
  <si>
    <t>思學</t>
  </si>
  <si>
    <t>사학</t>
  </si>
  <si>
    <t>亨天</t>
  </si>
  <si>
    <t>형천</t>
  </si>
  <si>
    <t>世豪</t>
  </si>
  <si>
    <t>세호</t>
  </si>
  <si>
    <t>柳奎源</t>
  </si>
  <si>
    <t>楊憲岳</t>
  </si>
  <si>
    <t>양헌악</t>
  </si>
  <si>
    <t>海運</t>
  </si>
  <si>
    <t>해운</t>
  </si>
  <si>
    <t>師行</t>
  </si>
  <si>
    <t>사행</t>
  </si>
  <si>
    <t>紳</t>
  </si>
  <si>
    <t>柳爾聖</t>
  </si>
  <si>
    <t>許淑</t>
  </si>
  <si>
    <t>허숙</t>
  </si>
  <si>
    <t>己酉</t>
  </si>
  <si>
    <t>기유</t>
  </si>
  <si>
    <t>祉榮</t>
  </si>
  <si>
    <t>鎭聲</t>
  </si>
  <si>
    <t>聖達</t>
  </si>
  <si>
    <t>성달</t>
  </si>
  <si>
    <t>朴啓洪</t>
  </si>
  <si>
    <t>박계홍</t>
  </si>
  <si>
    <t>金瑞䕫</t>
  </si>
  <si>
    <t>김서기</t>
  </si>
  <si>
    <t>宗烈</t>
  </si>
  <si>
    <t>종렬</t>
  </si>
  <si>
    <t>丁根</t>
  </si>
  <si>
    <t>정근</t>
  </si>
  <si>
    <t>義源</t>
  </si>
  <si>
    <t>의원</t>
  </si>
  <si>
    <t>朴啓煥</t>
  </si>
  <si>
    <t>박계환</t>
  </si>
  <si>
    <t>憲基</t>
  </si>
  <si>
    <t>헌기</t>
  </si>
  <si>
    <t>朴光浩</t>
  </si>
  <si>
    <t>박광호</t>
  </si>
  <si>
    <t>楊憲宅</t>
  </si>
  <si>
    <t>양헌택</t>
  </si>
  <si>
    <t>憲宅</t>
  </si>
  <si>
    <t>헌택</t>
  </si>
  <si>
    <t>李乙文</t>
  </si>
  <si>
    <t>이을문</t>
  </si>
  <si>
    <t>漢元</t>
  </si>
  <si>
    <t>한원</t>
  </si>
  <si>
    <t>洪世</t>
  </si>
  <si>
    <t>홍세</t>
  </si>
  <si>
    <t>朴根昌</t>
  </si>
  <si>
    <t>박근창</t>
  </si>
  <si>
    <t>文再祿</t>
  </si>
  <si>
    <t>문재록</t>
  </si>
  <si>
    <t>순사령</t>
  </si>
  <si>
    <t>文</t>
  </si>
  <si>
    <t>문</t>
  </si>
  <si>
    <t>再祿</t>
  </si>
  <si>
    <t>재록</t>
  </si>
  <si>
    <t>武哲</t>
  </si>
  <si>
    <t>무철</t>
  </si>
  <si>
    <t>善岩</t>
  </si>
  <si>
    <t>선암</t>
  </si>
  <si>
    <t>分三</t>
  </si>
  <si>
    <t>분삼</t>
  </si>
  <si>
    <t>朴基宗</t>
  </si>
  <si>
    <t>박기종</t>
  </si>
  <si>
    <t>朴連成</t>
  </si>
  <si>
    <t>박연성</t>
  </si>
  <si>
    <t>丁卯</t>
  </si>
  <si>
    <t>정묘</t>
  </si>
  <si>
    <t>萬三</t>
  </si>
  <si>
    <t>만삼</t>
  </si>
  <si>
    <t>光戒</t>
  </si>
  <si>
    <t>광계</t>
  </si>
  <si>
    <t>大硯</t>
  </si>
  <si>
    <t>대연</t>
  </si>
  <si>
    <t>朴東根</t>
  </si>
  <si>
    <t>박동근</t>
  </si>
  <si>
    <t>李相復</t>
  </si>
  <si>
    <t>이상복</t>
  </si>
  <si>
    <t>相復</t>
  </si>
  <si>
    <t>千玉</t>
  </si>
  <si>
    <t>천옥</t>
  </si>
  <si>
    <t>朴東秀</t>
  </si>
  <si>
    <t>박동수</t>
  </si>
  <si>
    <t>金順宗</t>
  </si>
  <si>
    <t>김순종</t>
  </si>
  <si>
    <t>蔣</t>
  </si>
  <si>
    <t>牙山</t>
  </si>
  <si>
    <t>아산</t>
  </si>
  <si>
    <t>慶穆</t>
  </si>
  <si>
    <t>경목</t>
  </si>
  <si>
    <t>夢獜</t>
  </si>
  <si>
    <t>몽린</t>
  </si>
  <si>
    <t>世模</t>
  </si>
  <si>
    <t>세모</t>
  </si>
  <si>
    <t>朴斗星</t>
  </si>
  <si>
    <t>박두성</t>
  </si>
  <si>
    <t>金致彦</t>
  </si>
  <si>
    <t>김치언</t>
  </si>
  <si>
    <t>致彦</t>
  </si>
  <si>
    <t>치언</t>
  </si>
  <si>
    <t>龍瀚</t>
  </si>
  <si>
    <t>泰壽</t>
  </si>
  <si>
    <t>태수</t>
  </si>
  <si>
    <t>朴萬華</t>
  </si>
  <si>
    <t>박만화</t>
  </si>
  <si>
    <t>正源</t>
  </si>
  <si>
    <t>정원</t>
  </si>
  <si>
    <t>洸</t>
  </si>
  <si>
    <t>광</t>
  </si>
  <si>
    <t>彩秋</t>
  </si>
  <si>
    <t>채추</t>
  </si>
  <si>
    <t>朴武賢</t>
  </si>
  <si>
    <t>박무현</t>
  </si>
  <si>
    <t>崔順岳</t>
  </si>
  <si>
    <t>최순악</t>
  </si>
  <si>
    <t>基運</t>
  </si>
  <si>
    <t>기운</t>
  </si>
  <si>
    <t>啓元</t>
  </si>
  <si>
    <t>계원</t>
  </si>
  <si>
    <t>遇良</t>
  </si>
  <si>
    <t>우량</t>
  </si>
  <si>
    <t>朴文秀</t>
  </si>
  <si>
    <t>박문수</t>
  </si>
  <si>
    <t>徐道成</t>
  </si>
  <si>
    <t>서도성</t>
  </si>
  <si>
    <t>乙丑</t>
  </si>
  <si>
    <t>을축</t>
  </si>
  <si>
    <t>朴富贊</t>
  </si>
  <si>
    <t>박부찬</t>
  </si>
  <si>
    <t>蔡佑正</t>
  </si>
  <si>
    <t>채우정</t>
  </si>
  <si>
    <t>蔡</t>
  </si>
  <si>
    <t>채</t>
  </si>
  <si>
    <t>洪洛</t>
  </si>
  <si>
    <t>홍락</t>
  </si>
  <si>
    <t>師周</t>
  </si>
  <si>
    <t>사주</t>
  </si>
  <si>
    <t>時準</t>
  </si>
  <si>
    <t>시준</t>
  </si>
  <si>
    <t>朴思行</t>
  </si>
  <si>
    <t>박사행</t>
  </si>
  <si>
    <t>順坤</t>
  </si>
  <si>
    <t>순곤</t>
  </si>
  <si>
    <t>文義</t>
  </si>
  <si>
    <t>문의</t>
  </si>
  <si>
    <t>仁遠</t>
  </si>
  <si>
    <t>인원</t>
  </si>
  <si>
    <t>朴尙福</t>
  </si>
  <si>
    <t>박상복</t>
  </si>
  <si>
    <t>김개이</t>
  </si>
  <si>
    <t>日發</t>
  </si>
  <si>
    <t>일발</t>
  </si>
  <si>
    <t>千石</t>
  </si>
  <si>
    <t>朴尙卜</t>
  </si>
  <si>
    <t>基一</t>
  </si>
  <si>
    <t>기일</t>
  </si>
  <si>
    <t>景泰</t>
  </si>
  <si>
    <t>경태</t>
  </si>
  <si>
    <t>朴尙秀</t>
  </si>
  <si>
    <t>박상수</t>
  </si>
  <si>
    <t>張應仁</t>
  </si>
  <si>
    <t>장응인</t>
  </si>
  <si>
    <t>應仁</t>
  </si>
  <si>
    <t>응인</t>
  </si>
  <si>
    <t>文謙</t>
  </si>
  <si>
    <t>문겸</t>
  </si>
  <si>
    <t>諴外</t>
  </si>
  <si>
    <t>함외</t>
  </si>
  <si>
    <t>嘉善大夫折衝將軍僉知中樞府事崇政大夫同知中樞府事</t>
  </si>
  <si>
    <t>가선대부절충장군첨지중추부사숭정대부동지중추부사</t>
  </si>
  <si>
    <t>仲伯</t>
  </si>
  <si>
    <t>중백</t>
  </si>
  <si>
    <t>在家軍官</t>
  </si>
  <si>
    <t>재가군관</t>
  </si>
  <si>
    <t>萬得</t>
  </si>
  <si>
    <t>만득</t>
  </si>
  <si>
    <t>基旭</t>
  </si>
  <si>
    <t>기욱</t>
  </si>
  <si>
    <t>逸愿</t>
  </si>
  <si>
    <t>일원</t>
  </si>
  <si>
    <t>朴善德</t>
  </si>
  <si>
    <t>박선덕</t>
  </si>
  <si>
    <t>許澐</t>
  </si>
  <si>
    <t>허운</t>
  </si>
  <si>
    <t>澐</t>
  </si>
  <si>
    <t>운</t>
  </si>
  <si>
    <t>郁</t>
  </si>
  <si>
    <t>욱</t>
  </si>
  <si>
    <t>鳳祥</t>
  </si>
  <si>
    <t>봉상</t>
  </si>
  <si>
    <t>仁發</t>
  </si>
  <si>
    <t>인발</t>
  </si>
  <si>
    <t>朴善郁</t>
  </si>
  <si>
    <t>박선욱</t>
  </si>
  <si>
    <t>朴仁哲</t>
  </si>
  <si>
    <t>박인철</t>
  </si>
  <si>
    <t>聖振</t>
  </si>
  <si>
    <t>성진</t>
  </si>
  <si>
    <t>朴雪守</t>
  </si>
  <si>
    <t>박설수</t>
  </si>
  <si>
    <t>許雲哲</t>
  </si>
  <si>
    <t>허운철</t>
  </si>
  <si>
    <t>雲哲</t>
  </si>
  <si>
    <t>운철</t>
  </si>
  <si>
    <t>李枝馨</t>
  </si>
  <si>
    <t>이지형</t>
  </si>
  <si>
    <t>母</t>
  </si>
  <si>
    <t>모</t>
  </si>
  <si>
    <t>丙辰</t>
  </si>
  <si>
    <t>병진</t>
  </si>
  <si>
    <t>岩外</t>
  </si>
  <si>
    <t>암외</t>
  </si>
  <si>
    <t>龍示</t>
  </si>
  <si>
    <t>興文</t>
  </si>
  <si>
    <t>흥문</t>
  </si>
  <si>
    <t>文復</t>
  </si>
  <si>
    <t>厚相</t>
  </si>
  <si>
    <t>후상</t>
  </si>
  <si>
    <t>朴成德</t>
  </si>
  <si>
    <t>박성덕</t>
  </si>
  <si>
    <t>業儒曺福故代子</t>
  </si>
  <si>
    <t>업유조복고대자</t>
  </si>
  <si>
    <t>允坤</t>
  </si>
  <si>
    <t>윤곤</t>
  </si>
  <si>
    <t>福</t>
  </si>
  <si>
    <t>복</t>
  </si>
  <si>
    <t>朴聖遜</t>
  </si>
  <si>
    <t>박성손</t>
  </si>
  <si>
    <t>鏡奎</t>
  </si>
  <si>
    <t>경규</t>
  </si>
  <si>
    <t>朴成彦</t>
  </si>
  <si>
    <t>박성언</t>
  </si>
  <si>
    <t>崔奴永月</t>
  </si>
  <si>
    <t>최노영월</t>
  </si>
  <si>
    <t>崔斗表</t>
  </si>
  <si>
    <t>최두표</t>
  </si>
  <si>
    <t>斗表</t>
  </si>
  <si>
    <t>두표</t>
  </si>
  <si>
    <t>順福</t>
  </si>
  <si>
    <t>순복</t>
  </si>
  <si>
    <t>萬世</t>
  </si>
  <si>
    <t>만세</t>
  </si>
  <si>
    <t>朴世臣</t>
  </si>
  <si>
    <t>박세신</t>
  </si>
  <si>
    <t>郭奴光迪</t>
  </si>
  <si>
    <t>곽노광적</t>
  </si>
  <si>
    <t>郭鎭億</t>
  </si>
  <si>
    <t>곽진억</t>
  </si>
  <si>
    <t>鎭億</t>
  </si>
  <si>
    <t>진억</t>
  </si>
  <si>
    <t>楨弼</t>
  </si>
  <si>
    <t>정필</t>
  </si>
  <si>
    <t>起郁</t>
  </si>
  <si>
    <t>時逸</t>
  </si>
  <si>
    <t>시일</t>
  </si>
  <si>
    <t>朴世益</t>
  </si>
  <si>
    <t>박세익</t>
  </si>
  <si>
    <t>庚子</t>
  </si>
  <si>
    <t>경자</t>
  </si>
  <si>
    <t>乃泓</t>
  </si>
  <si>
    <t>내홍</t>
  </si>
  <si>
    <t>東彦</t>
  </si>
  <si>
    <t>동언</t>
  </si>
  <si>
    <t>泰仁</t>
  </si>
  <si>
    <t>태인</t>
  </si>
  <si>
    <t>朴珣</t>
  </si>
  <si>
    <t>박순</t>
  </si>
  <si>
    <t>斗一</t>
  </si>
  <si>
    <t>두일</t>
  </si>
  <si>
    <t>順德</t>
  </si>
  <si>
    <t>순덕</t>
  </si>
  <si>
    <t>朴臣世</t>
  </si>
  <si>
    <t>박신세</t>
  </si>
  <si>
    <t>崔斗海</t>
  </si>
  <si>
    <t>최두해</t>
  </si>
  <si>
    <t>斗海</t>
  </si>
  <si>
    <t>두해</t>
  </si>
  <si>
    <t>卜得</t>
  </si>
  <si>
    <t>복득</t>
  </si>
  <si>
    <t>成才</t>
  </si>
  <si>
    <t>성재</t>
  </si>
  <si>
    <t>命傑</t>
  </si>
  <si>
    <t>명걸</t>
  </si>
  <si>
    <t>朴連三</t>
  </si>
  <si>
    <t>李伯萬</t>
  </si>
  <si>
    <t>이백만</t>
  </si>
  <si>
    <t>伯萬</t>
  </si>
  <si>
    <t>백만</t>
  </si>
  <si>
    <t>德龍</t>
  </si>
  <si>
    <t>덕룡</t>
  </si>
  <si>
    <t>朴永三</t>
  </si>
  <si>
    <t>박영삼</t>
  </si>
  <si>
    <t>選武軍官</t>
  </si>
  <si>
    <t>선무군관</t>
  </si>
  <si>
    <t>泰雲</t>
  </si>
  <si>
    <t>태운</t>
  </si>
  <si>
    <t>朴永化</t>
  </si>
  <si>
    <t>박영화</t>
  </si>
  <si>
    <t>崔學允</t>
  </si>
  <si>
    <t>최학윤</t>
  </si>
  <si>
    <t>興命</t>
  </si>
  <si>
    <t>흥명</t>
  </si>
  <si>
    <t>致重</t>
  </si>
  <si>
    <t>치중</t>
  </si>
  <si>
    <t>朴龍大</t>
  </si>
  <si>
    <t>聖謙</t>
  </si>
  <si>
    <t>성겸</t>
  </si>
  <si>
    <t>元極</t>
  </si>
  <si>
    <t>원극</t>
  </si>
  <si>
    <t>崇政大夫同知中樞府事工曹參議</t>
  </si>
  <si>
    <t>숭정대부동지중추부사공조참의</t>
  </si>
  <si>
    <t>朴源</t>
  </si>
  <si>
    <t>박원</t>
  </si>
  <si>
    <t>李正孫</t>
  </si>
  <si>
    <t>이정손</t>
  </si>
  <si>
    <t>校下典</t>
  </si>
  <si>
    <t>교하전</t>
  </si>
  <si>
    <t>正孫</t>
  </si>
  <si>
    <t>정손</t>
  </si>
  <si>
    <t>春石</t>
  </si>
  <si>
    <t>춘석</t>
  </si>
  <si>
    <t>得光</t>
  </si>
  <si>
    <t>득광</t>
  </si>
  <si>
    <t>天三</t>
  </si>
  <si>
    <t>천삼</t>
  </si>
  <si>
    <t>朴元哲</t>
  </si>
  <si>
    <t>박원철</t>
  </si>
  <si>
    <t>이국이</t>
  </si>
  <si>
    <t>國伊</t>
  </si>
  <si>
    <t>국이</t>
  </si>
  <si>
    <t>河濱</t>
  </si>
  <si>
    <t>하빈</t>
  </si>
  <si>
    <t>宗得</t>
  </si>
  <si>
    <t>종득</t>
  </si>
  <si>
    <t>鳳</t>
  </si>
  <si>
    <t>봉</t>
  </si>
  <si>
    <t>富貴</t>
  </si>
  <si>
    <t>부귀</t>
  </si>
  <si>
    <t>朴有成</t>
  </si>
  <si>
    <t>박유성</t>
  </si>
  <si>
    <t>元碩</t>
  </si>
  <si>
    <t>원석</t>
  </si>
  <si>
    <t>副貴</t>
  </si>
  <si>
    <t>서훤</t>
  </si>
  <si>
    <r>
      <rPr>
        <sz val="10"/>
        <rFont val="MingLiU"/>
        <family val="3"/>
        <charset val="136"/>
      </rPr>
      <t>楦</t>
    </r>
  </si>
  <si>
    <t>훤</t>
  </si>
  <si>
    <t>慶休</t>
  </si>
  <si>
    <t>경휴</t>
  </si>
  <si>
    <t>德彩</t>
  </si>
  <si>
    <t>덕채</t>
  </si>
  <si>
    <t>復曾</t>
  </si>
  <si>
    <t>朴履德</t>
  </si>
  <si>
    <t>哲彦</t>
  </si>
  <si>
    <t>철언</t>
  </si>
  <si>
    <t>萬述</t>
  </si>
  <si>
    <t>만술</t>
  </si>
  <si>
    <t>化三</t>
  </si>
  <si>
    <t>화삼</t>
  </si>
  <si>
    <t>朴仁敦</t>
  </si>
  <si>
    <t>박인돈</t>
  </si>
  <si>
    <t>光周</t>
  </si>
  <si>
    <t>광주</t>
  </si>
  <si>
    <t>聖邦</t>
  </si>
  <si>
    <t>성방</t>
  </si>
  <si>
    <t>起祥</t>
  </si>
  <si>
    <t>朴寅發</t>
  </si>
  <si>
    <t>박인발</t>
  </si>
  <si>
    <t>介伊</t>
  </si>
  <si>
    <t>개이</t>
  </si>
  <si>
    <t>卜祥</t>
  </si>
  <si>
    <t>복상</t>
  </si>
  <si>
    <t>萬柱</t>
  </si>
  <si>
    <t>만주</t>
  </si>
  <si>
    <t>時增</t>
  </si>
  <si>
    <t>시증</t>
  </si>
  <si>
    <t>朴再運</t>
  </si>
  <si>
    <t>박재운</t>
  </si>
  <si>
    <r>
      <rPr>
        <sz val="10"/>
        <rFont val="MS Gothic"/>
        <family val="3"/>
        <charset val="128"/>
      </rPr>
      <t>鑚</t>
    </r>
  </si>
  <si>
    <t>찬</t>
  </si>
  <si>
    <t>昌運</t>
  </si>
  <si>
    <t>창운</t>
  </si>
  <si>
    <t>漢時</t>
  </si>
  <si>
    <t>한시</t>
  </si>
  <si>
    <t>朴枝春</t>
  </si>
  <si>
    <t>박지춘</t>
  </si>
  <si>
    <t>振烈</t>
  </si>
  <si>
    <t>진렬</t>
  </si>
  <si>
    <r>
      <rPr>
        <sz val="10"/>
        <rFont val="NSimSun"/>
        <family val="3"/>
        <charset val="134"/>
      </rPr>
      <t>欕</t>
    </r>
  </si>
  <si>
    <t>엄</t>
  </si>
  <si>
    <t>寬復</t>
  </si>
  <si>
    <t>朴枝華</t>
  </si>
  <si>
    <t>박지화</t>
  </si>
  <si>
    <t>鶴守</t>
  </si>
  <si>
    <t>학수</t>
  </si>
  <si>
    <t>德華</t>
  </si>
  <si>
    <t>朴千奉</t>
  </si>
  <si>
    <t>박천봉</t>
  </si>
  <si>
    <t>張斗達</t>
  </si>
  <si>
    <t>장두달</t>
  </si>
  <si>
    <t>朴千石</t>
  </si>
  <si>
    <t>박천석</t>
  </si>
  <si>
    <t>朴石順</t>
  </si>
  <si>
    <t>박석순</t>
  </si>
  <si>
    <t>朴春成</t>
  </si>
  <si>
    <t>박춘성</t>
  </si>
  <si>
    <t>金文伊</t>
  </si>
  <si>
    <t>김문이</t>
  </si>
  <si>
    <t>秋</t>
  </si>
  <si>
    <t>추</t>
  </si>
  <si>
    <t>乙未</t>
  </si>
  <si>
    <t>을미</t>
  </si>
  <si>
    <t>戶長</t>
  </si>
  <si>
    <t>호장</t>
  </si>
  <si>
    <t>義鎭</t>
  </si>
  <si>
    <t>의진</t>
  </si>
  <si>
    <t>享國</t>
  </si>
  <si>
    <t>향국</t>
  </si>
  <si>
    <t>應白</t>
  </si>
  <si>
    <t>응백</t>
  </si>
  <si>
    <t>朴致儉</t>
  </si>
  <si>
    <t>박치검</t>
  </si>
  <si>
    <t>萬春</t>
  </si>
  <si>
    <t>만춘</t>
  </si>
  <si>
    <t>江孫</t>
  </si>
  <si>
    <t>강손</t>
  </si>
  <si>
    <t>永同</t>
  </si>
  <si>
    <t>영동</t>
  </si>
  <si>
    <t>世龍</t>
  </si>
  <si>
    <t>세룡</t>
  </si>
  <si>
    <t>朴泰守</t>
  </si>
  <si>
    <t>박태수</t>
  </si>
  <si>
    <t>林殷孫</t>
  </si>
  <si>
    <t>金姓</t>
  </si>
  <si>
    <t>김성</t>
  </si>
  <si>
    <t>閑良朴快文故妻</t>
  </si>
  <si>
    <t>한량박쾌문고처</t>
  </si>
  <si>
    <t>旌善</t>
  </si>
  <si>
    <t>정선</t>
  </si>
  <si>
    <t>學得</t>
  </si>
  <si>
    <t>학득</t>
  </si>
  <si>
    <t>石伊</t>
  </si>
  <si>
    <t>석이</t>
  </si>
  <si>
    <t>順己</t>
  </si>
  <si>
    <t>순기</t>
  </si>
  <si>
    <t>乭伊</t>
  </si>
  <si>
    <t>돌이</t>
  </si>
  <si>
    <t>朴泰順</t>
  </si>
  <si>
    <t>박태순</t>
  </si>
  <si>
    <t>崔潤珏</t>
  </si>
  <si>
    <t>최윤각</t>
  </si>
  <si>
    <t>基鴻</t>
  </si>
  <si>
    <t>기홍</t>
  </si>
  <si>
    <r>
      <t>啓</t>
    </r>
    <r>
      <rPr>
        <sz val="10"/>
        <rFont val="NSimSun"/>
        <family val="3"/>
        <charset val="134"/>
      </rPr>
      <t>爕</t>
    </r>
  </si>
  <si>
    <t>계섭</t>
  </si>
  <si>
    <t>國采</t>
  </si>
  <si>
    <t>국채</t>
  </si>
  <si>
    <t>朴漢祚</t>
  </si>
  <si>
    <t>박한조</t>
  </si>
  <si>
    <t>임은손</t>
  </si>
  <si>
    <t>營軍</t>
  </si>
  <si>
    <t>영군</t>
  </si>
  <si>
    <t>殷孫</t>
  </si>
  <si>
    <t>은손</t>
  </si>
  <si>
    <t>吉乭</t>
  </si>
  <si>
    <t>길돌</t>
  </si>
  <si>
    <t>大聲</t>
  </si>
  <si>
    <t>李東獜</t>
  </si>
  <si>
    <t>이동린</t>
  </si>
  <si>
    <t>芮</t>
  </si>
  <si>
    <t>예</t>
  </si>
  <si>
    <t>義興</t>
  </si>
  <si>
    <t>의흥</t>
  </si>
  <si>
    <t>東魯</t>
  </si>
  <si>
    <t>동로</t>
  </si>
  <si>
    <t>時祉</t>
  </si>
  <si>
    <t>시지</t>
  </si>
  <si>
    <t>孫基業</t>
  </si>
  <si>
    <t>손기업</t>
  </si>
  <si>
    <t>許增</t>
  </si>
  <si>
    <t>허증</t>
  </si>
  <si>
    <t>增</t>
  </si>
  <si>
    <t>증</t>
  </si>
  <si>
    <t>龍載</t>
  </si>
  <si>
    <t>啓參</t>
  </si>
  <si>
    <t>孫尙得</t>
  </si>
  <si>
    <t>손상득</t>
  </si>
  <si>
    <t>崔氏</t>
  </si>
  <si>
    <t>최씨</t>
  </si>
  <si>
    <t>幼學朴元彔故代妻</t>
  </si>
  <si>
    <t>유학박원록고대처</t>
  </si>
  <si>
    <t>基守</t>
  </si>
  <si>
    <t>기수</t>
  </si>
  <si>
    <t>光岳</t>
  </si>
  <si>
    <t>광악</t>
  </si>
  <si>
    <t>孫聖大</t>
  </si>
  <si>
    <t>손성대</t>
  </si>
  <si>
    <t>仲實</t>
  </si>
  <si>
    <t>중실</t>
  </si>
  <si>
    <t>興白</t>
  </si>
  <si>
    <t>흥백</t>
  </si>
  <si>
    <t>孫宅仁</t>
  </si>
  <si>
    <t>손택인</t>
  </si>
  <si>
    <t>道成</t>
  </si>
  <si>
    <t>도성</t>
  </si>
  <si>
    <t>元孫</t>
  </si>
  <si>
    <t>원손</t>
  </si>
  <si>
    <t>九萬</t>
  </si>
  <si>
    <t>구만</t>
  </si>
  <si>
    <t>栢</t>
  </si>
  <si>
    <t>朴萬世</t>
  </si>
  <si>
    <t>박만세</t>
  </si>
  <si>
    <t>潘南</t>
  </si>
  <si>
    <t>반남</t>
  </si>
  <si>
    <t>崔岑得</t>
  </si>
  <si>
    <t>최잠득</t>
  </si>
  <si>
    <t>再佑</t>
  </si>
  <si>
    <t>재우</t>
  </si>
  <si>
    <t>啓列</t>
  </si>
  <si>
    <t>李慶化</t>
  </si>
  <si>
    <t>이경화</t>
  </si>
  <si>
    <t>時述</t>
  </si>
  <si>
    <t>시술</t>
  </si>
  <si>
    <t>淵</t>
  </si>
  <si>
    <t>연</t>
  </si>
  <si>
    <t>鎭泰</t>
  </si>
  <si>
    <t>진태</t>
  </si>
  <si>
    <t>李國采</t>
  </si>
  <si>
    <t>이국채</t>
  </si>
  <si>
    <t>幼學崔日業故代子</t>
  </si>
  <si>
    <t>유학최일업고대자</t>
  </si>
  <si>
    <t>學允</t>
  </si>
  <si>
    <t>학윤</t>
  </si>
  <si>
    <t>日業</t>
  </si>
  <si>
    <t>일업</t>
  </si>
  <si>
    <t>李太興</t>
  </si>
  <si>
    <t>이태흥</t>
  </si>
  <si>
    <t>金氏</t>
  </si>
  <si>
    <t>김씨</t>
  </si>
  <si>
    <t>寡婦</t>
  </si>
  <si>
    <t>과부</t>
  </si>
  <si>
    <t>相昊</t>
  </si>
  <si>
    <t>상호</t>
  </si>
  <si>
    <t>洪有河</t>
  </si>
  <si>
    <t>홍유하</t>
  </si>
  <si>
    <t>缶林</t>
  </si>
  <si>
    <t>부림</t>
  </si>
  <si>
    <t>尹檻</t>
  </si>
  <si>
    <t>윤함</t>
  </si>
  <si>
    <t>檻</t>
  </si>
  <si>
    <t>함</t>
  </si>
  <si>
    <t>成一</t>
  </si>
  <si>
    <t>성일</t>
  </si>
  <si>
    <t>景弘</t>
  </si>
  <si>
    <t>경홍</t>
  </si>
  <si>
    <t>性厚</t>
  </si>
  <si>
    <t>성후</t>
  </si>
  <si>
    <t>魯正仁</t>
  </si>
  <si>
    <t>三嘉</t>
  </si>
  <si>
    <t>삼가</t>
  </si>
  <si>
    <t>順岳</t>
  </si>
  <si>
    <t>순악</t>
  </si>
  <si>
    <t>元大</t>
  </si>
  <si>
    <t>원대</t>
  </si>
  <si>
    <t>德光</t>
  </si>
  <si>
    <t>덕광</t>
  </si>
  <si>
    <t>金尙復</t>
  </si>
  <si>
    <t>商山</t>
  </si>
  <si>
    <t>상산</t>
  </si>
  <si>
    <t>崔文叔</t>
  </si>
  <si>
    <t>최문숙</t>
  </si>
  <si>
    <t>文叔</t>
  </si>
  <si>
    <t>문숙</t>
  </si>
  <si>
    <t>金尙福</t>
  </si>
  <si>
    <t>김상복</t>
  </si>
  <si>
    <t>乙龍</t>
  </si>
  <si>
    <t>을룡</t>
  </si>
  <si>
    <t>啓郁</t>
  </si>
  <si>
    <t>계욱</t>
  </si>
  <si>
    <t>折衝將軍行龍驤衛副護軍</t>
  </si>
  <si>
    <t>裕邦</t>
  </si>
  <si>
    <t>유방</t>
  </si>
  <si>
    <t>太南載</t>
  </si>
  <si>
    <t>태남재</t>
  </si>
  <si>
    <t>文啓仝</t>
  </si>
  <si>
    <t>문계동</t>
  </si>
  <si>
    <t>葛</t>
  </si>
  <si>
    <t>갈</t>
  </si>
  <si>
    <t>故</t>
  </si>
  <si>
    <t>고</t>
  </si>
  <si>
    <t>星山</t>
  </si>
  <si>
    <t>성산</t>
  </si>
  <si>
    <t>成伯</t>
  </si>
  <si>
    <t>성백</t>
  </si>
  <si>
    <t>山永</t>
  </si>
  <si>
    <t>산영</t>
  </si>
  <si>
    <t>武迪</t>
  </si>
  <si>
    <t>무적</t>
  </si>
  <si>
    <t>李春乞</t>
  </si>
  <si>
    <t>이춘걸</t>
  </si>
  <si>
    <t>石田</t>
  </si>
  <si>
    <t>석전</t>
  </si>
  <si>
    <t>盧</t>
  </si>
  <si>
    <t>長淵</t>
  </si>
  <si>
    <t>장연</t>
  </si>
  <si>
    <t>儀俊</t>
  </si>
  <si>
    <t>의준</t>
  </si>
  <si>
    <t>應漢</t>
  </si>
  <si>
    <t>응한</t>
  </si>
  <si>
    <t>爾璣</t>
  </si>
  <si>
    <t>이기</t>
  </si>
  <si>
    <t>김계성</t>
  </si>
  <si>
    <t>善山</t>
  </si>
  <si>
    <t>선산</t>
  </si>
  <si>
    <t>儀從</t>
  </si>
  <si>
    <t>의종</t>
  </si>
  <si>
    <t>金緇聲</t>
  </si>
  <si>
    <t>김치성</t>
  </si>
  <si>
    <t>김억천</t>
  </si>
  <si>
    <t>命基</t>
  </si>
  <si>
    <t>명기</t>
  </si>
  <si>
    <t>達煥</t>
  </si>
  <si>
    <t>달환</t>
  </si>
  <si>
    <t>夢椿</t>
  </si>
  <si>
    <t>몽춘</t>
  </si>
  <si>
    <t>金興源</t>
  </si>
  <si>
    <t>김흥원</t>
  </si>
  <si>
    <t>幼學崔基洛故代子</t>
  </si>
  <si>
    <t>유학최기락고대자</t>
  </si>
  <si>
    <t>閏富</t>
  </si>
  <si>
    <t>윤부</t>
  </si>
  <si>
    <t>基洛</t>
  </si>
  <si>
    <t>기락</t>
  </si>
  <si>
    <t>曾岳</t>
  </si>
  <si>
    <t>증악</t>
  </si>
  <si>
    <t>達海</t>
  </si>
  <si>
    <t>달해</t>
  </si>
  <si>
    <t>李性</t>
  </si>
  <si>
    <t>이성</t>
  </si>
  <si>
    <t>在亨</t>
  </si>
  <si>
    <t>재형</t>
  </si>
  <si>
    <t>慶瑞</t>
  </si>
  <si>
    <t>경서</t>
  </si>
  <si>
    <t>李行佑</t>
  </si>
  <si>
    <t>이행우</t>
  </si>
  <si>
    <t>東獜</t>
  </si>
  <si>
    <t>동린</t>
  </si>
  <si>
    <t>斗祥</t>
  </si>
  <si>
    <t>두상</t>
  </si>
  <si>
    <t>彦培</t>
  </si>
  <si>
    <t>언배</t>
  </si>
  <si>
    <t>鎭澤</t>
  </si>
  <si>
    <t>진택</t>
  </si>
  <si>
    <r>
      <t>都尙</t>
    </r>
    <r>
      <rPr>
        <sz val="10"/>
        <rFont val="MingLiU"/>
        <family val="3"/>
        <charset val="136"/>
      </rPr>
      <t>籙</t>
    </r>
  </si>
  <si>
    <t>도상록</t>
  </si>
  <si>
    <t>曺昌烈</t>
  </si>
  <si>
    <t>조창렬</t>
  </si>
  <si>
    <t>達權</t>
  </si>
  <si>
    <t>달권</t>
  </si>
  <si>
    <t>光霖</t>
  </si>
  <si>
    <t>광림</t>
  </si>
  <si>
    <t>都必先</t>
  </si>
  <si>
    <t>도필선</t>
  </si>
  <si>
    <t>楊命祚</t>
  </si>
  <si>
    <t>양명조</t>
  </si>
  <si>
    <t>幼學楊憲標故代子</t>
  </si>
  <si>
    <t>유학양헌표고대자</t>
  </si>
  <si>
    <t>命祚</t>
  </si>
  <si>
    <t>명조</t>
  </si>
  <si>
    <t>憲標</t>
  </si>
  <si>
    <t>헌표</t>
  </si>
  <si>
    <t>河一</t>
  </si>
  <si>
    <t>하일</t>
  </si>
  <si>
    <t>枝復</t>
  </si>
  <si>
    <r>
      <t>都憲</t>
    </r>
    <r>
      <rPr>
        <sz val="10"/>
        <rFont val="MingLiU"/>
        <family val="3"/>
        <charset val="136"/>
      </rPr>
      <t>玨</t>
    </r>
  </si>
  <si>
    <t>丙午</t>
  </si>
  <si>
    <t>병오</t>
  </si>
  <si>
    <t>時業</t>
  </si>
  <si>
    <t>裵重鐵</t>
  </si>
  <si>
    <t>배중철</t>
  </si>
  <si>
    <t>國聖</t>
  </si>
  <si>
    <t>呂文周</t>
  </si>
  <si>
    <t>楊憲淳</t>
  </si>
  <si>
    <t>양헌순</t>
  </si>
  <si>
    <t>世明</t>
  </si>
  <si>
    <t>세명</t>
  </si>
  <si>
    <t>鑕</t>
  </si>
  <si>
    <t>질</t>
  </si>
  <si>
    <t>李奎鎭</t>
  </si>
  <si>
    <t>이규진</t>
  </si>
  <si>
    <t>楊憲楨</t>
  </si>
  <si>
    <t>양헌정</t>
  </si>
  <si>
    <t>南州</t>
  </si>
  <si>
    <t>남주</t>
  </si>
  <si>
    <t>連國</t>
  </si>
  <si>
    <t>就榮</t>
  </si>
  <si>
    <t>취영</t>
  </si>
  <si>
    <t>德彬</t>
  </si>
  <si>
    <t>덕빈</t>
  </si>
  <si>
    <t>李達根</t>
  </si>
  <si>
    <t>이달근</t>
  </si>
  <si>
    <t>金致琥</t>
  </si>
  <si>
    <t>김치호</t>
  </si>
  <si>
    <t>致琥</t>
  </si>
  <si>
    <t>치호</t>
  </si>
  <si>
    <t>萬善</t>
  </si>
  <si>
    <t>만선</t>
  </si>
  <si>
    <t>俊海</t>
  </si>
  <si>
    <t>준해</t>
  </si>
  <si>
    <t>李德行</t>
  </si>
  <si>
    <t>이덕행</t>
  </si>
  <si>
    <t>潤珏</t>
  </si>
  <si>
    <t>윤각</t>
  </si>
  <si>
    <t>양술현</t>
  </si>
  <si>
    <t>楊秀彦故代子</t>
  </si>
  <si>
    <t>양수언고대자</t>
  </si>
  <si>
    <r>
      <t>述</t>
    </r>
    <r>
      <rPr>
        <sz val="10"/>
        <rFont val="MS Gothic"/>
        <family val="3"/>
        <charset val="128"/>
      </rPr>
      <t>顕</t>
    </r>
  </si>
  <si>
    <t>술현</t>
  </si>
  <si>
    <t>辛亥</t>
  </si>
  <si>
    <t>신해</t>
  </si>
  <si>
    <t>再潤</t>
  </si>
  <si>
    <t>재윤</t>
  </si>
  <si>
    <t>李仁述</t>
  </si>
  <si>
    <t>이인술</t>
  </si>
  <si>
    <t>昌水</t>
  </si>
  <si>
    <t>光碩</t>
  </si>
  <si>
    <t>광석</t>
  </si>
  <si>
    <t>潤周</t>
  </si>
  <si>
    <t>윤주</t>
  </si>
  <si>
    <t>李漸源</t>
  </si>
  <si>
    <t>이점원</t>
  </si>
  <si>
    <t>順得</t>
  </si>
  <si>
    <t>순득</t>
  </si>
  <si>
    <t>德宗</t>
  </si>
  <si>
    <t>덕종</t>
  </si>
  <si>
    <t>之漢</t>
  </si>
  <si>
    <t>지한</t>
  </si>
  <si>
    <t>英春</t>
  </si>
  <si>
    <t>영춘</t>
  </si>
  <si>
    <t>白師集</t>
  </si>
  <si>
    <t>백사집</t>
  </si>
  <si>
    <t>水原</t>
  </si>
  <si>
    <t>金壬孫</t>
  </si>
  <si>
    <t>李順伊</t>
  </si>
  <si>
    <t>이순이</t>
  </si>
  <si>
    <t>田</t>
  </si>
  <si>
    <t>전</t>
  </si>
  <si>
    <t>元實</t>
  </si>
  <si>
    <t>원실</t>
  </si>
  <si>
    <t>聖甲</t>
  </si>
  <si>
    <t>성갑</t>
  </si>
  <si>
    <r>
      <t>白尙</t>
    </r>
    <r>
      <rPr>
        <sz val="10"/>
        <rFont val="MS Gothic"/>
        <family val="3"/>
        <charset val="128"/>
      </rPr>
      <t>継</t>
    </r>
  </si>
  <si>
    <t>백상계</t>
  </si>
  <si>
    <t>命坤</t>
  </si>
  <si>
    <t>명곤</t>
  </si>
  <si>
    <t>義洙</t>
  </si>
  <si>
    <t>의수</t>
  </si>
  <si>
    <t>益臣</t>
  </si>
  <si>
    <t>익신</t>
  </si>
  <si>
    <t>允國</t>
  </si>
  <si>
    <t>윤국</t>
  </si>
  <si>
    <t>白尙濂</t>
  </si>
  <si>
    <t>백상렴</t>
  </si>
  <si>
    <t>雲玉</t>
  </si>
  <si>
    <t>운옥</t>
  </si>
  <si>
    <t>佑鼎</t>
  </si>
  <si>
    <t>白時運</t>
  </si>
  <si>
    <t>백시운</t>
  </si>
  <si>
    <t>崔永彔</t>
  </si>
  <si>
    <t>최영록</t>
  </si>
  <si>
    <t>咸</t>
  </si>
  <si>
    <t>致化</t>
  </si>
  <si>
    <t>치화</t>
  </si>
  <si>
    <t>聖民</t>
  </si>
  <si>
    <t>성민</t>
  </si>
  <si>
    <t>重海</t>
  </si>
  <si>
    <t>중해</t>
  </si>
  <si>
    <t>嘉善大夫行龍驤衛副護軍</t>
  </si>
  <si>
    <t>安慶呂</t>
  </si>
  <si>
    <t>崔哲坤</t>
  </si>
  <si>
    <t>최철곤</t>
  </si>
  <si>
    <t>哲坤</t>
  </si>
  <si>
    <t>철곤</t>
  </si>
  <si>
    <t>武先</t>
  </si>
  <si>
    <t>무선</t>
  </si>
  <si>
    <t>永世</t>
  </si>
  <si>
    <t>영세</t>
  </si>
  <si>
    <t>奉三</t>
  </si>
  <si>
    <t>봉삼</t>
  </si>
  <si>
    <t>安德大</t>
  </si>
  <si>
    <t>안덕대</t>
  </si>
  <si>
    <t>贊命</t>
  </si>
  <si>
    <t>찬명</t>
  </si>
  <si>
    <t>國宗</t>
  </si>
  <si>
    <t>국종</t>
  </si>
  <si>
    <t>安恕庸</t>
  </si>
  <si>
    <t>안서용</t>
  </si>
  <si>
    <t>允儀</t>
  </si>
  <si>
    <t>윤의</t>
  </si>
  <si>
    <t>東彬</t>
  </si>
  <si>
    <t>동빈</t>
  </si>
  <si>
    <t>慶加</t>
  </si>
  <si>
    <t>경가</t>
  </si>
  <si>
    <t>安益榮</t>
  </si>
  <si>
    <t>안익영</t>
  </si>
  <si>
    <t>徐衡烈</t>
  </si>
  <si>
    <t>서형렬</t>
  </si>
  <si>
    <t>衡烈</t>
  </si>
  <si>
    <t>형렬</t>
  </si>
  <si>
    <t>圭復</t>
  </si>
  <si>
    <t>昌錫</t>
  </si>
  <si>
    <t>창석</t>
  </si>
  <si>
    <t>蔣鎭魯</t>
  </si>
  <si>
    <t>장진로</t>
  </si>
  <si>
    <t>金仁宅</t>
  </si>
  <si>
    <t>김인택</t>
  </si>
  <si>
    <t>千乃</t>
  </si>
  <si>
    <t>천내</t>
  </si>
  <si>
    <t>以海</t>
  </si>
  <si>
    <t>이해</t>
  </si>
  <si>
    <t>蔣進永</t>
  </si>
  <si>
    <t>장진영</t>
  </si>
  <si>
    <t>裵姓</t>
  </si>
  <si>
    <t>배성</t>
  </si>
  <si>
    <t>命才</t>
  </si>
  <si>
    <t>명재</t>
  </si>
  <si>
    <t>萬彩</t>
  </si>
  <si>
    <t>만채</t>
  </si>
  <si>
    <t>世必</t>
  </si>
  <si>
    <t>세필</t>
  </si>
  <si>
    <t>權得準</t>
  </si>
  <si>
    <t>권득준</t>
  </si>
  <si>
    <t>金五宗</t>
  </si>
  <si>
    <t>김오종</t>
  </si>
  <si>
    <t>五宗</t>
  </si>
  <si>
    <t>오종</t>
  </si>
  <si>
    <t>鼎起</t>
  </si>
  <si>
    <t>정기</t>
  </si>
  <si>
    <t>權允執</t>
  </si>
  <si>
    <t>권윤집</t>
  </si>
  <si>
    <t>宗海</t>
  </si>
  <si>
    <t>종해</t>
  </si>
  <si>
    <r>
      <t>東</t>
    </r>
    <r>
      <rPr>
        <sz val="10"/>
        <rFont val="NSimSun"/>
        <family val="3"/>
        <charset val="134"/>
      </rPr>
      <t>爘</t>
    </r>
  </si>
  <si>
    <t>동찬</t>
  </si>
  <si>
    <t>成郁</t>
  </si>
  <si>
    <t>성욱</t>
  </si>
  <si>
    <t>權宜復</t>
  </si>
  <si>
    <t>福林</t>
  </si>
  <si>
    <t>복림</t>
  </si>
  <si>
    <t>再白</t>
  </si>
  <si>
    <t>재백</t>
  </si>
  <si>
    <t>權八善</t>
  </si>
  <si>
    <t>권팔선</t>
  </si>
  <si>
    <t>朴秀七</t>
  </si>
  <si>
    <t>박수칠</t>
  </si>
  <si>
    <t>日尙</t>
  </si>
  <si>
    <t>福龍</t>
  </si>
  <si>
    <t>복룡</t>
  </si>
  <si>
    <t>東海</t>
  </si>
  <si>
    <t>동해</t>
  </si>
  <si>
    <t>金敬大</t>
  </si>
  <si>
    <t>김경대</t>
  </si>
  <si>
    <t>養善</t>
  </si>
  <si>
    <t>양선</t>
  </si>
  <si>
    <t>壽驩</t>
  </si>
  <si>
    <t>수환</t>
  </si>
  <si>
    <t>美仁</t>
  </si>
  <si>
    <t>미인</t>
  </si>
  <si>
    <t>金尙琯</t>
  </si>
  <si>
    <t>김상관</t>
  </si>
  <si>
    <t>壽岑</t>
  </si>
  <si>
    <t>수잠</t>
  </si>
  <si>
    <t>尙佑</t>
  </si>
  <si>
    <t>상우</t>
  </si>
  <si>
    <t>成林</t>
  </si>
  <si>
    <t>성림</t>
  </si>
  <si>
    <t>金錫佑</t>
  </si>
  <si>
    <t>김석우</t>
  </si>
  <si>
    <t>朴基運</t>
  </si>
  <si>
    <t>박기운</t>
  </si>
  <si>
    <r>
      <t>壽</t>
    </r>
    <r>
      <rPr>
        <sz val="10"/>
        <rFont val="MS Gothic"/>
        <family val="3"/>
        <charset val="128"/>
      </rPr>
      <t>顕</t>
    </r>
  </si>
  <si>
    <t>수현</t>
  </si>
  <si>
    <t>金碩佑</t>
  </si>
  <si>
    <t>曺昌潤</t>
  </si>
  <si>
    <t>조창윤</t>
  </si>
  <si>
    <t>奉母</t>
  </si>
  <si>
    <t>봉모</t>
  </si>
  <si>
    <t>華振</t>
  </si>
  <si>
    <t>화진</t>
  </si>
  <si>
    <t>養吾</t>
  </si>
  <si>
    <t>양오</t>
  </si>
  <si>
    <t>金永鐫</t>
  </si>
  <si>
    <t>김영전</t>
  </si>
  <si>
    <t>楊渟一</t>
  </si>
  <si>
    <t>양정일</t>
  </si>
  <si>
    <t>成淵</t>
  </si>
  <si>
    <t>榮垕</t>
  </si>
  <si>
    <t>영후</t>
  </si>
  <si>
    <t>挺瑞</t>
  </si>
  <si>
    <t>金宗一</t>
  </si>
  <si>
    <t>김종일</t>
  </si>
  <si>
    <t>憲衝</t>
  </si>
  <si>
    <t>헌충</t>
  </si>
  <si>
    <t>漢一</t>
  </si>
  <si>
    <t>한일</t>
  </si>
  <si>
    <t>渡一</t>
  </si>
  <si>
    <t>도일</t>
  </si>
  <si>
    <t>孫基煥</t>
  </si>
  <si>
    <t>손기환</t>
  </si>
  <si>
    <t>韓山</t>
  </si>
  <si>
    <t>한산</t>
  </si>
  <si>
    <t>學重</t>
  </si>
  <si>
    <t>학중</t>
  </si>
  <si>
    <t>禦侮將軍白翎鎭椒島鎭水軍僉節制使</t>
  </si>
  <si>
    <t>어모장군백령진초도진수군첨절제사</t>
  </si>
  <si>
    <t>秉臨</t>
  </si>
  <si>
    <t>병림</t>
  </si>
  <si>
    <t>嘉大夫吏曹參判兼同知義禁府春秋館成均館事五衛將都摠副摠管</t>
  </si>
  <si>
    <t>澤</t>
  </si>
  <si>
    <t>택</t>
  </si>
  <si>
    <t>孫思義</t>
  </si>
  <si>
    <t>손사의</t>
  </si>
  <si>
    <t>潤烈</t>
  </si>
  <si>
    <t>윤렬</t>
  </si>
  <si>
    <t>匡一</t>
  </si>
  <si>
    <t>광일</t>
  </si>
  <si>
    <t>東濂</t>
  </si>
  <si>
    <t>동렴</t>
  </si>
  <si>
    <t>有章</t>
  </si>
  <si>
    <t>유장</t>
  </si>
  <si>
    <t>宋應復</t>
  </si>
  <si>
    <t>冶城</t>
  </si>
  <si>
    <t>야성</t>
  </si>
  <si>
    <t>楊秀林</t>
  </si>
  <si>
    <t>양수림</t>
  </si>
  <si>
    <t>羅</t>
  </si>
  <si>
    <t>壽城</t>
  </si>
  <si>
    <t>수성</t>
  </si>
  <si>
    <t>達宗</t>
  </si>
  <si>
    <t>달종</t>
  </si>
  <si>
    <t>漢翼</t>
  </si>
  <si>
    <t>한익</t>
  </si>
  <si>
    <t>弘福</t>
  </si>
  <si>
    <t>홍복</t>
  </si>
  <si>
    <t>宋學源</t>
  </si>
  <si>
    <t>송학원</t>
  </si>
  <si>
    <t>斗昊</t>
  </si>
  <si>
    <t>두호</t>
  </si>
  <si>
    <t>聖元</t>
  </si>
  <si>
    <t>許鏞</t>
  </si>
  <si>
    <t>허용</t>
  </si>
  <si>
    <t>張季七</t>
  </si>
  <si>
    <t>장계칠</t>
  </si>
  <si>
    <t>曾用</t>
  </si>
  <si>
    <t>증용</t>
  </si>
  <si>
    <t>喜元</t>
  </si>
  <si>
    <t>희원</t>
  </si>
  <si>
    <t>李光俊</t>
  </si>
  <si>
    <t>이광준</t>
  </si>
  <si>
    <t>延安</t>
  </si>
  <si>
    <t>연안</t>
  </si>
  <si>
    <t>億千</t>
  </si>
  <si>
    <t>억천</t>
  </si>
  <si>
    <t>혜준</t>
  </si>
  <si>
    <t>有聲</t>
  </si>
  <si>
    <t>車應玉</t>
  </si>
  <si>
    <t>차응옥</t>
  </si>
  <si>
    <t>崔奴良心</t>
  </si>
  <si>
    <t>岑得</t>
  </si>
  <si>
    <t>잠득</t>
  </si>
  <si>
    <t>啓遜</t>
  </si>
  <si>
    <t>重復</t>
  </si>
  <si>
    <t>具得遜</t>
  </si>
  <si>
    <t>구득손</t>
  </si>
  <si>
    <t>東得</t>
  </si>
  <si>
    <t>동득</t>
  </si>
  <si>
    <t>具得孫</t>
  </si>
  <si>
    <t>李奴以女</t>
  </si>
  <si>
    <t>枝馨</t>
  </si>
  <si>
    <t>지형</t>
  </si>
  <si>
    <t>順玉</t>
  </si>
  <si>
    <t>순옥</t>
  </si>
  <si>
    <t>千宗</t>
  </si>
  <si>
    <t>천종</t>
  </si>
  <si>
    <t>時龍</t>
  </si>
  <si>
    <t>시룡</t>
  </si>
  <si>
    <t>具得春</t>
  </si>
  <si>
    <t>구득춘</t>
  </si>
  <si>
    <t>李寬仁</t>
  </si>
  <si>
    <t>이관인</t>
  </si>
  <si>
    <t>寬仁</t>
  </si>
  <si>
    <t>관인</t>
  </si>
  <si>
    <t>宜春</t>
  </si>
  <si>
    <t>의춘</t>
  </si>
  <si>
    <t>權衡</t>
  </si>
  <si>
    <t>권형</t>
  </si>
  <si>
    <t>鄭文伯</t>
  </si>
  <si>
    <t>정문백</t>
  </si>
  <si>
    <t>李奴正得</t>
  </si>
  <si>
    <t>垈仁</t>
  </si>
  <si>
    <t>白</t>
  </si>
  <si>
    <t>尙恒</t>
  </si>
  <si>
    <t>상항</t>
  </si>
  <si>
    <t>雲峯</t>
  </si>
  <si>
    <t>운봉</t>
  </si>
  <si>
    <t>泰世</t>
  </si>
  <si>
    <t>태세</t>
  </si>
  <si>
    <t>鄭致興</t>
  </si>
  <si>
    <t>정치흥</t>
  </si>
  <si>
    <t>李正瑞</t>
  </si>
  <si>
    <t>이정서</t>
  </si>
  <si>
    <t>鄭厚是</t>
  </si>
  <si>
    <t>정후시</t>
  </si>
  <si>
    <t>金重復</t>
  </si>
  <si>
    <t>行通政大夫</t>
  </si>
  <si>
    <t>행통정대부</t>
  </si>
  <si>
    <t>萬重</t>
  </si>
  <si>
    <t>만중</t>
  </si>
  <si>
    <t>殷燁</t>
  </si>
  <si>
    <t>은엽</t>
  </si>
  <si>
    <t>百枰</t>
  </si>
  <si>
    <t>백평</t>
  </si>
  <si>
    <t>興潤</t>
  </si>
  <si>
    <t>흥윤</t>
  </si>
  <si>
    <t>民悅</t>
  </si>
  <si>
    <t>민열</t>
  </si>
  <si>
    <t>李有成</t>
  </si>
  <si>
    <t>이유성</t>
  </si>
  <si>
    <t>永陽</t>
  </si>
  <si>
    <t>영양</t>
  </si>
  <si>
    <t>基燁</t>
  </si>
  <si>
    <t>기엽</t>
  </si>
  <si>
    <t>學仁</t>
  </si>
  <si>
    <t>학인</t>
  </si>
  <si>
    <t>寅興</t>
  </si>
  <si>
    <t>인흥</t>
  </si>
  <si>
    <t>崔天擎</t>
  </si>
  <si>
    <t>최천경</t>
  </si>
  <si>
    <t>金東伊</t>
  </si>
  <si>
    <t>김동이</t>
  </si>
  <si>
    <t>金別用故代子</t>
  </si>
  <si>
    <t>東伊</t>
  </si>
  <si>
    <t>동이</t>
  </si>
  <si>
    <t>別用</t>
  </si>
  <si>
    <t>별용</t>
  </si>
  <si>
    <t>厚是</t>
  </si>
  <si>
    <t>후시</t>
  </si>
  <si>
    <t>李時學</t>
  </si>
  <si>
    <t>이시학</t>
  </si>
  <si>
    <t>錫九</t>
  </si>
  <si>
    <t>석구</t>
  </si>
  <si>
    <t>有鳴</t>
  </si>
  <si>
    <t>述昌</t>
  </si>
  <si>
    <t>술창</t>
  </si>
  <si>
    <t>崔之島</t>
  </si>
  <si>
    <t>최지도</t>
  </si>
  <si>
    <t>許聖琪</t>
  </si>
  <si>
    <t>허성기</t>
  </si>
  <si>
    <t>善達</t>
  </si>
  <si>
    <t>선달</t>
  </si>
  <si>
    <t>就大</t>
  </si>
  <si>
    <t>취대</t>
  </si>
  <si>
    <t>鄭東實</t>
  </si>
  <si>
    <t>정동실</t>
  </si>
  <si>
    <t>烏川</t>
  </si>
  <si>
    <t>오천</t>
  </si>
  <si>
    <t>鄭正源</t>
  </si>
  <si>
    <t>정정원</t>
  </si>
  <si>
    <t>賢武</t>
  </si>
  <si>
    <t>현무</t>
  </si>
  <si>
    <t>鎭活</t>
  </si>
  <si>
    <t>진활</t>
  </si>
  <si>
    <t>聖奎</t>
  </si>
  <si>
    <t>성규</t>
  </si>
  <si>
    <t>金致達</t>
  </si>
  <si>
    <t>김치달</t>
  </si>
  <si>
    <t>楊憲幹</t>
  </si>
  <si>
    <t>양헌간</t>
  </si>
  <si>
    <t>幼學楊㶅一故代子</t>
  </si>
  <si>
    <t>유학양학일고대자</t>
  </si>
  <si>
    <t>憲幹</t>
  </si>
  <si>
    <t>헌간</t>
  </si>
  <si>
    <t>㶅一</t>
  </si>
  <si>
    <t>학일</t>
  </si>
  <si>
    <t>金宅謙</t>
  </si>
  <si>
    <t>김택겸</t>
  </si>
  <si>
    <t>헌극</t>
  </si>
  <si>
    <t>憲楨</t>
  </si>
  <si>
    <t>헌정</t>
  </si>
  <si>
    <t>全宅謙</t>
  </si>
  <si>
    <t>전택겸</t>
  </si>
  <si>
    <t>憲岳</t>
  </si>
  <si>
    <t>헌악</t>
  </si>
  <si>
    <t>全弼大</t>
  </si>
  <si>
    <t>전필대</t>
  </si>
  <si>
    <t>朴桂權</t>
  </si>
  <si>
    <t>박계권</t>
  </si>
  <si>
    <t>桂權</t>
  </si>
  <si>
    <t>계권</t>
  </si>
  <si>
    <t>金福林</t>
  </si>
  <si>
    <t>김복림</t>
  </si>
  <si>
    <t>完山</t>
  </si>
  <si>
    <t>완산</t>
  </si>
  <si>
    <t>奉化參奉</t>
  </si>
  <si>
    <t>봉화참봉</t>
  </si>
  <si>
    <t>折衝將軍僉知中樞府事</t>
  </si>
  <si>
    <t>절충장군첨지중추부사</t>
  </si>
  <si>
    <t>李景春</t>
  </si>
  <si>
    <t>이경춘</t>
  </si>
  <si>
    <t>俊伯</t>
  </si>
  <si>
    <t>준백</t>
  </si>
  <si>
    <t>李慶華</t>
  </si>
  <si>
    <t>順哲</t>
  </si>
  <si>
    <t>순철</t>
  </si>
  <si>
    <t>崔婢月郞</t>
  </si>
  <si>
    <t>최비월랑</t>
  </si>
  <si>
    <t>福善</t>
  </si>
  <si>
    <t>복선</t>
  </si>
  <si>
    <t>命柱</t>
  </si>
  <si>
    <t>명주</t>
  </si>
  <si>
    <t>李文載</t>
  </si>
  <si>
    <t>이문재</t>
  </si>
  <si>
    <t>文尙秀</t>
  </si>
  <si>
    <t>문상수</t>
  </si>
  <si>
    <t>尙秀</t>
  </si>
  <si>
    <t>상수</t>
  </si>
  <si>
    <t>養老</t>
  </si>
  <si>
    <t>양로</t>
  </si>
  <si>
    <t>富望</t>
  </si>
  <si>
    <t>부망</t>
  </si>
  <si>
    <t>李碩奎</t>
  </si>
  <si>
    <t>이석규</t>
  </si>
  <si>
    <t>昌憲</t>
  </si>
  <si>
    <t>창헌</t>
  </si>
  <si>
    <t>창윤</t>
  </si>
  <si>
    <t>慶鍾</t>
  </si>
  <si>
    <t>益九</t>
  </si>
  <si>
    <t>익구</t>
  </si>
  <si>
    <t>光夏</t>
  </si>
  <si>
    <t>광하</t>
  </si>
  <si>
    <t>李學宗</t>
  </si>
  <si>
    <t>이학종</t>
  </si>
  <si>
    <t>啓仝</t>
  </si>
  <si>
    <t>계동</t>
  </si>
  <si>
    <t>滋成</t>
  </si>
  <si>
    <t>자성</t>
  </si>
  <si>
    <t>光斗</t>
  </si>
  <si>
    <t>광두</t>
  </si>
  <si>
    <t>翰老</t>
  </si>
  <si>
    <t>한로</t>
  </si>
  <si>
    <t>崔益慶</t>
  </si>
  <si>
    <t>최익경</t>
  </si>
  <si>
    <t>錫奎</t>
  </si>
  <si>
    <t>석규</t>
  </si>
  <si>
    <t>基泰</t>
  </si>
  <si>
    <t>기태</t>
  </si>
  <si>
    <t>思近</t>
  </si>
  <si>
    <t>사근</t>
  </si>
  <si>
    <t>宋善觀</t>
  </si>
  <si>
    <t>송선관</t>
  </si>
  <si>
    <t>熊川</t>
  </si>
  <si>
    <t>웅천</t>
  </si>
  <si>
    <t>里正</t>
  </si>
  <si>
    <t>就文</t>
  </si>
  <si>
    <t>취문</t>
  </si>
  <si>
    <t>春泰</t>
  </si>
  <si>
    <t>춘태</t>
  </si>
  <si>
    <t>元永守</t>
  </si>
  <si>
    <t>원영수</t>
  </si>
  <si>
    <t>元州</t>
  </si>
  <si>
    <t>원주</t>
  </si>
  <si>
    <t>錫文</t>
  </si>
  <si>
    <t>석문</t>
  </si>
  <si>
    <t>受命</t>
  </si>
  <si>
    <t>泰覲</t>
  </si>
  <si>
    <t>태근</t>
  </si>
  <si>
    <t>金光五</t>
  </si>
  <si>
    <t>김광오</t>
  </si>
  <si>
    <t>金瑞益</t>
  </si>
  <si>
    <t>김서익</t>
  </si>
  <si>
    <t>瑞益</t>
  </si>
  <si>
    <t>서익</t>
  </si>
  <si>
    <t>重彦</t>
  </si>
  <si>
    <t>중언</t>
  </si>
  <si>
    <t>參奉</t>
  </si>
  <si>
    <t>참봉</t>
  </si>
  <si>
    <t>金尙華</t>
  </si>
  <si>
    <t>김상화</t>
  </si>
  <si>
    <t>瑞寬</t>
  </si>
  <si>
    <t>서관</t>
  </si>
  <si>
    <t>石順</t>
  </si>
  <si>
    <t>석순</t>
  </si>
  <si>
    <t>福不</t>
  </si>
  <si>
    <t>복불</t>
  </si>
  <si>
    <t>金連得</t>
  </si>
  <si>
    <t>김연득</t>
  </si>
  <si>
    <t>金基遜</t>
  </si>
  <si>
    <t>김기손</t>
  </si>
  <si>
    <t>基遜</t>
  </si>
  <si>
    <t>기손</t>
  </si>
  <si>
    <t>有道</t>
  </si>
  <si>
    <t>유도</t>
  </si>
  <si>
    <t>金仁直</t>
  </si>
  <si>
    <t>김인직</t>
  </si>
  <si>
    <t>金宗訓</t>
  </si>
  <si>
    <t>김종훈</t>
  </si>
  <si>
    <t>宗訓</t>
  </si>
  <si>
    <t>종훈</t>
  </si>
  <si>
    <t>朴致權</t>
  </si>
  <si>
    <t>박치권</t>
  </si>
  <si>
    <t>聖復</t>
  </si>
  <si>
    <t>岳基</t>
  </si>
  <si>
    <t>악기</t>
  </si>
  <si>
    <t>周兼</t>
  </si>
  <si>
    <t>주겸</t>
  </si>
  <si>
    <t>徐相潞</t>
  </si>
  <si>
    <t>서상로</t>
  </si>
  <si>
    <t>鄭學淳</t>
  </si>
  <si>
    <t>정학순</t>
  </si>
  <si>
    <t>奉元</t>
  </si>
  <si>
    <t>봉원</t>
  </si>
  <si>
    <t>李景華</t>
  </si>
  <si>
    <t>崔同元</t>
  </si>
  <si>
    <t>최동원</t>
  </si>
  <si>
    <t>希成</t>
  </si>
  <si>
    <t>희성</t>
  </si>
  <si>
    <t>正在</t>
  </si>
  <si>
    <t>정재</t>
  </si>
  <si>
    <t>振玉</t>
  </si>
  <si>
    <t>진옥</t>
  </si>
  <si>
    <t>李奎碩</t>
  </si>
  <si>
    <t>이규석</t>
  </si>
  <si>
    <t>許官碩</t>
  </si>
  <si>
    <t>허관석</t>
  </si>
  <si>
    <t>官碩</t>
  </si>
  <si>
    <t>관석</t>
  </si>
  <si>
    <t>守永</t>
  </si>
  <si>
    <t>龍己</t>
  </si>
  <si>
    <t>李達成</t>
  </si>
  <si>
    <t>이달성</t>
  </si>
  <si>
    <t>黃</t>
  </si>
  <si>
    <t>時元</t>
  </si>
  <si>
    <t>시원</t>
  </si>
  <si>
    <t>有石</t>
  </si>
  <si>
    <t>유석</t>
  </si>
  <si>
    <t>聖宅</t>
  </si>
  <si>
    <t>성택</t>
  </si>
  <si>
    <t>李德良</t>
  </si>
  <si>
    <t>이덕량</t>
  </si>
  <si>
    <t>金於仁兒</t>
  </si>
  <si>
    <t>김어인아</t>
  </si>
  <si>
    <t>禁保</t>
  </si>
  <si>
    <t>금보</t>
  </si>
  <si>
    <t>於仁兒</t>
  </si>
  <si>
    <t>어인아</t>
  </si>
  <si>
    <t>斗興</t>
  </si>
  <si>
    <t>두흥</t>
  </si>
  <si>
    <t>李德善</t>
  </si>
  <si>
    <t>이덕선</t>
  </si>
  <si>
    <t>福萬</t>
  </si>
  <si>
    <t>복만</t>
  </si>
  <si>
    <t>德舜</t>
  </si>
  <si>
    <t>덕순</t>
  </si>
  <si>
    <t>次胤</t>
  </si>
  <si>
    <t>차윤</t>
  </si>
  <si>
    <t>伐朱</t>
  </si>
  <si>
    <t>벌주</t>
  </si>
  <si>
    <t>德用</t>
  </si>
  <si>
    <t>덕용</t>
  </si>
  <si>
    <t>元彩</t>
  </si>
  <si>
    <t>九化</t>
  </si>
  <si>
    <t>구화</t>
  </si>
  <si>
    <t>李東春</t>
  </si>
  <si>
    <t>이동춘</t>
  </si>
  <si>
    <t>許寬業</t>
  </si>
  <si>
    <t>허관업</t>
  </si>
  <si>
    <t>寬業</t>
  </si>
  <si>
    <t>관업</t>
  </si>
  <si>
    <t>李成三</t>
  </si>
  <si>
    <t>이성삼</t>
  </si>
  <si>
    <t>元奉</t>
  </si>
  <si>
    <t>원봉</t>
  </si>
  <si>
    <t>信泰</t>
  </si>
  <si>
    <t>신태</t>
  </si>
  <si>
    <t>李守儀</t>
  </si>
  <si>
    <t>이수의</t>
  </si>
  <si>
    <t>崔元宗</t>
  </si>
  <si>
    <t>최원종</t>
  </si>
  <si>
    <t>在永</t>
  </si>
  <si>
    <t>快仁</t>
  </si>
  <si>
    <t>쾌인</t>
  </si>
  <si>
    <t>岑孫</t>
  </si>
  <si>
    <t>잠손</t>
  </si>
  <si>
    <t>萬成</t>
  </si>
  <si>
    <t>만성</t>
  </si>
  <si>
    <t>李以碩</t>
  </si>
  <si>
    <t>이이석</t>
  </si>
  <si>
    <t>梁</t>
  </si>
  <si>
    <t>濟州</t>
  </si>
  <si>
    <t>제주</t>
  </si>
  <si>
    <t>致成</t>
  </si>
  <si>
    <t>치성</t>
  </si>
  <si>
    <t>命金</t>
  </si>
  <si>
    <t>명금</t>
  </si>
  <si>
    <t>成玉</t>
  </si>
  <si>
    <t>李日春</t>
  </si>
  <si>
    <t>이일춘</t>
  </si>
  <si>
    <t>凡伊</t>
  </si>
  <si>
    <t>범이</t>
  </si>
  <si>
    <t>福宗</t>
  </si>
  <si>
    <t>복종</t>
  </si>
  <si>
    <t>聖祚</t>
  </si>
  <si>
    <t>성조</t>
  </si>
  <si>
    <t>永宅</t>
  </si>
  <si>
    <t>영택</t>
  </si>
  <si>
    <t>奉基</t>
  </si>
  <si>
    <t>봉기</t>
  </si>
  <si>
    <t>定秀</t>
  </si>
  <si>
    <t>정수</t>
  </si>
  <si>
    <t>李柱華</t>
  </si>
  <si>
    <t>이주화</t>
  </si>
  <si>
    <t>金武宗</t>
  </si>
  <si>
    <t>김무종</t>
  </si>
  <si>
    <t>武宗</t>
  </si>
  <si>
    <t>무종</t>
  </si>
  <si>
    <t>興甲</t>
  </si>
  <si>
    <t>흥갑</t>
  </si>
  <si>
    <t>李重連</t>
  </si>
  <si>
    <t>이중련</t>
  </si>
  <si>
    <t>金先伊</t>
  </si>
  <si>
    <t>김선이</t>
  </si>
  <si>
    <t>束伍</t>
  </si>
  <si>
    <t>속오</t>
  </si>
  <si>
    <t>達三</t>
  </si>
  <si>
    <t>달삼</t>
  </si>
  <si>
    <t>馬尙</t>
  </si>
  <si>
    <t>마상</t>
  </si>
  <si>
    <t>李鎭成</t>
  </si>
  <si>
    <t>이진성</t>
  </si>
  <si>
    <t>鄭同石</t>
  </si>
  <si>
    <t>정동석</t>
  </si>
  <si>
    <t>同石</t>
  </si>
  <si>
    <t>동석</t>
  </si>
  <si>
    <t>日春</t>
  </si>
  <si>
    <t>일춘</t>
  </si>
  <si>
    <t>聖己</t>
  </si>
  <si>
    <t>성기</t>
  </si>
  <si>
    <t>李處化</t>
  </si>
  <si>
    <t>이처화</t>
  </si>
  <si>
    <t>朴允坤</t>
  </si>
  <si>
    <t>박윤곤</t>
  </si>
  <si>
    <t>驛吏朴唜同故代子</t>
  </si>
  <si>
    <t>역리박말동고대자</t>
  </si>
  <si>
    <t>末同</t>
  </si>
  <si>
    <t>말동</t>
  </si>
  <si>
    <t>善甫</t>
  </si>
  <si>
    <t>선보</t>
  </si>
  <si>
    <t>得才</t>
  </si>
  <si>
    <t>득재</t>
  </si>
  <si>
    <t>李千宗</t>
  </si>
  <si>
    <t>이천종</t>
  </si>
  <si>
    <t>김임손</t>
  </si>
  <si>
    <t>院下典</t>
  </si>
  <si>
    <t>원하전</t>
  </si>
  <si>
    <t>壬孫</t>
  </si>
  <si>
    <t>임손</t>
  </si>
  <si>
    <t>時平</t>
  </si>
  <si>
    <t>시평</t>
  </si>
  <si>
    <t>有三</t>
  </si>
  <si>
    <t>유삼</t>
  </si>
  <si>
    <t>李春成</t>
  </si>
  <si>
    <t>이춘성</t>
  </si>
  <si>
    <t>聖琪</t>
  </si>
  <si>
    <t>啓三</t>
  </si>
  <si>
    <t>계삼</t>
  </si>
  <si>
    <t>成振</t>
  </si>
  <si>
    <t>就遠</t>
  </si>
  <si>
    <t>취원</t>
  </si>
  <si>
    <t>尙參</t>
  </si>
  <si>
    <t>李春實</t>
  </si>
  <si>
    <t>이춘실</t>
  </si>
  <si>
    <t>吉時同</t>
  </si>
  <si>
    <t>길시동</t>
  </si>
  <si>
    <t>孫郞</t>
  </si>
  <si>
    <t>손랑</t>
  </si>
  <si>
    <t>夫得</t>
  </si>
  <si>
    <t>부득</t>
  </si>
  <si>
    <t>德男</t>
  </si>
  <si>
    <t>덕남</t>
  </si>
  <si>
    <t>李太中</t>
  </si>
  <si>
    <t>이태중</t>
  </si>
  <si>
    <t>聖順</t>
  </si>
  <si>
    <t>성순</t>
  </si>
  <si>
    <t>萬儀</t>
  </si>
  <si>
    <t>만의</t>
  </si>
  <si>
    <t>道季</t>
  </si>
  <si>
    <t>도계</t>
  </si>
  <si>
    <t>李漢成</t>
  </si>
  <si>
    <t>이한성</t>
  </si>
  <si>
    <t>通政大夫朴桂得故代子</t>
  </si>
  <si>
    <t>통정대부박계득고대자</t>
  </si>
  <si>
    <t>秀七</t>
  </si>
  <si>
    <t>수칠</t>
  </si>
  <si>
    <t>桂得</t>
  </si>
  <si>
    <t>崔貴泰</t>
  </si>
  <si>
    <t>최귀태</t>
  </si>
  <si>
    <t>碩萬</t>
  </si>
  <si>
    <t>석만</t>
  </si>
  <si>
    <t>崔基遠</t>
  </si>
  <si>
    <t>최기원</t>
  </si>
  <si>
    <t>張應奎</t>
  </si>
  <si>
    <t>장응규</t>
  </si>
  <si>
    <t>嘉善大夫嘉義大夫折衝將軍僉知同樞府事崇政大夫行同知中樞府事</t>
  </si>
  <si>
    <t>가선대부가의대부절충장군첨지동추부사숭정대부행동지중추부사</t>
  </si>
  <si>
    <t>崔命元</t>
  </si>
  <si>
    <t>최명원</t>
  </si>
  <si>
    <t>崔文浩</t>
  </si>
  <si>
    <t>최문호</t>
  </si>
  <si>
    <t>己未</t>
  </si>
  <si>
    <t>기미</t>
  </si>
  <si>
    <t>守平</t>
  </si>
  <si>
    <t>수평</t>
  </si>
  <si>
    <t>命漢</t>
  </si>
  <si>
    <t>명한</t>
  </si>
  <si>
    <t>崔成萬</t>
  </si>
  <si>
    <t>최성만</t>
  </si>
  <si>
    <t>吳龍彦</t>
  </si>
  <si>
    <t>오용언</t>
  </si>
  <si>
    <t>龍彦</t>
  </si>
  <si>
    <t>崔守長</t>
  </si>
  <si>
    <t>최수장</t>
  </si>
  <si>
    <t>朴宗雲故代子</t>
  </si>
  <si>
    <t>박종운고대자</t>
  </si>
  <si>
    <t>種學</t>
  </si>
  <si>
    <t>종학</t>
  </si>
  <si>
    <t>宗雲</t>
  </si>
  <si>
    <t>종운</t>
  </si>
  <si>
    <t>李武碩</t>
  </si>
  <si>
    <t>이무석</t>
  </si>
  <si>
    <t>武碩</t>
  </si>
  <si>
    <t>무석</t>
  </si>
  <si>
    <t>孟述</t>
  </si>
  <si>
    <t>맹술</t>
  </si>
  <si>
    <t>車</t>
  </si>
  <si>
    <t>차</t>
  </si>
  <si>
    <t>光遜</t>
  </si>
  <si>
    <t>漢瑞</t>
  </si>
  <si>
    <t>한서</t>
  </si>
  <si>
    <t>裕東</t>
  </si>
  <si>
    <t>유동</t>
  </si>
  <si>
    <t>崔龍發</t>
  </si>
  <si>
    <t>斗達</t>
  </si>
  <si>
    <t>두달</t>
  </si>
  <si>
    <t>星七</t>
  </si>
  <si>
    <t>성칠</t>
  </si>
  <si>
    <t>崔正用</t>
  </si>
  <si>
    <t>최정용</t>
  </si>
  <si>
    <t>東白</t>
  </si>
  <si>
    <t>동백</t>
  </si>
  <si>
    <t>宅賢</t>
  </si>
  <si>
    <t>택현</t>
  </si>
  <si>
    <t>慶華</t>
  </si>
  <si>
    <t>경화</t>
  </si>
  <si>
    <t>崔好振</t>
  </si>
  <si>
    <t>최호진</t>
  </si>
  <si>
    <t>德牙</t>
  </si>
  <si>
    <t>덕아</t>
  </si>
  <si>
    <t>日太</t>
  </si>
  <si>
    <t>必先</t>
  </si>
  <si>
    <t>필선</t>
  </si>
  <si>
    <t>崔厚致</t>
  </si>
  <si>
    <t>최후치</t>
  </si>
  <si>
    <t>光佑</t>
  </si>
  <si>
    <t>광우</t>
  </si>
  <si>
    <t>致實</t>
  </si>
  <si>
    <t>치실</t>
  </si>
  <si>
    <t>宋栢松</t>
  </si>
  <si>
    <t>송백송</t>
  </si>
  <si>
    <t>以鎭</t>
  </si>
  <si>
    <t>이진</t>
  </si>
  <si>
    <t>宗基</t>
  </si>
  <si>
    <t>종기</t>
  </si>
  <si>
    <t>擎天</t>
  </si>
  <si>
    <t>경천</t>
  </si>
  <si>
    <t>宋源宗</t>
  </si>
  <si>
    <t>송원종</t>
  </si>
  <si>
    <t>楊馥弼</t>
  </si>
  <si>
    <t>양복필</t>
  </si>
  <si>
    <t>馥弼</t>
  </si>
  <si>
    <t>복필</t>
  </si>
  <si>
    <t>汀</t>
  </si>
  <si>
    <t>再烱</t>
  </si>
  <si>
    <t>재경</t>
  </si>
  <si>
    <t>宋之道</t>
  </si>
  <si>
    <t>송지도</t>
  </si>
  <si>
    <t>헌순</t>
  </si>
  <si>
    <t>㶅</t>
  </si>
  <si>
    <t>再英</t>
  </si>
  <si>
    <t>大鵬</t>
  </si>
  <si>
    <t>대붕</t>
  </si>
  <si>
    <t>金道鏞</t>
  </si>
  <si>
    <t>김도용</t>
  </si>
  <si>
    <t>義城</t>
  </si>
  <si>
    <t>의성</t>
  </si>
  <si>
    <t>祥華</t>
  </si>
  <si>
    <t>상화</t>
  </si>
  <si>
    <t>永震</t>
  </si>
  <si>
    <t>영진</t>
  </si>
  <si>
    <t>仁垕</t>
  </si>
  <si>
    <t>인후</t>
  </si>
  <si>
    <t>金鳴漢</t>
  </si>
  <si>
    <t>김명한</t>
  </si>
  <si>
    <t>佑大</t>
  </si>
  <si>
    <t>우대</t>
  </si>
  <si>
    <t>金福龍</t>
  </si>
  <si>
    <t>김복룡</t>
  </si>
  <si>
    <t>崔文億</t>
  </si>
  <si>
    <t>최문억</t>
  </si>
  <si>
    <t>文億</t>
  </si>
  <si>
    <t>문억</t>
  </si>
  <si>
    <t>文岳</t>
  </si>
  <si>
    <t>문악</t>
  </si>
  <si>
    <t>雲岳</t>
  </si>
  <si>
    <t>운악</t>
  </si>
  <si>
    <t>張克來</t>
  </si>
  <si>
    <t>장극래</t>
  </si>
  <si>
    <t>朴聖哲</t>
  </si>
  <si>
    <t>박성철</t>
  </si>
  <si>
    <t>聖哲</t>
  </si>
  <si>
    <t>성철</t>
  </si>
  <si>
    <t>仁碩</t>
  </si>
  <si>
    <t>인석</t>
  </si>
  <si>
    <t>張世元</t>
  </si>
  <si>
    <t>장세원</t>
  </si>
  <si>
    <t>金順網</t>
  </si>
  <si>
    <t>김순망</t>
  </si>
  <si>
    <t>基東</t>
  </si>
  <si>
    <t>기동</t>
  </si>
  <si>
    <t>慶得</t>
  </si>
  <si>
    <t>경득</t>
  </si>
  <si>
    <t>爾君</t>
  </si>
  <si>
    <t>이군</t>
  </si>
  <si>
    <t>張遜碩</t>
  </si>
  <si>
    <t>장손석</t>
  </si>
  <si>
    <t>仁哲</t>
  </si>
  <si>
    <t>인철</t>
  </si>
  <si>
    <t>致允</t>
  </si>
  <si>
    <t>치윤</t>
  </si>
  <si>
    <t>張龍日</t>
  </si>
  <si>
    <t>束伍軍</t>
  </si>
  <si>
    <t>속오군</t>
  </si>
  <si>
    <t>達用</t>
  </si>
  <si>
    <t>달용</t>
  </si>
  <si>
    <t>日萬</t>
  </si>
  <si>
    <t>일만</t>
  </si>
  <si>
    <t>張用八</t>
  </si>
  <si>
    <t>장용팔</t>
  </si>
  <si>
    <t>澤孫</t>
  </si>
  <si>
    <t>택손</t>
  </si>
  <si>
    <t>光礪</t>
  </si>
  <si>
    <t>광려</t>
  </si>
  <si>
    <t>張禹韓</t>
  </si>
  <si>
    <t>장우한</t>
  </si>
  <si>
    <t>達孫</t>
  </si>
  <si>
    <t>달손</t>
  </si>
  <si>
    <t>光允</t>
  </si>
  <si>
    <t>광윤</t>
  </si>
  <si>
    <t>累守</t>
  </si>
  <si>
    <t>張以奉</t>
  </si>
  <si>
    <t>장이봉</t>
  </si>
  <si>
    <t>朴振權</t>
  </si>
  <si>
    <t>박진권</t>
  </si>
  <si>
    <t>永三</t>
  </si>
  <si>
    <t>영삼</t>
  </si>
  <si>
    <t>敬浩</t>
  </si>
  <si>
    <t>大標</t>
  </si>
  <si>
    <t>대표</t>
  </si>
  <si>
    <t>張益秀</t>
  </si>
  <si>
    <t>장익수</t>
  </si>
  <si>
    <t>榮秀</t>
  </si>
  <si>
    <t>張次碩</t>
  </si>
  <si>
    <t>장차석</t>
  </si>
  <si>
    <t>大浩</t>
  </si>
  <si>
    <t>頊</t>
  </si>
  <si>
    <t>道昌</t>
  </si>
  <si>
    <t>도창</t>
  </si>
  <si>
    <t>蔡師澤</t>
  </si>
  <si>
    <t>채사택</t>
  </si>
  <si>
    <t>爾直</t>
  </si>
  <si>
    <t>이직</t>
  </si>
  <si>
    <t>宜三</t>
  </si>
  <si>
    <t>의삼</t>
  </si>
  <si>
    <t>裵日休</t>
  </si>
  <si>
    <t>배일휴</t>
  </si>
  <si>
    <t>乙文</t>
  </si>
  <si>
    <t>을문</t>
  </si>
  <si>
    <t>遜道</t>
  </si>
  <si>
    <t>손도</t>
  </si>
  <si>
    <t>李奉實</t>
  </si>
  <si>
    <t>이봉실</t>
  </si>
  <si>
    <t>述文</t>
  </si>
  <si>
    <t>술문</t>
  </si>
  <si>
    <t>在藻</t>
  </si>
  <si>
    <t>재조</t>
  </si>
  <si>
    <t>兌載</t>
  </si>
  <si>
    <t>李時五</t>
  </si>
  <si>
    <t>이시오</t>
  </si>
  <si>
    <t>朴日權</t>
  </si>
  <si>
    <t>박일권</t>
  </si>
  <si>
    <t>春秀</t>
  </si>
  <si>
    <t>춘수</t>
  </si>
  <si>
    <t>正芳</t>
  </si>
  <si>
    <t>정방</t>
  </si>
  <si>
    <t>文發</t>
  </si>
  <si>
    <t>문발</t>
  </si>
  <si>
    <t>李正大</t>
  </si>
  <si>
    <t>이정대</t>
  </si>
  <si>
    <t>吉</t>
  </si>
  <si>
    <t>길</t>
  </si>
  <si>
    <t>海平</t>
  </si>
  <si>
    <t>해평</t>
  </si>
  <si>
    <t>裕章</t>
  </si>
  <si>
    <t>命來</t>
  </si>
  <si>
    <t>명래</t>
  </si>
  <si>
    <t>瑞興</t>
  </si>
  <si>
    <t>서흥</t>
  </si>
  <si>
    <t>李宗林</t>
  </si>
  <si>
    <t>이종림</t>
  </si>
  <si>
    <t>崔明俊</t>
  </si>
  <si>
    <t>최명준</t>
  </si>
  <si>
    <t>幼學崔瑞龍故代孫</t>
  </si>
  <si>
    <t>明俊</t>
  </si>
  <si>
    <t>명준</t>
  </si>
  <si>
    <t>載坤</t>
  </si>
  <si>
    <t>재곤</t>
  </si>
  <si>
    <t>瑞龍</t>
  </si>
  <si>
    <t>서룡</t>
  </si>
  <si>
    <t>天漢</t>
  </si>
  <si>
    <t>천한</t>
  </si>
  <si>
    <t>李宅坤</t>
  </si>
  <si>
    <t>이택곤</t>
  </si>
  <si>
    <t>永良</t>
  </si>
  <si>
    <t>영량</t>
  </si>
  <si>
    <t>廷魯</t>
  </si>
  <si>
    <t>정로</t>
  </si>
  <si>
    <t>師天</t>
  </si>
  <si>
    <t>사천</t>
  </si>
  <si>
    <t>時源</t>
  </si>
  <si>
    <t>李恒林</t>
  </si>
  <si>
    <t>이항림</t>
  </si>
  <si>
    <t>楊憲網</t>
  </si>
  <si>
    <t>양헌망</t>
  </si>
  <si>
    <t>厚載</t>
  </si>
  <si>
    <t>후재</t>
  </si>
  <si>
    <t>元夏</t>
  </si>
  <si>
    <t>원하</t>
  </si>
  <si>
    <t>象三</t>
  </si>
  <si>
    <t>상삼</t>
  </si>
  <si>
    <t>蔡師昌</t>
  </si>
  <si>
    <t>채사창</t>
  </si>
  <si>
    <t>時祚</t>
  </si>
  <si>
    <t>시조</t>
  </si>
  <si>
    <r>
      <t>宗</t>
    </r>
    <r>
      <rPr>
        <sz val="10"/>
        <rFont val="NSimSun"/>
        <family val="3"/>
        <charset val="134"/>
      </rPr>
      <t>爕</t>
    </r>
  </si>
  <si>
    <t>종섭</t>
  </si>
  <si>
    <t>泰興</t>
  </si>
  <si>
    <t>태흥</t>
  </si>
  <si>
    <t>孫養遠</t>
  </si>
  <si>
    <t>손양원</t>
  </si>
  <si>
    <t>挺煥</t>
  </si>
  <si>
    <t>정환</t>
  </si>
  <si>
    <t>相連</t>
  </si>
  <si>
    <t>상련</t>
  </si>
  <si>
    <t>守元</t>
  </si>
  <si>
    <t>黃五宗</t>
  </si>
  <si>
    <t>황오종</t>
  </si>
  <si>
    <t>長水</t>
  </si>
  <si>
    <t>장수</t>
  </si>
  <si>
    <t>閑良金五男故代妻</t>
  </si>
  <si>
    <t>先日</t>
  </si>
  <si>
    <t>선일</t>
  </si>
  <si>
    <t>磨奉</t>
  </si>
  <si>
    <t>마봉</t>
  </si>
  <si>
    <t>黃元伊</t>
  </si>
  <si>
    <t>황원이</t>
  </si>
  <si>
    <t>殷</t>
  </si>
  <si>
    <t>은</t>
  </si>
  <si>
    <t>啓尙</t>
  </si>
  <si>
    <t>계상</t>
  </si>
  <si>
    <t>是義</t>
  </si>
  <si>
    <t>시의</t>
  </si>
  <si>
    <t>李德華</t>
  </si>
  <si>
    <t>이덕화</t>
  </si>
  <si>
    <t>全義</t>
  </si>
  <si>
    <t>전의</t>
  </si>
  <si>
    <t>崔守坤</t>
  </si>
  <si>
    <t>최수곤</t>
  </si>
  <si>
    <t>海錡</t>
  </si>
  <si>
    <t>해기</t>
  </si>
  <si>
    <t>昌晋</t>
  </si>
  <si>
    <t>창진</t>
  </si>
  <si>
    <t>李應五</t>
  </si>
  <si>
    <t>이응오</t>
  </si>
  <si>
    <t>密州</t>
  </si>
  <si>
    <t>밀주</t>
  </si>
  <si>
    <t>尙璟</t>
  </si>
  <si>
    <t>상경</t>
  </si>
  <si>
    <t>爗</t>
  </si>
  <si>
    <t>엽</t>
  </si>
  <si>
    <t>李春旭</t>
  </si>
  <si>
    <t>이춘욱</t>
  </si>
  <si>
    <t>在克</t>
  </si>
  <si>
    <t>재극</t>
  </si>
  <si>
    <t>光勛</t>
  </si>
  <si>
    <t>광훈</t>
  </si>
  <si>
    <t>晤</t>
  </si>
  <si>
    <t>李道己</t>
  </si>
  <si>
    <t>이도기</t>
  </si>
  <si>
    <t>亨復</t>
  </si>
  <si>
    <t>德瑞</t>
  </si>
  <si>
    <t>덕서</t>
  </si>
  <si>
    <t>孫鳳</t>
  </si>
  <si>
    <t>李雲泰</t>
  </si>
  <si>
    <t>이운태</t>
  </si>
  <si>
    <t>朴允得</t>
  </si>
  <si>
    <t>박윤득</t>
  </si>
  <si>
    <t>允得</t>
  </si>
  <si>
    <t>윤득</t>
  </si>
  <si>
    <t>成恒</t>
  </si>
  <si>
    <t>성항</t>
  </si>
  <si>
    <t>崔萬天</t>
  </si>
  <si>
    <t>최만천</t>
  </si>
  <si>
    <t>壬戌</t>
  </si>
  <si>
    <t>임술</t>
  </si>
  <si>
    <t>龍錫</t>
  </si>
  <si>
    <t>宗崙</t>
  </si>
  <si>
    <t>종륜</t>
  </si>
  <si>
    <t>信佑</t>
  </si>
  <si>
    <t>신우</t>
  </si>
  <si>
    <t>崔復周</t>
  </si>
  <si>
    <t>金海仁</t>
  </si>
  <si>
    <t>김해인</t>
  </si>
  <si>
    <t>幼學金宗國故代子</t>
  </si>
  <si>
    <t>海仁</t>
  </si>
  <si>
    <t>해인</t>
  </si>
  <si>
    <t>宗國</t>
  </si>
  <si>
    <t>종국</t>
  </si>
  <si>
    <t>崔聖大</t>
  </si>
  <si>
    <t>최성대</t>
  </si>
  <si>
    <t>海源</t>
  </si>
  <si>
    <t>해원</t>
  </si>
  <si>
    <t>春伊</t>
  </si>
  <si>
    <t>춘이</t>
  </si>
  <si>
    <t>福尙</t>
  </si>
  <si>
    <t>德來</t>
  </si>
  <si>
    <t>덕래</t>
  </si>
  <si>
    <t>全道乙</t>
  </si>
  <si>
    <t>전도을</t>
  </si>
  <si>
    <t>重岳</t>
  </si>
  <si>
    <t>중악</t>
  </si>
  <si>
    <t>道遠</t>
  </si>
  <si>
    <t>重三</t>
  </si>
  <si>
    <t>중삼</t>
  </si>
  <si>
    <t>高汗平</t>
  </si>
  <si>
    <t>고한평</t>
  </si>
  <si>
    <t>孝南</t>
  </si>
  <si>
    <t>효남</t>
  </si>
  <si>
    <t>佑伯</t>
  </si>
  <si>
    <t>우백</t>
  </si>
  <si>
    <t>高厚先</t>
  </si>
  <si>
    <t>고후선</t>
  </si>
  <si>
    <t>奉允</t>
  </si>
  <si>
    <t>봉윤</t>
  </si>
  <si>
    <t>孝贊</t>
  </si>
  <si>
    <t>효찬</t>
  </si>
  <si>
    <t>進海</t>
  </si>
  <si>
    <t>진해</t>
  </si>
  <si>
    <t>楊師孟</t>
  </si>
  <si>
    <t>양사맹</t>
  </si>
  <si>
    <t>車碩</t>
  </si>
  <si>
    <t>姜萬百</t>
  </si>
  <si>
    <t>강만백</t>
  </si>
  <si>
    <t>晉</t>
  </si>
  <si>
    <t>진</t>
  </si>
  <si>
    <t>瑞䕫</t>
  </si>
  <si>
    <t>姜命坤</t>
  </si>
  <si>
    <t>강명곤</t>
  </si>
  <si>
    <t>金光孫</t>
  </si>
  <si>
    <t>김광손</t>
  </si>
  <si>
    <t>慶山束伍</t>
  </si>
  <si>
    <t>경산속오</t>
  </si>
  <si>
    <t>進三</t>
  </si>
  <si>
    <t>진삼</t>
  </si>
  <si>
    <t>成乭</t>
  </si>
  <si>
    <t>성돌</t>
  </si>
  <si>
    <t>儉同</t>
  </si>
  <si>
    <t>검동</t>
  </si>
  <si>
    <t>姜時潤</t>
  </si>
  <si>
    <t>강시윤</t>
  </si>
  <si>
    <t>崔得伊</t>
  </si>
  <si>
    <t>최득이</t>
  </si>
  <si>
    <t>得伊</t>
  </si>
  <si>
    <t>득이</t>
  </si>
  <si>
    <t>正太</t>
  </si>
  <si>
    <t>정태</t>
  </si>
  <si>
    <t>姜永同</t>
  </si>
  <si>
    <t>강영동</t>
  </si>
  <si>
    <t>崔啓孫</t>
  </si>
  <si>
    <t>최계손</t>
  </si>
  <si>
    <t>日權</t>
  </si>
  <si>
    <t>일권</t>
  </si>
  <si>
    <t>姜佑昌</t>
  </si>
  <si>
    <t>강우창</t>
  </si>
  <si>
    <t>東碩</t>
  </si>
  <si>
    <t>孫廷弼</t>
  </si>
  <si>
    <t>손정필</t>
  </si>
  <si>
    <t>善祥</t>
  </si>
  <si>
    <t>선상</t>
  </si>
  <si>
    <t>希益</t>
  </si>
  <si>
    <t>희익</t>
  </si>
  <si>
    <t>姜元一</t>
  </si>
  <si>
    <t>강원일</t>
  </si>
  <si>
    <t>聖德</t>
  </si>
  <si>
    <t>성덕</t>
  </si>
  <si>
    <t>正秀</t>
  </si>
  <si>
    <t>載三</t>
  </si>
  <si>
    <t>재삼</t>
  </si>
  <si>
    <t>姜弼彩</t>
  </si>
  <si>
    <t>강필채</t>
  </si>
  <si>
    <t>黃尙龍</t>
  </si>
  <si>
    <t>황상룡</t>
  </si>
  <si>
    <t>尙龍</t>
  </si>
  <si>
    <t>상룡</t>
  </si>
  <si>
    <t>聖石</t>
  </si>
  <si>
    <t>성석</t>
  </si>
  <si>
    <t>加八</t>
  </si>
  <si>
    <t>가팔</t>
  </si>
  <si>
    <t>日先</t>
  </si>
  <si>
    <t>일선</t>
  </si>
  <si>
    <t>姜興萬</t>
  </si>
  <si>
    <t>강흥만</t>
  </si>
  <si>
    <t>鄭正植</t>
  </si>
  <si>
    <t>정정식</t>
  </si>
  <si>
    <t>正植</t>
  </si>
  <si>
    <t>정식</t>
  </si>
  <si>
    <t>具興昌</t>
  </si>
  <si>
    <t>구흥창</t>
  </si>
  <si>
    <t>楊奴命心</t>
  </si>
  <si>
    <t>양노명심</t>
  </si>
  <si>
    <t>時泰</t>
  </si>
  <si>
    <t>시태</t>
  </si>
  <si>
    <t>垈守</t>
  </si>
  <si>
    <t>대수</t>
  </si>
  <si>
    <t>盧佑正</t>
  </si>
  <si>
    <t>海龍</t>
  </si>
  <si>
    <t>해룡</t>
  </si>
  <si>
    <t>光德</t>
  </si>
  <si>
    <t>광덕</t>
  </si>
  <si>
    <t>昌輝</t>
  </si>
  <si>
    <t>창휘</t>
  </si>
  <si>
    <t>學生進士</t>
  </si>
  <si>
    <t>학생진사</t>
  </si>
  <si>
    <t>成得比</t>
  </si>
  <si>
    <t>성득비</t>
  </si>
  <si>
    <t>守坤</t>
  </si>
  <si>
    <t>수곤</t>
  </si>
  <si>
    <t>見龍</t>
  </si>
  <si>
    <t>견룡</t>
  </si>
  <si>
    <t>成龍彩</t>
  </si>
  <si>
    <t>仁坤</t>
  </si>
  <si>
    <t>인곤</t>
  </si>
  <si>
    <t>致坤</t>
  </si>
  <si>
    <t>치곤</t>
  </si>
  <si>
    <t>尙坤</t>
  </si>
  <si>
    <t>상곤</t>
  </si>
  <si>
    <t>憲網</t>
  </si>
  <si>
    <t>헌망</t>
  </si>
  <si>
    <t>潼一</t>
  </si>
  <si>
    <t>동일</t>
  </si>
  <si>
    <t>成鼎彦</t>
  </si>
  <si>
    <t>성정언</t>
  </si>
  <si>
    <t>李時潤</t>
  </si>
  <si>
    <t>이시윤</t>
  </si>
  <si>
    <t>大用</t>
  </si>
  <si>
    <t>대용</t>
  </si>
  <si>
    <t>曺慶振</t>
  </si>
  <si>
    <t>조경진</t>
  </si>
  <si>
    <t>靈山</t>
  </si>
  <si>
    <t>白東</t>
  </si>
  <si>
    <t>백동</t>
  </si>
  <si>
    <t>有行</t>
  </si>
  <si>
    <t>유행</t>
  </si>
  <si>
    <t>信儀</t>
  </si>
  <si>
    <t>신의</t>
  </si>
  <si>
    <t>曺啓昌</t>
  </si>
  <si>
    <t>조계창</t>
  </si>
  <si>
    <t>徐日文</t>
  </si>
  <si>
    <t>서일문</t>
  </si>
  <si>
    <t>日文</t>
  </si>
  <si>
    <t>일문</t>
  </si>
  <si>
    <t>得福</t>
  </si>
  <si>
    <t>득복</t>
  </si>
  <si>
    <t>曺德允</t>
  </si>
  <si>
    <t>조덕윤</t>
  </si>
  <si>
    <t>奴厚心</t>
  </si>
  <si>
    <t>노후심</t>
  </si>
  <si>
    <t>廷弼</t>
  </si>
  <si>
    <t>盈振</t>
  </si>
  <si>
    <t>恒錫</t>
  </si>
  <si>
    <t>항석</t>
  </si>
  <si>
    <t>曺信元</t>
  </si>
  <si>
    <t>조신원</t>
  </si>
  <si>
    <t>과거</t>
  </si>
  <si>
    <t>重采</t>
  </si>
  <si>
    <t>世興</t>
  </si>
  <si>
    <t>세흥</t>
  </si>
  <si>
    <t>時傑</t>
  </si>
  <si>
    <t>시걸</t>
  </si>
  <si>
    <t>曺龍五</t>
  </si>
  <si>
    <t>載彦</t>
  </si>
  <si>
    <t>재언</t>
  </si>
  <si>
    <t>興鎭</t>
  </si>
  <si>
    <t>흥진</t>
  </si>
  <si>
    <t>渭昌</t>
  </si>
  <si>
    <t>위창</t>
  </si>
  <si>
    <t>曺雲天</t>
  </si>
  <si>
    <t>조운천</t>
  </si>
  <si>
    <t>時德</t>
  </si>
  <si>
    <t>시덕</t>
  </si>
  <si>
    <t>五龍</t>
  </si>
  <si>
    <t>오룡</t>
  </si>
  <si>
    <t>羽翊</t>
  </si>
  <si>
    <t>우익</t>
  </si>
  <si>
    <t>曺日龍</t>
  </si>
  <si>
    <t>조일룡</t>
  </si>
  <si>
    <t>八莒</t>
  </si>
  <si>
    <t>팔거</t>
  </si>
  <si>
    <t>永珪</t>
  </si>
  <si>
    <t>영규</t>
  </si>
  <si>
    <t>鼎鎭</t>
  </si>
  <si>
    <t>정진</t>
  </si>
  <si>
    <t>曺翰邦</t>
  </si>
  <si>
    <t>조한방</t>
  </si>
  <si>
    <t>具道化</t>
  </si>
  <si>
    <t>구도화</t>
  </si>
  <si>
    <t>時同</t>
  </si>
  <si>
    <t>시동</t>
  </si>
  <si>
    <t>厚三</t>
  </si>
  <si>
    <t>후삼</t>
  </si>
  <si>
    <t>正愛</t>
  </si>
  <si>
    <t>정애</t>
  </si>
  <si>
    <t>漢世</t>
  </si>
  <si>
    <t>한세</t>
  </si>
  <si>
    <t>具用三</t>
  </si>
  <si>
    <t>구용삼</t>
  </si>
  <si>
    <t>應俊</t>
  </si>
  <si>
    <t>응준</t>
  </si>
  <si>
    <t>漢成</t>
  </si>
  <si>
    <t>한성</t>
  </si>
  <si>
    <t>嘉善大夫嘉議大夫折衝將軍僉知同樞府事崇政大夫同知中樞府事</t>
  </si>
  <si>
    <t>가선대부가의대부절충장군첨지동추부사숭정대부동지중추부사</t>
  </si>
  <si>
    <t>具以斌</t>
  </si>
  <si>
    <t>구이빈</t>
  </si>
  <si>
    <t>自斤時億</t>
  </si>
  <si>
    <t>자근시억</t>
  </si>
  <si>
    <t>曺文德</t>
  </si>
  <si>
    <t>조문덕</t>
  </si>
  <si>
    <t>在麗</t>
  </si>
  <si>
    <t>재려</t>
  </si>
  <si>
    <t>化始</t>
  </si>
  <si>
    <t>화시</t>
  </si>
  <si>
    <t>奉世</t>
  </si>
  <si>
    <t>봉세</t>
  </si>
  <si>
    <t>曺成龍</t>
  </si>
  <si>
    <t>조성룡</t>
  </si>
  <si>
    <t>李慶烈</t>
  </si>
  <si>
    <t>이경렬</t>
  </si>
  <si>
    <t>慶烈</t>
  </si>
  <si>
    <t>齡鳳</t>
  </si>
  <si>
    <t>張再七</t>
  </si>
  <si>
    <t>장재칠</t>
  </si>
  <si>
    <t>日城</t>
  </si>
  <si>
    <t>일성</t>
  </si>
  <si>
    <t>文業</t>
  </si>
  <si>
    <t>문업</t>
  </si>
  <si>
    <t>正泰</t>
  </si>
  <si>
    <t>黃處元</t>
  </si>
  <si>
    <t>황처원</t>
  </si>
  <si>
    <t>榮淳</t>
  </si>
  <si>
    <t>영순</t>
  </si>
  <si>
    <t>斗玉</t>
  </si>
  <si>
    <t>두옥</t>
  </si>
  <si>
    <t>漢日</t>
  </si>
  <si>
    <t>羅應奎</t>
  </si>
  <si>
    <t>李氏</t>
  </si>
  <si>
    <t>이씨</t>
  </si>
  <si>
    <t>幼學鄭守永故代妻</t>
  </si>
  <si>
    <t>유학정수영고대처</t>
  </si>
  <si>
    <t>師壽</t>
  </si>
  <si>
    <t>사수</t>
  </si>
  <si>
    <t>韓德坤</t>
  </si>
  <si>
    <t>한덕곤</t>
  </si>
  <si>
    <t>韓錫文</t>
  </si>
  <si>
    <t>한석문</t>
  </si>
  <si>
    <t>渟一</t>
  </si>
  <si>
    <t>정일</t>
  </si>
  <si>
    <t>韓益壽</t>
  </si>
  <si>
    <t>한익수</t>
  </si>
  <si>
    <t>宗寅</t>
  </si>
  <si>
    <t>종인</t>
  </si>
  <si>
    <t>啓運</t>
  </si>
  <si>
    <t>계운</t>
  </si>
  <si>
    <t>昌興</t>
  </si>
  <si>
    <t>창흥</t>
  </si>
  <si>
    <t>韓致東</t>
  </si>
  <si>
    <t>한치동</t>
  </si>
  <si>
    <t>時宅</t>
  </si>
  <si>
    <t>시택</t>
  </si>
  <si>
    <t>東權</t>
  </si>
  <si>
    <t>동권</t>
  </si>
  <si>
    <r>
      <t>光</t>
    </r>
    <r>
      <rPr>
        <sz val="10"/>
        <rFont val="NSimSun"/>
        <family val="3"/>
        <charset val="134"/>
      </rPr>
      <t>爕</t>
    </r>
  </si>
  <si>
    <t>광섭</t>
  </si>
  <si>
    <t>韓泰漢</t>
  </si>
  <si>
    <t>한태한</t>
  </si>
  <si>
    <t>時潤</t>
  </si>
  <si>
    <t>시윤</t>
  </si>
  <si>
    <t>昌烈</t>
  </si>
  <si>
    <t>창렬</t>
  </si>
  <si>
    <t>永五</t>
  </si>
  <si>
    <t>영오</t>
  </si>
  <si>
    <t>龍九</t>
  </si>
  <si>
    <t>光輔</t>
  </si>
  <si>
    <t>광보</t>
  </si>
  <si>
    <t>鄭彦臣</t>
  </si>
  <si>
    <t>정언신</t>
  </si>
  <si>
    <t>金守文</t>
  </si>
  <si>
    <t>김수문</t>
  </si>
  <si>
    <t>守文</t>
  </si>
  <si>
    <t>수문</t>
  </si>
  <si>
    <t>兪潤昌</t>
  </si>
  <si>
    <t>유윤창</t>
  </si>
  <si>
    <t>巡牙兵</t>
  </si>
  <si>
    <t>순아병</t>
  </si>
  <si>
    <t>述伊</t>
  </si>
  <si>
    <t>술이</t>
  </si>
  <si>
    <t>進牙</t>
  </si>
  <si>
    <t>진아</t>
  </si>
  <si>
    <t>林澤龍</t>
  </si>
  <si>
    <t>壽命</t>
  </si>
  <si>
    <t>時素</t>
  </si>
  <si>
    <t>시소</t>
  </si>
  <si>
    <t>聖錫</t>
  </si>
  <si>
    <t>尹啓仁</t>
  </si>
  <si>
    <t>윤계인</t>
  </si>
  <si>
    <t>季七</t>
  </si>
  <si>
    <t>계칠</t>
  </si>
  <si>
    <t>漢鄕</t>
  </si>
  <si>
    <t>한향</t>
  </si>
  <si>
    <t>尹光世</t>
  </si>
  <si>
    <t>윤광세</t>
  </si>
  <si>
    <t>致權</t>
  </si>
  <si>
    <t>치권</t>
  </si>
  <si>
    <t>成徽</t>
  </si>
  <si>
    <t>성휘</t>
  </si>
  <si>
    <t>文甲</t>
  </si>
  <si>
    <t>문갑</t>
  </si>
  <si>
    <t>尹光浩</t>
  </si>
  <si>
    <t>윤광호</t>
  </si>
  <si>
    <t>尹道秀</t>
  </si>
  <si>
    <t>윤도수</t>
  </si>
  <si>
    <t>卞氏</t>
  </si>
  <si>
    <t>변씨</t>
  </si>
  <si>
    <t>과호</t>
  </si>
  <si>
    <t>學洙</t>
  </si>
  <si>
    <t>龍運</t>
  </si>
  <si>
    <t>尹東殷</t>
  </si>
  <si>
    <t>윤동은</t>
  </si>
  <si>
    <t>元世</t>
  </si>
  <si>
    <t>원세</t>
  </si>
  <si>
    <t>尹先</t>
  </si>
  <si>
    <t>윤선</t>
  </si>
  <si>
    <t>孔</t>
  </si>
  <si>
    <t>공</t>
  </si>
  <si>
    <t>福成</t>
  </si>
  <si>
    <t>복성</t>
  </si>
  <si>
    <t>命濟</t>
  </si>
  <si>
    <t>명제</t>
  </si>
  <si>
    <t>尹成郁</t>
  </si>
  <si>
    <t>윤성욱</t>
  </si>
  <si>
    <t>振權</t>
  </si>
  <si>
    <t>진권</t>
  </si>
  <si>
    <t>桂潤</t>
  </si>
  <si>
    <t>尹重岳</t>
  </si>
  <si>
    <t>윤중악</t>
  </si>
  <si>
    <t>聖泰</t>
  </si>
  <si>
    <t>洛希</t>
  </si>
  <si>
    <t>尹之五</t>
  </si>
  <si>
    <t>윤지오</t>
  </si>
  <si>
    <t>啓千</t>
  </si>
  <si>
    <t>계천</t>
  </si>
  <si>
    <t>震蓓</t>
  </si>
  <si>
    <t>진배</t>
  </si>
  <si>
    <t>梃彬</t>
  </si>
  <si>
    <t>정빈</t>
  </si>
  <si>
    <t>啓宗</t>
  </si>
  <si>
    <t>계종</t>
  </si>
  <si>
    <t>東輝</t>
  </si>
  <si>
    <t>동휘</t>
  </si>
  <si>
    <t>申貴郞</t>
  </si>
  <si>
    <t>신귀랑</t>
  </si>
  <si>
    <t>南原</t>
  </si>
  <si>
    <t>남원</t>
  </si>
  <si>
    <t>貞雲</t>
  </si>
  <si>
    <t>정운</t>
  </si>
  <si>
    <t>成楫</t>
  </si>
  <si>
    <t>성즙</t>
  </si>
  <si>
    <t>昌溢</t>
  </si>
  <si>
    <t>창일</t>
  </si>
  <si>
    <t>申聖元</t>
  </si>
  <si>
    <t>신성원</t>
  </si>
  <si>
    <t>用德</t>
  </si>
  <si>
    <t>용덕</t>
  </si>
  <si>
    <t>星</t>
  </si>
  <si>
    <t>乙允</t>
  </si>
  <si>
    <t>을윤</t>
  </si>
  <si>
    <t>長文</t>
  </si>
  <si>
    <t>장문</t>
  </si>
  <si>
    <t>申志遠</t>
  </si>
  <si>
    <t>신지원</t>
  </si>
  <si>
    <t>龍天</t>
  </si>
  <si>
    <t>慶來</t>
  </si>
  <si>
    <t>경래</t>
  </si>
  <si>
    <t>聖儀</t>
  </si>
  <si>
    <t>성의</t>
  </si>
  <si>
    <t>申宅</t>
  </si>
  <si>
    <t>신택</t>
  </si>
  <si>
    <t>朴奴日好</t>
  </si>
  <si>
    <t>박노일호</t>
  </si>
  <si>
    <t>連成</t>
  </si>
  <si>
    <t>善旭</t>
  </si>
  <si>
    <t>선욱</t>
  </si>
  <si>
    <t>完弼</t>
  </si>
  <si>
    <t>완필</t>
  </si>
  <si>
    <t>趙戒福</t>
  </si>
  <si>
    <t>조계복</t>
  </si>
  <si>
    <t>連得</t>
  </si>
  <si>
    <t>院弼</t>
  </si>
  <si>
    <t>원필</t>
  </si>
  <si>
    <t>淑</t>
  </si>
  <si>
    <t>숙</t>
  </si>
  <si>
    <t>聖孫</t>
  </si>
  <si>
    <t>趙瑞奎</t>
  </si>
  <si>
    <t>조서규</t>
  </si>
  <si>
    <t>幼學許雲萬故妻</t>
  </si>
  <si>
    <t>유학허운만고처</t>
  </si>
  <si>
    <t>禹聲</t>
  </si>
  <si>
    <t>趙振泰</t>
  </si>
  <si>
    <t>조진태</t>
  </si>
  <si>
    <t>興彦</t>
  </si>
  <si>
    <t>흥언</t>
  </si>
  <si>
    <t>次成</t>
  </si>
  <si>
    <t>차성</t>
  </si>
  <si>
    <t>有彩</t>
  </si>
  <si>
    <t>유채</t>
  </si>
  <si>
    <t>李先益</t>
  </si>
  <si>
    <t>이선익</t>
  </si>
  <si>
    <t>陜川</t>
  </si>
  <si>
    <t>합천</t>
  </si>
  <si>
    <t>學淳</t>
  </si>
  <si>
    <t>학순</t>
  </si>
  <si>
    <t>龍福</t>
  </si>
  <si>
    <t>世甲</t>
  </si>
  <si>
    <t>세갑</t>
  </si>
  <si>
    <t>吳興龍</t>
  </si>
  <si>
    <t>오흥룡</t>
  </si>
  <si>
    <t>順網</t>
  </si>
  <si>
    <t>순망</t>
  </si>
  <si>
    <t>殷復成</t>
  </si>
  <si>
    <t>幸州</t>
  </si>
  <si>
    <t>행주</t>
  </si>
  <si>
    <t>守宗</t>
  </si>
  <si>
    <t>수종</t>
  </si>
  <si>
    <t>순택</t>
  </si>
  <si>
    <t>春錫</t>
  </si>
  <si>
    <t>達龍</t>
  </si>
  <si>
    <t>달룡</t>
  </si>
  <si>
    <t>元一</t>
  </si>
  <si>
    <t>원일</t>
  </si>
  <si>
    <t>郭命德</t>
  </si>
  <si>
    <t>곽명덕</t>
  </si>
  <si>
    <t>同元</t>
  </si>
  <si>
    <t>동원</t>
  </si>
  <si>
    <t>光福</t>
  </si>
  <si>
    <t>광복</t>
  </si>
  <si>
    <t>命碩</t>
  </si>
  <si>
    <t>명석</t>
  </si>
  <si>
    <t>郭恩億</t>
  </si>
  <si>
    <t>곽은억</t>
  </si>
  <si>
    <t>元日</t>
  </si>
  <si>
    <t>郭珠煥</t>
  </si>
  <si>
    <t>곽주환</t>
  </si>
  <si>
    <t>崔尙俊</t>
  </si>
  <si>
    <t>최상준</t>
  </si>
  <si>
    <t>尙俊</t>
  </si>
  <si>
    <t>상준</t>
  </si>
  <si>
    <t>莫同</t>
  </si>
  <si>
    <t>막동</t>
  </si>
  <si>
    <t>興發</t>
  </si>
  <si>
    <t>흥발</t>
  </si>
  <si>
    <t>乭金</t>
  </si>
  <si>
    <t>돌금</t>
  </si>
  <si>
    <t>朴春林</t>
  </si>
  <si>
    <t>박춘림</t>
  </si>
  <si>
    <t>형산</t>
  </si>
  <si>
    <t>金日萬</t>
  </si>
  <si>
    <t>김일만</t>
  </si>
  <si>
    <t>汝昌</t>
  </si>
  <si>
    <t>여창</t>
  </si>
  <si>
    <t>권대춘</t>
  </si>
  <si>
    <t>黃次孫</t>
  </si>
  <si>
    <t>황차손</t>
  </si>
  <si>
    <t>次孫</t>
  </si>
  <si>
    <t>차손</t>
  </si>
  <si>
    <t>夫之</t>
  </si>
  <si>
    <t>부지</t>
  </si>
  <si>
    <t>夫</t>
  </si>
  <si>
    <t>부</t>
  </si>
  <si>
    <t>金召史</t>
  </si>
  <si>
    <t>김소사</t>
  </si>
  <si>
    <t>巫女</t>
  </si>
  <si>
    <t>무녀</t>
  </si>
  <si>
    <t>崔碩哲</t>
  </si>
  <si>
    <t>최석철</t>
  </si>
  <si>
    <t>석철</t>
  </si>
  <si>
    <t>貴東</t>
  </si>
  <si>
    <t>귀동</t>
  </si>
  <si>
    <t>영록</t>
  </si>
  <si>
    <t>未宗</t>
  </si>
  <si>
    <t>미종</t>
  </si>
  <si>
    <t>參</t>
  </si>
  <si>
    <t>在石</t>
  </si>
  <si>
    <t>재석</t>
  </si>
  <si>
    <t>萬億</t>
  </si>
  <si>
    <t>만억</t>
  </si>
  <si>
    <t>玉奉</t>
  </si>
  <si>
    <t>옥봉</t>
  </si>
  <si>
    <t>三坤</t>
  </si>
  <si>
    <t>삼곤</t>
  </si>
  <si>
    <t>이계손</t>
  </si>
  <si>
    <t>重鐵</t>
  </si>
  <si>
    <t>중철</t>
  </si>
  <si>
    <t>夏召</t>
  </si>
  <si>
    <t>하소</t>
  </si>
  <si>
    <t>효달</t>
  </si>
  <si>
    <t>李周業</t>
  </si>
  <si>
    <t>이주업</t>
  </si>
  <si>
    <t>李稀文</t>
  </si>
  <si>
    <t>이희문</t>
  </si>
  <si>
    <t>희문</t>
  </si>
  <si>
    <t>秀林</t>
  </si>
  <si>
    <t>潑</t>
  </si>
  <si>
    <t>발</t>
  </si>
  <si>
    <t>再立</t>
  </si>
  <si>
    <t>재립</t>
  </si>
  <si>
    <t>大臣</t>
  </si>
  <si>
    <t>대신</t>
  </si>
  <si>
    <t>婦</t>
  </si>
  <si>
    <t>李</t>
  </si>
  <si>
    <t>이</t>
  </si>
  <si>
    <t>廣州</t>
  </si>
  <si>
    <t>妾</t>
  </si>
  <si>
    <t>첩</t>
  </si>
  <si>
    <t>孫婦</t>
  </si>
  <si>
    <t>손부</t>
  </si>
  <si>
    <t>弟嫂</t>
  </si>
  <si>
    <t>제수</t>
  </si>
  <si>
    <t>侄婦</t>
  </si>
  <si>
    <t>질부</t>
  </si>
  <si>
    <t>妻母</t>
  </si>
  <si>
    <t>처모</t>
  </si>
  <si>
    <t>城州</t>
  </si>
  <si>
    <t>驪江</t>
  </si>
  <si>
    <t>南</t>
  </si>
  <si>
    <t>남</t>
  </si>
  <si>
    <t>英陽</t>
  </si>
  <si>
    <t>子</t>
  </si>
  <si>
    <t>자</t>
  </si>
  <si>
    <t>文燁</t>
  </si>
  <si>
    <t>문엽</t>
  </si>
  <si>
    <t>繼母</t>
  </si>
  <si>
    <t>계모</t>
  </si>
  <si>
    <t>高</t>
  </si>
  <si>
    <t>侍母</t>
  </si>
  <si>
    <t>시모</t>
  </si>
  <si>
    <t>嫂</t>
  </si>
  <si>
    <t>全</t>
  </si>
  <si>
    <t>天安</t>
  </si>
  <si>
    <t>천안</t>
  </si>
  <si>
    <t>妻父</t>
  </si>
  <si>
    <t>弟</t>
  </si>
  <si>
    <t>제</t>
  </si>
  <si>
    <t>三俊</t>
  </si>
  <si>
    <t>삼준</t>
  </si>
  <si>
    <t>婢</t>
  </si>
  <si>
    <t>비</t>
  </si>
  <si>
    <t>春宅</t>
  </si>
  <si>
    <t>춘택</t>
  </si>
  <si>
    <t>象發</t>
  </si>
  <si>
    <t>象業</t>
  </si>
  <si>
    <t>상업</t>
  </si>
  <si>
    <t>今丹</t>
  </si>
  <si>
    <t>금단</t>
  </si>
  <si>
    <t>祖母</t>
  </si>
  <si>
    <t>조모</t>
  </si>
  <si>
    <t>喆龍</t>
  </si>
  <si>
    <t>철룡</t>
  </si>
  <si>
    <t>丁述</t>
  </si>
  <si>
    <t>정술</t>
  </si>
  <si>
    <t>今月</t>
  </si>
  <si>
    <t>금월</t>
  </si>
  <si>
    <t>山女</t>
  </si>
  <si>
    <t>산녀</t>
  </si>
  <si>
    <t>益文</t>
  </si>
  <si>
    <t>익문</t>
  </si>
  <si>
    <t>砲保</t>
  </si>
  <si>
    <t>포보</t>
  </si>
  <si>
    <t>先宗</t>
  </si>
  <si>
    <t>선종</t>
  </si>
  <si>
    <t>外長</t>
  </si>
  <si>
    <t>외장</t>
  </si>
  <si>
    <t>小天</t>
  </si>
  <si>
    <t>소천</t>
  </si>
  <si>
    <t>龍發</t>
  </si>
  <si>
    <t>時發</t>
  </si>
  <si>
    <t>시발</t>
  </si>
  <si>
    <t>先玉</t>
  </si>
  <si>
    <t>선옥</t>
  </si>
  <si>
    <t>雲宅</t>
  </si>
  <si>
    <t>운택</t>
  </si>
  <si>
    <t>次郞</t>
  </si>
  <si>
    <t>차랑</t>
  </si>
  <si>
    <t>佑元</t>
  </si>
  <si>
    <t>우원</t>
  </si>
  <si>
    <t>龍俊</t>
  </si>
  <si>
    <t>貴心</t>
  </si>
  <si>
    <t>귀심</t>
  </si>
  <si>
    <t>元珍</t>
  </si>
  <si>
    <t>원진</t>
  </si>
  <si>
    <t>亨珍</t>
  </si>
  <si>
    <t>형진</t>
  </si>
  <si>
    <t>萬俊</t>
  </si>
  <si>
    <t>만준</t>
  </si>
  <si>
    <t>玉女</t>
  </si>
  <si>
    <t>옥녀</t>
  </si>
  <si>
    <t>束丹</t>
  </si>
  <si>
    <t>속단</t>
  </si>
  <si>
    <t>有丹</t>
  </si>
  <si>
    <t>유단</t>
  </si>
  <si>
    <t>三辰</t>
  </si>
  <si>
    <t>六福</t>
  </si>
  <si>
    <t>今女</t>
  </si>
  <si>
    <t>금녀</t>
  </si>
  <si>
    <t>成心</t>
  </si>
  <si>
    <t>성심</t>
  </si>
  <si>
    <t>鳳原</t>
  </si>
  <si>
    <t>孫每</t>
  </si>
  <si>
    <t>손매</t>
  </si>
  <si>
    <t>今玉</t>
  </si>
  <si>
    <t>금옥</t>
  </si>
  <si>
    <t>興述</t>
  </si>
  <si>
    <t>흥술</t>
  </si>
  <si>
    <t>殷今</t>
  </si>
  <si>
    <t>은금</t>
  </si>
  <si>
    <t>正業</t>
  </si>
  <si>
    <t>정업</t>
  </si>
  <si>
    <t>德郞</t>
  </si>
  <si>
    <t>덕랑</t>
  </si>
  <si>
    <t>士郞</t>
  </si>
  <si>
    <t>사랑</t>
  </si>
  <si>
    <t>月心</t>
  </si>
  <si>
    <t>월심</t>
  </si>
  <si>
    <t>俊發</t>
  </si>
  <si>
    <t>준발</t>
  </si>
  <si>
    <t>特秀</t>
  </si>
  <si>
    <t>특수</t>
  </si>
  <si>
    <t>特潤</t>
  </si>
  <si>
    <t>특윤</t>
  </si>
  <si>
    <t>丁燁</t>
  </si>
  <si>
    <t>정엽</t>
  </si>
  <si>
    <t>鶴仁</t>
  </si>
  <si>
    <t>興心</t>
  </si>
  <si>
    <t>흥심</t>
  </si>
  <si>
    <t>興馝</t>
  </si>
  <si>
    <t>흥필</t>
  </si>
  <si>
    <t>卜連</t>
  </si>
  <si>
    <t>복련</t>
  </si>
  <si>
    <t>石山</t>
  </si>
  <si>
    <t>석산</t>
  </si>
  <si>
    <t>憲杓</t>
  </si>
  <si>
    <t>夏</t>
  </si>
  <si>
    <t>漢發</t>
  </si>
  <si>
    <t>한발</t>
  </si>
  <si>
    <t>元述</t>
  </si>
  <si>
    <t>원술</t>
  </si>
  <si>
    <t>末分</t>
  </si>
  <si>
    <t>말분</t>
  </si>
  <si>
    <r>
      <t>道</t>
    </r>
    <r>
      <rPr>
        <sz val="10"/>
        <rFont val="NSimSun"/>
        <family val="3"/>
        <charset val="134"/>
      </rPr>
      <t>爕</t>
    </r>
  </si>
  <si>
    <t>도섭</t>
  </si>
  <si>
    <t>劉</t>
  </si>
  <si>
    <t>有郞</t>
  </si>
  <si>
    <t>유랑</t>
  </si>
  <si>
    <t>渭徵</t>
  </si>
  <si>
    <t>위징</t>
  </si>
  <si>
    <t>占丹</t>
  </si>
  <si>
    <t>점단</t>
  </si>
  <si>
    <t>道安</t>
  </si>
  <si>
    <t>도안</t>
  </si>
  <si>
    <r>
      <t>正</t>
    </r>
    <r>
      <rPr>
        <sz val="10"/>
        <rFont val="NSimSun"/>
        <family val="3"/>
        <charset val="134"/>
      </rPr>
      <t>爕</t>
    </r>
  </si>
  <si>
    <t>정섭</t>
  </si>
  <si>
    <r>
      <t>枝</t>
    </r>
    <r>
      <rPr>
        <sz val="10"/>
        <rFont val="NSimSun"/>
        <family val="3"/>
        <charset val="134"/>
      </rPr>
      <t>爕</t>
    </r>
  </si>
  <si>
    <t>지섭</t>
  </si>
  <si>
    <t>六郞</t>
  </si>
  <si>
    <t>架山募軍</t>
  </si>
  <si>
    <t>가산모군</t>
  </si>
  <si>
    <t>憲經</t>
  </si>
  <si>
    <t>헌경</t>
  </si>
  <si>
    <t>憲餐</t>
  </si>
  <si>
    <t>헌찬</t>
  </si>
  <si>
    <t>龍述</t>
  </si>
  <si>
    <t>時燁</t>
  </si>
  <si>
    <t>시엽</t>
  </si>
  <si>
    <t>且述</t>
  </si>
  <si>
    <t>차술</t>
  </si>
  <si>
    <t>侄</t>
  </si>
  <si>
    <t>演業</t>
  </si>
  <si>
    <t>연업</t>
  </si>
  <si>
    <t>憲玉</t>
  </si>
  <si>
    <t>헌옥</t>
  </si>
  <si>
    <t>萬發</t>
  </si>
  <si>
    <t>만발</t>
  </si>
  <si>
    <t>震發</t>
  </si>
  <si>
    <t>진발</t>
  </si>
  <si>
    <t>後發</t>
  </si>
  <si>
    <t>후발</t>
  </si>
  <si>
    <t>先俊</t>
  </si>
  <si>
    <t>선준</t>
  </si>
  <si>
    <t>後俊</t>
  </si>
  <si>
    <t>후준</t>
  </si>
  <si>
    <t>奴</t>
  </si>
  <si>
    <t>노</t>
  </si>
  <si>
    <t>憲邦</t>
  </si>
  <si>
    <t>헌방</t>
  </si>
  <si>
    <t>憲旭</t>
  </si>
  <si>
    <t>헌욱</t>
  </si>
  <si>
    <t>聖悅</t>
  </si>
  <si>
    <t>성열</t>
  </si>
  <si>
    <t>特鳳</t>
  </si>
  <si>
    <t>특봉</t>
  </si>
  <si>
    <t>哲每</t>
  </si>
  <si>
    <t>철매</t>
  </si>
  <si>
    <t>生母</t>
  </si>
  <si>
    <t>생모</t>
  </si>
  <si>
    <t>叔父</t>
  </si>
  <si>
    <t>숙부</t>
  </si>
  <si>
    <t>憲柱</t>
  </si>
  <si>
    <t>헌주</t>
  </si>
  <si>
    <t>叔母</t>
  </si>
  <si>
    <t>숙모</t>
  </si>
  <si>
    <t>順每</t>
  </si>
  <si>
    <t>순매</t>
  </si>
  <si>
    <t>林白</t>
  </si>
  <si>
    <t>天生</t>
  </si>
  <si>
    <t>천생</t>
  </si>
  <si>
    <t>自斤業</t>
  </si>
  <si>
    <t>자근업</t>
  </si>
  <si>
    <t>先心</t>
  </si>
  <si>
    <t>선심</t>
  </si>
  <si>
    <t>從兄</t>
  </si>
  <si>
    <t>종형</t>
  </si>
  <si>
    <t>俊伊</t>
  </si>
  <si>
    <t>준이</t>
  </si>
  <si>
    <t>金乭</t>
  </si>
  <si>
    <t>금돌</t>
  </si>
  <si>
    <t>鎭收布</t>
  </si>
  <si>
    <t>진수포</t>
  </si>
  <si>
    <t>靑女</t>
  </si>
  <si>
    <t>청녀</t>
  </si>
  <si>
    <t>壬哲</t>
  </si>
  <si>
    <t>임철</t>
  </si>
  <si>
    <t>女今</t>
  </si>
  <si>
    <t>暇鄕所</t>
  </si>
  <si>
    <t>가향소</t>
  </si>
  <si>
    <t>良文</t>
  </si>
  <si>
    <t>用丹</t>
  </si>
  <si>
    <t>용단</t>
  </si>
  <si>
    <t>喜連</t>
  </si>
  <si>
    <t>희련</t>
  </si>
  <si>
    <t>弼先</t>
  </si>
  <si>
    <t>辰分</t>
  </si>
  <si>
    <t>진분</t>
  </si>
  <si>
    <t>選武</t>
  </si>
  <si>
    <t>선무</t>
  </si>
  <si>
    <t>啓文</t>
  </si>
  <si>
    <t>계문</t>
  </si>
  <si>
    <t>尙</t>
  </si>
  <si>
    <t>상</t>
  </si>
  <si>
    <t>命辰</t>
  </si>
  <si>
    <t>명진</t>
  </si>
  <si>
    <t>平成</t>
  </si>
  <si>
    <t>평성</t>
  </si>
  <si>
    <t>碩發</t>
  </si>
  <si>
    <t>석발</t>
  </si>
  <si>
    <t>修燁</t>
  </si>
  <si>
    <t>수엽</t>
  </si>
  <si>
    <t>命切</t>
  </si>
  <si>
    <t>명절</t>
  </si>
  <si>
    <t>成月</t>
  </si>
  <si>
    <t>성월</t>
  </si>
  <si>
    <t>時開</t>
  </si>
  <si>
    <t>시개</t>
  </si>
  <si>
    <t>成女</t>
  </si>
  <si>
    <t>성녀</t>
  </si>
  <si>
    <t>乙尙</t>
  </si>
  <si>
    <t>을상</t>
  </si>
  <si>
    <t>春燁</t>
  </si>
  <si>
    <t>춘엽</t>
  </si>
  <si>
    <t>命今</t>
  </si>
  <si>
    <t>占心</t>
  </si>
  <si>
    <t>점심</t>
  </si>
  <si>
    <t>光女</t>
  </si>
  <si>
    <t>광녀</t>
  </si>
  <si>
    <t>春分</t>
  </si>
  <si>
    <t>춘분</t>
  </si>
  <si>
    <t>女</t>
  </si>
  <si>
    <t>녀</t>
  </si>
  <si>
    <t>以正</t>
  </si>
  <si>
    <t>이정</t>
  </si>
  <si>
    <t>哲元</t>
  </si>
  <si>
    <t>철원</t>
  </si>
  <si>
    <t>以每</t>
  </si>
  <si>
    <t>이매</t>
  </si>
  <si>
    <t>萬攝</t>
  </si>
  <si>
    <t>만섭</t>
  </si>
  <si>
    <t>貞珍</t>
  </si>
  <si>
    <t>玉心</t>
  </si>
  <si>
    <t>옥심</t>
  </si>
  <si>
    <t>元俊</t>
  </si>
  <si>
    <t>원준</t>
  </si>
  <si>
    <t>以丹</t>
  </si>
  <si>
    <t>이단</t>
  </si>
  <si>
    <t>月郞</t>
  </si>
  <si>
    <t>월랑</t>
  </si>
  <si>
    <t>億渡</t>
  </si>
  <si>
    <t>억도</t>
  </si>
  <si>
    <t>億淵</t>
  </si>
  <si>
    <t>억연</t>
  </si>
  <si>
    <t>文秀</t>
  </si>
  <si>
    <t>芿切</t>
  </si>
  <si>
    <t>잉절</t>
  </si>
  <si>
    <t>哲得</t>
  </si>
  <si>
    <t>철득</t>
  </si>
  <si>
    <t>云伊</t>
  </si>
  <si>
    <t>운이</t>
  </si>
  <si>
    <t>己男</t>
  </si>
  <si>
    <t>기남</t>
  </si>
  <si>
    <t>正云</t>
  </si>
  <si>
    <t>成今</t>
  </si>
  <si>
    <t>성금</t>
  </si>
  <si>
    <t>時男</t>
  </si>
  <si>
    <t>시남</t>
  </si>
  <si>
    <t>憲翼</t>
  </si>
  <si>
    <t>憲奎</t>
  </si>
  <si>
    <t>헌규</t>
  </si>
  <si>
    <t>澤萬</t>
  </si>
  <si>
    <t>택만</t>
  </si>
  <si>
    <t>卜萬</t>
  </si>
  <si>
    <t>온준</t>
  </si>
  <si>
    <t>云心</t>
  </si>
  <si>
    <t>운심</t>
  </si>
  <si>
    <t>順今</t>
  </si>
  <si>
    <t>순금</t>
  </si>
  <si>
    <t>憲渭</t>
  </si>
  <si>
    <t>헌위</t>
  </si>
  <si>
    <t>乙發</t>
  </si>
  <si>
    <t>을발</t>
  </si>
  <si>
    <t>特發</t>
  </si>
  <si>
    <t>특발</t>
  </si>
  <si>
    <t>癸丑</t>
  </si>
  <si>
    <t>계축</t>
  </si>
  <si>
    <t>孟連</t>
  </si>
  <si>
    <t>맹련</t>
  </si>
  <si>
    <t>呑月</t>
  </si>
  <si>
    <t>탄월</t>
  </si>
  <si>
    <t>斗月</t>
  </si>
  <si>
    <t>두월</t>
  </si>
  <si>
    <t>今心</t>
  </si>
  <si>
    <t>금심</t>
  </si>
  <si>
    <t>殷女</t>
  </si>
  <si>
    <t>은녀</t>
  </si>
  <si>
    <t>分女</t>
  </si>
  <si>
    <t>분녀</t>
  </si>
  <si>
    <t>順石</t>
  </si>
  <si>
    <t>순석</t>
  </si>
  <si>
    <t>甲云</t>
  </si>
  <si>
    <t>갑운</t>
  </si>
  <si>
    <t>莫女</t>
  </si>
  <si>
    <t>막녀</t>
  </si>
  <si>
    <t>萬年</t>
  </si>
  <si>
    <t>만년</t>
  </si>
  <si>
    <t>萬鳳</t>
  </si>
  <si>
    <t>만봉</t>
  </si>
  <si>
    <t>世分</t>
  </si>
  <si>
    <t>세분</t>
  </si>
  <si>
    <t>興榮</t>
  </si>
  <si>
    <t>흥영</t>
  </si>
  <si>
    <t>切伊</t>
  </si>
  <si>
    <t>절이</t>
  </si>
  <si>
    <t>萬今</t>
  </si>
  <si>
    <t>만금</t>
  </si>
  <si>
    <t>鶴一</t>
  </si>
  <si>
    <t>述彦</t>
  </si>
  <si>
    <t>술언</t>
  </si>
  <si>
    <t>國良</t>
  </si>
  <si>
    <t>국량</t>
  </si>
  <si>
    <t>陸良</t>
  </si>
  <si>
    <t>殷切</t>
  </si>
  <si>
    <t>은절</t>
  </si>
  <si>
    <t>特壬</t>
  </si>
  <si>
    <t>특임</t>
  </si>
  <si>
    <t>憲發</t>
  </si>
  <si>
    <t>헌발</t>
  </si>
  <si>
    <t>命乭</t>
  </si>
  <si>
    <t>명돌</t>
  </si>
  <si>
    <t>月采</t>
  </si>
  <si>
    <t>월채</t>
  </si>
  <si>
    <t>土分</t>
  </si>
  <si>
    <t>토분</t>
  </si>
  <si>
    <t>殷玉</t>
  </si>
  <si>
    <t>은옥</t>
  </si>
  <si>
    <t>女分</t>
  </si>
  <si>
    <t>進業</t>
  </si>
  <si>
    <t>진업</t>
  </si>
  <si>
    <t>在淵</t>
  </si>
  <si>
    <t>재연</t>
  </si>
  <si>
    <t>潤秀</t>
  </si>
  <si>
    <t>윤수</t>
  </si>
  <si>
    <t>鎭烈</t>
  </si>
  <si>
    <t>禹鵬</t>
  </si>
  <si>
    <t>우붕</t>
  </si>
  <si>
    <t>大烈</t>
  </si>
  <si>
    <t>俊植</t>
  </si>
  <si>
    <t>준식</t>
  </si>
  <si>
    <t>用每</t>
  </si>
  <si>
    <t>용매</t>
  </si>
  <si>
    <t>順月</t>
  </si>
  <si>
    <t>순월</t>
  </si>
  <si>
    <t>有切</t>
  </si>
  <si>
    <t>유절</t>
  </si>
  <si>
    <t>種億</t>
  </si>
  <si>
    <t>종억</t>
  </si>
  <si>
    <t>道翼</t>
  </si>
  <si>
    <t>도익</t>
  </si>
  <si>
    <t>三月</t>
  </si>
  <si>
    <t>삼월</t>
  </si>
  <si>
    <t>周燁</t>
  </si>
  <si>
    <t>주엽</t>
  </si>
  <si>
    <t>連建</t>
  </si>
  <si>
    <t>達虎</t>
  </si>
  <si>
    <t>달호</t>
  </si>
  <si>
    <t>庚心</t>
  </si>
  <si>
    <t>경심</t>
  </si>
  <si>
    <t>以女</t>
  </si>
  <si>
    <t>이녀</t>
  </si>
  <si>
    <t>尙分</t>
  </si>
  <si>
    <t>상분</t>
  </si>
  <si>
    <t>代龍</t>
  </si>
  <si>
    <t>대룡</t>
  </si>
  <si>
    <t>代碩</t>
  </si>
  <si>
    <t>대석</t>
  </si>
  <si>
    <t>木分</t>
  </si>
  <si>
    <t>목분</t>
  </si>
  <si>
    <t>莫心</t>
  </si>
  <si>
    <t>막심</t>
  </si>
  <si>
    <t>八郞</t>
  </si>
  <si>
    <t>팔랑</t>
  </si>
  <si>
    <t>成世</t>
  </si>
  <si>
    <t>성세</t>
  </si>
  <si>
    <t>貴女</t>
  </si>
  <si>
    <t>귀녀</t>
  </si>
  <si>
    <t>順女</t>
  </si>
  <si>
    <t>순녀</t>
  </si>
  <si>
    <t>云丹</t>
  </si>
  <si>
    <t>운단</t>
  </si>
  <si>
    <t>七分</t>
  </si>
  <si>
    <t>칠분</t>
  </si>
  <si>
    <t>仁贊</t>
  </si>
  <si>
    <t>인찬</t>
  </si>
  <si>
    <t>壽贊</t>
  </si>
  <si>
    <t>수찬</t>
  </si>
  <si>
    <t>馬切</t>
  </si>
  <si>
    <t>마절</t>
  </si>
  <si>
    <t>萬碩</t>
  </si>
  <si>
    <t>만석</t>
  </si>
  <si>
    <t>月分</t>
  </si>
  <si>
    <t>월분</t>
  </si>
  <si>
    <t>日用</t>
  </si>
  <si>
    <t>일용</t>
  </si>
  <si>
    <t>遺腹</t>
  </si>
  <si>
    <t>유복</t>
  </si>
  <si>
    <t>元分</t>
  </si>
  <si>
    <t>원분</t>
  </si>
  <si>
    <t>靑悅</t>
  </si>
  <si>
    <t>청열</t>
  </si>
  <si>
    <t>日心</t>
  </si>
  <si>
    <t>일심</t>
  </si>
  <si>
    <t>伯伊</t>
  </si>
  <si>
    <t>백이</t>
  </si>
  <si>
    <t>永云</t>
  </si>
  <si>
    <t>영운</t>
  </si>
  <si>
    <t>正分</t>
  </si>
  <si>
    <t>정분</t>
  </si>
  <si>
    <t>石千</t>
  </si>
  <si>
    <t>석천</t>
  </si>
  <si>
    <t>道先</t>
  </si>
  <si>
    <t>도선</t>
  </si>
  <si>
    <t>允心</t>
  </si>
  <si>
    <t>윤심</t>
  </si>
  <si>
    <t>桂元</t>
  </si>
  <si>
    <t>漢柱</t>
  </si>
  <si>
    <t>한주</t>
  </si>
  <si>
    <t>元今</t>
  </si>
  <si>
    <t>원금</t>
  </si>
  <si>
    <t>元丹</t>
  </si>
  <si>
    <t>원단</t>
  </si>
  <si>
    <t>宗一</t>
  </si>
  <si>
    <t>時月</t>
  </si>
  <si>
    <t>시월</t>
  </si>
  <si>
    <t>正心</t>
  </si>
  <si>
    <t>정심</t>
  </si>
  <si>
    <t>天旭</t>
  </si>
  <si>
    <t>천욱</t>
  </si>
  <si>
    <t>正每</t>
  </si>
  <si>
    <t>정매</t>
  </si>
  <si>
    <t>桂卓</t>
  </si>
  <si>
    <t>계탁</t>
  </si>
  <si>
    <t>桂宛</t>
  </si>
  <si>
    <t>계완</t>
  </si>
  <si>
    <t>五月</t>
  </si>
  <si>
    <t>오월</t>
  </si>
  <si>
    <t>康壽</t>
  </si>
  <si>
    <t>강수</t>
  </si>
  <si>
    <t>致英</t>
  </si>
  <si>
    <t>치영</t>
  </si>
  <si>
    <t>時英</t>
  </si>
  <si>
    <t>시영</t>
  </si>
  <si>
    <t>在錫</t>
  </si>
  <si>
    <t>桂丹</t>
  </si>
  <si>
    <t>계단</t>
  </si>
  <si>
    <t>正俊</t>
  </si>
  <si>
    <t>정준</t>
  </si>
  <si>
    <t>升瓘</t>
  </si>
  <si>
    <t>승관</t>
  </si>
  <si>
    <t>九丹</t>
  </si>
  <si>
    <t>구단</t>
  </si>
  <si>
    <t>七玉</t>
  </si>
  <si>
    <t>칠옥</t>
  </si>
  <si>
    <t>希俊</t>
  </si>
  <si>
    <t>희준</t>
  </si>
  <si>
    <t>几女</t>
  </si>
  <si>
    <t>궤녀</t>
  </si>
  <si>
    <t>率子</t>
  </si>
  <si>
    <t>솔자</t>
  </si>
  <si>
    <t>萬權</t>
  </si>
  <si>
    <t>만권</t>
  </si>
  <si>
    <t>再壽</t>
  </si>
  <si>
    <t>재수</t>
  </si>
  <si>
    <t>唜愛</t>
  </si>
  <si>
    <t>말애</t>
  </si>
  <si>
    <t>德丹</t>
  </si>
  <si>
    <t>덕단</t>
  </si>
  <si>
    <t>自斤有官</t>
  </si>
  <si>
    <t>자근유관</t>
  </si>
  <si>
    <t>順分</t>
  </si>
  <si>
    <t>순분</t>
  </si>
  <si>
    <t>永女</t>
  </si>
  <si>
    <t>영녀</t>
  </si>
  <si>
    <t>有哲</t>
  </si>
  <si>
    <t>유철</t>
  </si>
  <si>
    <t>有腹</t>
  </si>
  <si>
    <t>學哲</t>
  </si>
  <si>
    <t>助氏</t>
  </si>
  <si>
    <t>조씨</t>
  </si>
  <si>
    <t>學權</t>
  </si>
  <si>
    <t>학권</t>
  </si>
  <si>
    <t>宗禧</t>
  </si>
  <si>
    <t>종희</t>
  </si>
  <si>
    <t>允日</t>
  </si>
  <si>
    <t>윤일</t>
  </si>
  <si>
    <t>玉己</t>
  </si>
  <si>
    <t>옥기</t>
  </si>
  <si>
    <t>分丹</t>
  </si>
  <si>
    <t>분단</t>
  </si>
  <si>
    <t>七月</t>
  </si>
  <si>
    <t>칠월</t>
  </si>
  <si>
    <t>鳳振</t>
  </si>
  <si>
    <t>봉진</t>
  </si>
  <si>
    <t>奉女</t>
  </si>
  <si>
    <t>봉녀</t>
  </si>
  <si>
    <t>奉月</t>
  </si>
  <si>
    <t>봉월</t>
  </si>
  <si>
    <t>守萬</t>
  </si>
  <si>
    <t>수만</t>
  </si>
  <si>
    <t>七每</t>
  </si>
  <si>
    <t>칠매</t>
  </si>
  <si>
    <t>玉切</t>
  </si>
  <si>
    <t>옥절</t>
  </si>
  <si>
    <t>花心</t>
  </si>
  <si>
    <t>화심</t>
  </si>
  <si>
    <t>士安</t>
  </si>
  <si>
    <t>사안</t>
  </si>
  <si>
    <t>日好</t>
  </si>
  <si>
    <t>일호</t>
  </si>
  <si>
    <t>卜悅</t>
  </si>
  <si>
    <t>복열</t>
  </si>
  <si>
    <t>月每</t>
  </si>
  <si>
    <t>월매</t>
  </si>
  <si>
    <t>甘心</t>
  </si>
  <si>
    <t>감심</t>
  </si>
  <si>
    <t>致奎</t>
  </si>
  <si>
    <t>치규</t>
  </si>
  <si>
    <t>致寬</t>
  </si>
  <si>
    <t>치관</t>
  </si>
  <si>
    <t>玉每</t>
  </si>
  <si>
    <t>옥매</t>
  </si>
  <si>
    <t>種錫</t>
  </si>
  <si>
    <t>종석</t>
  </si>
  <si>
    <t>思奎</t>
  </si>
  <si>
    <t>사규</t>
  </si>
  <si>
    <t>士月</t>
  </si>
  <si>
    <t>사월</t>
  </si>
  <si>
    <t>玉得</t>
  </si>
  <si>
    <t>옥득</t>
  </si>
  <si>
    <t>好仁</t>
  </si>
  <si>
    <t>호인</t>
  </si>
  <si>
    <t>千月</t>
  </si>
  <si>
    <t>천월</t>
  </si>
  <si>
    <t>永月</t>
  </si>
  <si>
    <t>영월</t>
  </si>
  <si>
    <t>成辰</t>
  </si>
  <si>
    <t>九月</t>
  </si>
  <si>
    <t>구월</t>
  </si>
  <si>
    <t>玉石</t>
  </si>
  <si>
    <t>옥석</t>
  </si>
  <si>
    <t>士一</t>
  </si>
  <si>
    <t>敎育</t>
  </si>
  <si>
    <t>교육</t>
  </si>
  <si>
    <t>玉郞</t>
  </si>
  <si>
    <t>옥랑</t>
  </si>
  <si>
    <t>分每</t>
  </si>
  <si>
    <t>분매</t>
  </si>
  <si>
    <t>尙元</t>
  </si>
  <si>
    <t>상원</t>
  </si>
  <si>
    <t>分今</t>
  </si>
  <si>
    <t>분금</t>
  </si>
  <si>
    <t>日每</t>
  </si>
  <si>
    <t>일매</t>
  </si>
  <si>
    <t>二丹</t>
  </si>
  <si>
    <t>七列</t>
  </si>
  <si>
    <t>칠렬</t>
  </si>
  <si>
    <t>致伯</t>
  </si>
  <si>
    <t>치백</t>
  </si>
  <si>
    <t>乧</t>
  </si>
  <si>
    <t>둘</t>
  </si>
  <si>
    <t>小五月</t>
  </si>
  <si>
    <t>소오월</t>
  </si>
  <si>
    <t>占七</t>
  </si>
  <si>
    <t>점칠</t>
  </si>
  <si>
    <t>敬七</t>
  </si>
  <si>
    <t>경칠</t>
  </si>
  <si>
    <t>良切</t>
  </si>
  <si>
    <t>平心</t>
  </si>
  <si>
    <t>평심</t>
  </si>
  <si>
    <t>乭列</t>
  </si>
  <si>
    <t>돌렬</t>
  </si>
  <si>
    <t>儀良</t>
  </si>
  <si>
    <t>의량</t>
  </si>
  <si>
    <t>永心</t>
  </si>
  <si>
    <t>영심</t>
  </si>
  <si>
    <t>良心</t>
  </si>
  <si>
    <t>分切</t>
  </si>
  <si>
    <t>분절</t>
  </si>
  <si>
    <t>德哲</t>
  </si>
  <si>
    <t>덕철</t>
  </si>
  <si>
    <t>山月</t>
  </si>
  <si>
    <t>산월</t>
  </si>
  <si>
    <t>壽七</t>
  </si>
  <si>
    <t>乭心</t>
  </si>
  <si>
    <t>돌심</t>
  </si>
  <si>
    <t>良今</t>
  </si>
  <si>
    <t>致安</t>
  </si>
  <si>
    <t>치안</t>
  </si>
  <si>
    <t>玉悅</t>
  </si>
  <si>
    <t>옥열</t>
  </si>
  <si>
    <t>七心</t>
  </si>
  <si>
    <t>칠심</t>
  </si>
  <si>
    <t>玉分</t>
  </si>
  <si>
    <t>옥분</t>
  </si>
  <si>
    <t>十信世</t>
  </si>
  <si>
    <t>십신세</t>
  </si>
  <si>
    <t>聖述</t>
  </si>
  <si>
    <t>성술</t>
  </si>
  <si>
    <t>尙白</t>
  </si>
  <si>
    <t>상백</t>
  </si>
  <si>
    <t>用伊</t>
  </si>
  <si>
    <t>용이</t>
  </si>
  <si>
    <t>貴鳳</t>
  </si>
  <si>
    <t>귀봉</t>
  </si>
  <si>
    <t>厚心</t>
  </si>
  <si>
    <t>후심</t>
  </si>
  <si>
    <t>末萬</t>
  </si>
  <si>
    <t>말만</t>
  </si>
  <si>
    <t>小九月</t>
  </si>
  <si>
    <t>소구월</t>
  </si>
  <si>
    <t>芿萬</t>
  </si>
  <si>
    <t>잉만</t>
  </si>
  <si>
    <t>春世</t>
  </si>
  <si>
    <t>춘세</t>
  </si>
  <si>
    <t>月今</t>
  </si>
  <si>
    <t>월금</t>
  </si>
  <si>
    <t>鳳七</t>
  </si>
  <si>
    <t>봉칠</t>
  </si>
  <si>
    <t>斗良</t>
  </si>
  <si>
    <t>두량</t>
  </si>
  <si>
    <t>信世</t>
  </si>
  <si>
    <t>신세</t>
  </si>
  <si>
    <t>仁達</t>
  </si>
  <si>
    <t>인달</t>
  </si>
  <si>
    <t>己滿</t>
  </si>
  <si>
    <t>기만</t>
  </si>
  <si>
    <t>玉連</t>
  </si>
  <si>
    <t>옥련</t>
  </si>
  <si>
    <t>愚俊</t>
  </si>
  <si>
    <t>우준</t>
  </si>
  <si>
    <r>
      <t>龍</t>
    </r>
    <r>
      <rPr>
        <sz val="10"/>
        <rFont val="MingLiU"/>
        <family val="3"/>
        <charset val="136"/>
      </rPr>
      <t>瑍</t>
    </r>
  </si>
  <si>
    <t>龍珏</t>
  </si>
  <si>
    <t>道雲</t>
  </si>
  <si>
    <t>도운</t>
  </si>
  <si>
    <t>龍湜</t>
  </si>
  <si>
    <t>性鎭</t>
  </si>
  <si>
    <t>孫悅</t>
  </si>
  <si>
    <t>손열</t>
  </si>
  <si>
    <t>連月</t>
  </si>
  <si>
    <t>金千</t>
  </si>
  <si>
    <t>금천</t>
  </si>
  <si>
    <t>悅祚</t>
  </si>
  <si>
    <t>열조</t>
  </si>
  <si>
    <t>小啓萬</t>
  </si>
  <si>
    <t>소계만</t>
  </si>
  <si>
    <t>海璟</t>
  </si>
  <si>
    <t>해경</t>
  </si>
  <si>
    <t>夢虎</t>
  </si>
  <si>
    <t>몽호</t>
  </si>
  <si>
    <t>再虎</t>
  </si>
  <si>
    <t>재호</t>
  </si>
  <si>
    <t>己虎</t>
  </si>
  <si>
    <t>기호</t>
  </si>
  <si>
    <t>於仁岳</t>
  </si>
  <si>
    <t>어인악</t>
  </si>
  <si>
    <t>中女</t>
  </si>
  <si>
    <t>중녀</t>
  </si>
  <si>
    <t>周範</t>
  </si>
  <si>
    <t>주범</t>
  </si>
  <si>
    <t>順正</t>
  </si>
  <si>
    <t>순정</t>
  </si>
  <si>
    <t>輝</t>
  </si>
  <si>
    <t>휘</t>
  </si>
  <si>
    <t>斗女</t>
  </si>
  <si>
    <t>두녀</t>
  </si>
  <si>
    <t>卜女</t>
  </si>
  <si>
    <t>복녀</t>
  </si>
  <si>
    <t>錫彔</t>
  </si>
  <si>
    <t>석록</t>
  </si>
  <si>
    <t>仁宗</t>
  </si>
  <si>
    <t>인종</t>
  </si>
  <si>
    <t>胤彦</t>
  </si>
  <si>
    <t>윤언</t>
  </si>
  <si>
    <t>次甲</t>
  </si>
  <si>
    <t>차갑</t>
  </si>
  <si>
    <t>明同</t>
  </si>
  <si>
    <t>명동</t>
  </si>
  <si>
    <t>日切</t>
  </si>
  <si>
    <t>일절</t>
  </si>
  <si>
    <t>快祚</t>
  </si>
  <si>
    <t>쾌조</t>
  </si>
  <si>
    <t>小啓千</t>
  </si>
  <si>
    <t>소계천</t>
  </si>
  <si>
    <t>榮發</t>
  </si>
  <si>
    <t>영발</t>
  </si>
  <si>
    <t>萬伊</t>
  </si>
  <si>
    <t>만이</t>
  </si>
  <si>
    <t>文玉</t>
  </si>
  <si>
    <t>문옥</t>
  </si>
  <si>
    <t>德心</t>
  </si>
  <si>
    <t>덕심</t>
  </si>
  <si>
    <t>遜達</t>
  </si>
  <si>
    <t>손달</t>
  </si>
  <si>
    <t>命孫</t>
  </si>
  <si>
    <t>명손</t>
  </si>
  <si>
    <t>己胤</t>
  </si>
  <si>
    <t>기윤</t>
  </si>
  <si>
    <t>時權</t>
  </si>
  <si>
    <t>시권</t>
  </si>
  <si>
    <t>正卜</t>
  </si>
  <si>
    <t>정복</t>
  </si>
  <si>
    <t>慶祚</t>
  </si>
  <si>
    <t>경조</t>
  </si>
  <si>
    <t>馬堂金</t>
  </si>
  <si>
    <t>마당금</t>
  </si>
  <si>
    <t>基元</t>
  </si>
  <si>
    <t>斗華</t>
  </si>
  <si>
    <t>두화</t>
  </si>
  <si>
    <t>甲心</t>
  </si>
  <si>
    <t>갑심</t>
  </si>
  <si>
    <t>永愚</t>
  </si>
  <si>
    <t>영우</t>
  </si>
  <si>
    <t>致善</t>
  </si>
  <si>
    <t>치선</t>
  </si>
  <si>
    <t>學悅</t>
  </si>
  <si>
    <t>학열</t>
  </si>
  <si>
    <t>日化</t>
  </si>
  <si>
    <t>일화</t>
  </si>
  <si>
    <t>遺得</t>
  </si>
  <si>
    <t>유득</t>
  </si>
  <si>
    <t>呑分</t>
  </si>
  <si>
    <t>탄분</t>
  </si>
  <si>
    <r>
      <t>東</t>
    </r>
    <r>
      <rPr>
        <sz val="10"/>
        <rFont val="NSimSun"/>
        <family val="3"/>
        <charset val="134"/>
      </rPr>
      <t>瓉</t>
    </r>
  </si>
  <si>
    <t>錫範</t>
  </si>
  <si>
    <t>석범</t>
  </si>
  <si>
    <t>馬堂</t>
  </si>
  <si>
    <t>마당</t>
  </si>
  <si>
    <t>源祐</t>
  </si>
  <si>
    <t>원우</t>
  </si>
  <si>
    <t>唜心</t>
  </si>
  <si>
    <t>말심</t>
  </si>
  <si>
    <t>宓祥</t>
  </si>
  <si>
    <t>東潤</t>
  </si>
  <si>
    <t>동윤</t>
  </si>
  <si>
    <t>萬祚</t>
  </si>
  <si>
    <t>만조</t>
  </si>
  <si>
    <t>千祚</t>
  </si>
  <si>
    <t>천조</t>
  </si>
  <si>
    <t>順乃</t>
  </si>
  <si>
    <t>순내</t>
  </si>
  <si>
    <t>應祐</t>
  </si>
  <si>
    <t>응우</t>
  </si>
  <si>
    <t>寅祉</t>
  </si>
  <si>
    <t>인지</t>
  </si>
  <si>
    <t>潤多</t>
  </si>
  <si>
    <t>윤다</t>
  </si>
  <si>
    <t>正得</t>
  </si>
  <si>
    <t>정득</t>
  </si>
  <si>
    <t>義祚</t>
  </si>
  <si>
    <t>의조</t>
  </si>
  <si>
    <t>順丹</t>
  </si>
  <si>
    <t>순단</t>
  </si>
  <si>
    <t>相翼</t>
  </si>
  <si>
    <t>상익</t>
  </si>
  <si>
    <t>應奭</t>
  </si>
  <si>
    <t>日辰</t>
  </si>
  <si>
    <t>일진</t>
  </si>
  <si>
    <t>五文</t>
  </si>
  <si>
    <t>오문</t>
  </si>
  <si>
    <t>明白</t>
  </si>
  <si>
    <t>명백</t>
  </si>
  <si>
    <t>貴分</t>
  </si>
  <si>
    <t>귀분</t>
  </si>
  <si>
    <t>連心</t>
  </si>
  <si>
    <t>潤弘</t>
  </si>
  <si>
    <t>윤홍</t>
  </si>
  <si>
    <t>潤九</t>
  </si>
  <si>
    <t>윤구</t>
  </si>
  <si>
    <t>潤玉</t>
  </si>
  <si>
    <t>윤옥</t>
  </si>
  <si>
    <t>鳳祚</t>
  </si>
  <si>
    <t>봉조</t>
  </si>
  <si>
    <t>龍祚</t>
  </si>
  <si>
    <t>春得</t>
  </si>
  <si>
    <t>춘득</t>
  </si>
  <si>
    <t>今奉</t>
  </si>
  <si>
    <t>금봉</t>
  </si>
  <si>
    <t>甲得</t>
  </si>
  <si>
    <t>갑득</t>
  </si>
  <si>
    <r>
      <t>興</t>
    </r>
    <r>
      <rPr>
        <sz val="10"/>
        <rFont val="NSimSun"/>
        <family val="3"/>
        <charset val="134"/>
      </rPr>
      <t>爕</t>
    </r>
  </si>
  <si>
    <t>흥섭</t>
  </si>
  <si>
    <t>斗甲</t>
  </si>
  <si>
    <t>두갑</t>
  </si>
  <si>
    <t>甲切</t>
  </si>
  <si>
    <t>갑절</t>
  </si>
  <si>
    <t>栢天</t>
  </si>
  <si>
    <t>小命得</t>
  </si>
  <si>
    <t>소명득</t>
  </si>
  <si>
    <t>憲鎭</t>
  </si>
  <si>
    <t>헌진</t>
  </si>
  <si>
    <t>命心</t>
  </si>
  <si>
    <t>명심</t>
  </si>
  <si>
    <t>且潤</t>
  </si>
  <si>
    <t>三潤</t>
  </si>
  <si>
    <t>삼윤</t>
  </si>
  <si>
    <t>玉今</t>
  </si>
  <si>
    <t>옥금</t>
  </si>
  <si>
    <t>星烈</t>
  </si>
  <si>
    <t>성렬</t>
  </si>
  <si>
    <t>斗實</t>
  </si>
  <si>
    <t>두실</t>
  </si>
  <si>
    <t>東甸</t>
  </si>
  <si>
    <t>동전</t>
  </si>
  <si>
    <t>龍吉</t>
  </si>
  <si>
    <t>厚分</t>
  </si>
  <si>
    <t>후분</t>
  </si>
  <si>
    <t>在運</t>
  </si>
  <si>
    <t>芿三</t>
  </si>
  <si>
    <t>잉삼</t>
  </si>
  <si>
    <t>樻垈</t>
  </si>
  <si>
    <t>궤대</t>
  </si>
  <si>
    <t>樺一</t>
  </si>
  <si>
    <t>화일</t>
  </si>
  <si>
    <t>樻遜</t>
  </si>
  <si>
    <t>궤손</t>
  </si>
  <si>
    <t>日祿</t>
  </si>
  <si>
    <t>일록</t>
  </si>
  <si>
    <t>自斤日祿</t>
  </si>
  <si>
    <t>자근일록</t>
  </si>
  <si>
    <t>坤伊</t>
  </si>
  <si>
    <t>곤이</t>
  </si>
  <si>
    <t>根碩</t>
  </si>
  <si>
    <t>근석</t>
  </si>
  <si>
    <t>守切</t>
  </si>
  <si>
    <t>수절</t>
  </si>
  <si>
    <t>仲宅</t>
  </si>
  <si>
    <t>중택</t>
  </si>
  <si>
    <t>祥奎</t>
  </si>
  <si>
    <t>상규</t>
  </si>
  <si>
    <t>武完</t>
  </si>
  <si>
    <t>무완</t>
  </si>
  <si>
    <t>光迪</t>
  </si>
  <si>
    <t>광적</t>
  </si>
  <si>
    <t>潤瓚</t>
  </si>
  <si>
    <t>윤찬</t>
  </si>
  <si>
    <t>潤章</t>
  </si>
  <si>
    <t>윤장</t>
  </si>
  <si>
    <t>月丹</t>
  </si>
  <si>
    <t>월단</t>
  </si>
  <si>
    <t>김해</t>
    <phoneticPr fontId="3" type="noConversion"/>
  </si>
  <si>
    <t>備考</t>
    <phoneticPr fontId="3" type="noConversion"/>
  </si>
  <si>
    <t>守東面</t>
    <phoneticPr fontId="3" type="noConversion"/>
  </si>
  <si>
    <t>수동면</t>
    <phoneticPr fontId="3" type="noConversion"/>
  </si>
  <si>
    <t>김광손</t>
    <phoneticPr fontId="3" type="noConversion"/>
  </si>
  <si>
    <t>주호</t>
    <phoneticPr fontId="3" type="noConversion"/>
  </si>
  <si>
    <t>김</t>
    <phoneticPr fontId="3" type="noConversion"/>
  </si>
  <si>
    <t>양인</t>
    <phoneticPr fontId="3" type="noConversion"/>
  </si>
  <si>
    <t>李春伊</t>
    <phoneticPr fontId="3" type="noConversion"/>
  </si>
  <si>
    <t>이춘이</t>
    <phoneticPr fontId="3" type="noConversion"/>
  </si>
  <si>
    <t>주호</t>
    <phoneticPr fontId="3" type="noConversion"/>
  </si>
  <si>
    <t>이</t>
    <phoneticPr fontId="3" type="noConversion"/>
  </si>
  <si>
    <t>용규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</si>
  <si>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</si>
  <si>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</si>
  <si>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</si>
  <si>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주호</t>
    <phoneticPr fontId="3" type="noConversion"/>
  </si>
  <si>
    <t>문복</t>
    <phoneticPr fontId="3" type="noConversion"/>
  </si>
  <si>
    <t>노비</t>
    <phoneticPr fontId="3" type="noConversion"/>
  </si>
  <si>
    <t>김별용고대자</t>
    <phoneticPr fontId="3" type="noConversion"/>
  </si>
  <si>
    <t>金</t>
    <phoneticPr fontId="3" type="noConversion"/>
  </si>
  <si>
    <t>이</t>
    <phoneticPr fontId="3" type="noConversion"/>
  </si>
  <si>
    <t>김쾌득</t>
    <phoneticPr fontId="3" type="noConversion"/>
  </si>
  <si>
    <t>주호</t>
    <phoneticPr fontId="3" type="noConversion"/>
  </si>
  <si>
    <t>이</t>
    <phoneticPr fontId="3" type="noConversion"/>
  </si>
  <si>
    <t>도복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</si>
  <si>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</si>
  <si>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</si>
  <si>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</si>
  <si>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稀文</t>
    <phoneticPr fontId="3" type="noConversion"/>
  </si>
  <si>
    <t>李稀文</t>
    <phoneticPr fontId="3" type="noConversion"/>
  </si>
  <si>
    <t>노비</t>
    <phoneticPr fontId="3" type="noConversion"/>
  </si>
  <si>
    <t>나주</t>
    <phoneticPr fontId="3" type="noConversion"/>
  </si>
  <si>
    <t>절충장군용양위부호군</t>
    <phoneticPr fontId="3" type="noConversion"/>
  </si>
  <si>
    <t>김해</t>
    <phoneticPr fontId="3" type="noConversion"/>
  </si>
  <si>
    <t>양인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</si>
  <si>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</si>
  <si>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</si>
  <si>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</si>
  <si>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김서관</t>
    <phoneticPr fontId="3" type="noConversion"/>
  </si>
  <si>
    <t>주호</t>
    <phoneticPr fontId="3" type="noConversion"/>
  </si>
  <si>
    <t>용발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</si>
  <si>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</si>
  <si>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</si>
  <si>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</si>
  <si>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</si>
  <si>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</si>
  <si>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</si>
  <si>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용준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</si>
  <si>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</si>
  <si>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</si>
  <si>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</si>
  <si>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유규원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</si>
  <si>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</si>
  <si>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</si>
  <si>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</si>
  <si>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</si>
  <si>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능주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</si>
  <si>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</si>
  <si>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</si>
  <si>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</si>
  <si>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</si>
  <si>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용해</t>
    <phoneticPr fontId="3" type="noConversion"/>
  </si>
  <si>
    <t>김해</t>
    <phoneticPr fontId="3" type="noConversion"/>
  </si>
  <si>
    <t>김해</t>
    <phoneticPr fontId="3" type="noConversion"/>
  </si>
  <si>
    <t>노비</t>
    <phoneticPr fontId="3" type="noConversion"/>
  </si>
  <si>
    <t>朴</t>
    <phoneticPr fontId="3" type="noConversion"/>
  </si>
  <si>
    <t>박</t>
    <phoneticPr fontId="3" type="noConversion"/>
  </si>
  <si>
    <t>김해</t>
    <phoneticPr fontId="3" type="noConversion"/>
  </si>
  <si>
    <t>募軍</t>
    <phoneticPr fontId="3" type="noConversion"/>
  </si>
  <si>
    <t>육복</t>
    <phoneticPr fontId="3" type="noConversion"/>
  </si>
  <si>
    <t>능주</t>
    <phoneticPr fontId="3" type="noConversion"/>
  </si>
  <si>
    <t>주호</t>
    <phoneticPr fontId="3" type="noConversion"/>
  </si>
  <si>
    <t>김해</t>
    <phoneticPr fontId="3" type="noConversion"/>
  </si>
  <si>
    <t>김</t>
    <phoneticPr fontId="3" type="noConversion"/>
  </si>
  <si>
    <t>노비</t>
    <phoneticPr fontId="3" type="noConversion"/>
  </si>
  <si>
    <t>이영식</t>
    <phoneticPr fontId="3" type="noConversion"/>
  </si>
  <si>
    <t>주호</t>
    <phoneticPr fontId="3" type="noConversion"/>
  </si>
  <si>
    <t>이</t>
    <phoneticPr fontId="3" type="noConversion"/>
  </si>
  <si>
    <t>능주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</si>
  <si>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</si>
  <si>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</si>
  <si>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</si>
  <si>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</si>
  <si>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</si>
  <si>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</si>
  <si>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r>
      <t>李得</t>
    </r>
    <r>
      <rPr>
        <sz val="10"/>
        <color indexed="8"/>
        <rFont val="새바탕"/>
        <family val="1"/>
        <charset val="129"/>
      </rPr>
      <t>爕</t>
    </r>
  </si>
  <si>
    <t>주호</t>
    <phoneticPr fontId="3" type="noConversion"/>
  </si>
  <si>
    <t>이</t>
    <phoneticPr fontId="3" type="noConversion"/>
  </si>
  <si>
    <t>김해</t>
    <phoneticPr fontId="3" type="noConversion"/>
  </si>
  <si>
    <t>挺香+咸</t>
    <phoneticPr fontId="3" type="noConversion"/>
  </si>
  <si>
    <t>정함</t>
    <phoneticPr fontId="3" type="noConversion"/>
  </si>
  <si>
    <t>노비</t>
    <phoneticPr fontId="3" type="noConversion"/>
  </si>
  <si>
    <t>김</t>
    <phoneticPr fontId="3" type="noConversion"/>
  </si>
  <si>
    <t>중복</t>
    <phoneticPr fontId="3" type="noConversion"/>
  </si>
  <si>
    <t>김해</t>
    <phoneticPr fontId="3" type="noConversion"/>
  </si>
  <si>
    <t>주호</t>
    <phoneticPr fontId="3" type="noConversion"/>
  </si>
  <si>
    <t>이</t>
    <phoneticPr fontId="3" type="noConversion"/>
  </si>
  <si>
    <t>유이성</t>
    <phoneticPr fontId="3" type="noConversion"/>
  </si>
  <si>
    <t>노비</t>
    <phoneticPr fontId="3" type="noConversion"/>
  </si>
  <si>
    <t>김억천</t>
    <phoneticPr fontId="3" type="noConversion"/>
  </si>
  <si>
    <t>유학김도인고대자</t>
    <phoneticPr fontId="3" type="noConversion"/>
  </si>
  <si>
    <t>주호</t>
    <phoneticPr fontId="3" type="noConversion"/>
  </si>
  <si>
    <t>金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</si>
  <si>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</si>
  <si>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</si>
  <si>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</si>
  <si>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</si>
  <si>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</si>
  <si>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r>
      <rPr>
        <sz val="10"/>
        <rFont val="MS Gothic"/>
        <family val="3"/>
        <charset val="128"/>
      </rPr>
      <t>恵</t>
    </r>
    <r>
      <rPr>
        <sz val="10"/>
        <rFont val="돋움"/>
        <family val="3"/>
        <charset val="129"/>
      </rPr>
      <t>俊</t>
    </r>
  </si>
  <si>
    <t>주호</t>
    <phoneticPr fontId="3" type="noConversion"/>
  </si>
  <si>
    <t>楊</t>
    <phoneticPr fontId="3" type="noConversion"/>
  </si>
  <si>
    <t>양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</si>
  <si>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</si>
  <si>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</si>
  <si>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</si>
  <si>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</si>
  <si>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용한</t>
    <phoneticPr fontId="3" type="noConversion"/>
  </si>
  <si>
    <t>이</t>
    <phoneticPr fontId="3" type="noConversion"/>
  </si>
  <si>
    <t>유</t>
    <phoneticPr fontId="3" type="noConversion"/>
  </si>
  <si>
    <t>노비</t>
    <phoneticPr fontId="3" type="noConversion"/>
  </si>
  <si>
    <t>주호</t>
    <phoneticPr fontId="3" type="noConversion"/>
  </si>
  <si>
    <t>憲淳</t>
    <phoneticPr fontId="3" type="noConversion"/>
  </si>
  <si>
    <t>노비</t>
    <phoneticPr fontId="3" type="noConversion"/>
  </si>
  <si>
    <t>이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</si>
  <si>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</si>
  <si>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</si>
  <si>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</si>
  <si>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김해</t>
    <phoneticPr fontId="3" type="noConversion"/>
  </si>
  <si>
    <t>노비</t>
    <phoneticPr fontId="3" type="noConversion"/>
  </si>
  <si>
    <t>육랑</t>
    <phoneticPr fontId="3" type="noConversion"/>
  </si>
  <si>
    <t>임택룡</t>
    <phoneticPr fontId="3" type="noConversion"/>
  </si>
  <si>
    <t>임</t>
    <phoneticPr fontId="3" type="noConversion"/>
  </si>
  <si>
    <t>주호</t>
    <phoneticPr fontId="3" type="noConversion"/>
  </si>
  <si>
    <t>용술</t>
    <phoneticPr fontId="3" type="noConversion"/>
  </si>
  <si>
    <t>나</t>
    <phoneticPr fontId="3" type="noConversion"/>
  </si>
  <si>
    <t>노비</t>
    <phoneticPr fontId="3" type="noConversion"/>
  </si>
  <si>
    <t>주호</t>
    <phoneticPr fontId="3" type="noConversion"/>
  </si>
  <si>
    <t>유</t>
    <phoneticPr fontId="3" type="noConversion"/>
  </si>
  <si>
    <t>노비</t>
    <phoneticPr fontId="3" type="noConversion"/>
  </si>
  <si>
    <t>김개이</t>
    <phoneticPr fontId="3" type="noConversion"/>
  </si>
  <si>
    <t>유경팔</t>
    <phoneticPr fontId="3" type="noConversion"/>
  </si>
  <si>
    <t>주호</t>
    <phoneticPr fontId="3" type="noConversion"/>
  </si>
  <si>
    <t>楊</t>
    <phoneticPr fontId="3" type="noConversion"/>
  </si>
  <si>
    <t>양</t>
    <phoneticPr fontId="3" type="noConversion"/>
  </si>
  <si>
    <t>지복</t>
    <phoneticPr fontId="3" type="noConversion"/>
  </si>
  <si>
    <t>도헌각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</si>
  <si>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</si>
  <si>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</si>
  <si>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</si>
  <si>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나한극</t>
    <phoneticPr fontId="3" type="noConversion"/>
  </si>
  <si>
    <t>나주</t>
    <phoneticPr fontId="3" type="noConversion"/>
  </si>
  <si>
    <t>임백</t>
    <phoneticPr fontId="3" type="noConversion"/>
  </si>
  <si>
    <t>노비</t>
    <phoneticPr fontId="3" type="noConversion"/>
  </si>
  <si>
    <t>김유만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</si>
  <si>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</si>
  <si>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</si>
  <si>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</si>
  <si>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寡戶</t>
    <phoneticPr fontId="3" type="noConversion"/>
  </si>
  <si>
    <t>용운</t>
    <phoneticPr fontId="3" type="noConversion"/>
  </si>
  <si>
    <t>노비</t>
    <phoneticPr fontId="3" type="noConversion"/>
  </si>
  <si>
    <r>
      <t>楊述</t>
    </r>
    <r>
      <rPr>
        <sz val="10"/>
        <color indexed="8"/>
        <rFont val="새바탕"/>
        <family val="1"/>
        <charset val="129"/>
      </rPr>
      <t>顕</t>
    </r>
  </si>
  <si>
    <t>주호</t>
    <phoneticPr fontId="3" type="noConversion"/>
  </si>
  <si>
    <t>楊</t>
    <phoneticPr fontId="3" type="noConversion"/>
  </si>
  <si>
    <t>양</t>
    <phoneticPr fontId="3" type="noConversion"/>
  </si>
  <si>
    <t>이</t>
    <phoneticPr fontId="3" type="noConversion"/>
  </si>
  <si>
    <t>노비</t>
    <phoneticPr fontId="3" type="noConversion"/>
  </si>
  <si>
    <t>연삼</t>
    <phoneticPr fontId="3" type="noConversion"/>
  </si>
  <si>
    <t>김</t>
    <phoneticPr fontId="3" type="noConversion"/>
  </si>
  <si>
    <t>양노여분</t>
    <phoneticPr fontId="3" type="noConversion"/>
  </si>
  <si>
    <t>유</t>
    <phoneticPr fontId="3" type="noConversion"/>
  </si>
  <si>
    <t>여금</t>
    <phoneticPr fontId="3" type="noConversion"/>
  </si>
  <si>
    <t>주호</t>
    <phoneticPr fontId="3" type="noConversion"/>
  </si>
  <si>
    <t>양국</t>
    <phoneticPr fontId="3" type="noConversion"/>
  </si>
  <si>
    <t>절충장군행용양위부호군</t>
    <phoneticPr fontId="3" type="noConversion"/>
  </si>
  <si>
    <t>양문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</si>
  <si>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</si>
  <si>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</si>
  <si>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</si>
  <si>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</si>
  <si>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</si>
  <si>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</si>
  <si>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나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</si>
  <si>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</si>
  <si>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</si>
  <si>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</si>
  <si>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절충장군용양위부호군</t>
    <phoneticPr fontId="3" type="noConversion"/>
  </si>
  <si>
    <t>김해</t>
    <phoneticPr fontId="3" type="noConversion"/>
  </si>
  <si>
    <t>주호</t>
    <phoneticPr fontId="3" type="noConversion"/>
  </si>
  <si>
    <t>김해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</si>
  <si>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</si>
  <si>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</si>
  <si>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</si>
  <si>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</si>
  <si>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</si>
  <si>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</si>
  <si>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</si>
  <si>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</si>
  <si>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김순망</t>
    <phoneticPr fontId="3" type="noConversion"/>
  </si>
  <si>
    <t>김</t>
    <phoneticPr fontId="3" type="noConversion"/>
  </si>
  <si>
    <t>은복성</t>
    <phoneticPr fontId="3" type="noConversion"/>
  </si>
  <si>
    <t>이</t>
    <phoneticPr fontId="3" type="noConversion"/>
  </si>
  <si>
    <t>주호</t>
    <phoneticPr fontId="3" type="noConversion"/>
  </si>
  <si>
    <t>유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</si>
  <si>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</si>
  <si>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</si>
  <si>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</si>
  <si>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</si>
  <si>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</si>
  <si>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</si>
  <si>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</si>
  <si>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</si>
  <si>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양</t>
    <phoneticPr fontId="3" type="noConversion"/>
  </si>
  <si>
    <t>노비</t>
    <phoneticPr fontId="3" type="noConversion"/>
  </si>
  <si>
    <t>상복</t>
    <phoneticPr fontId="3" type="noConversion"/>
  </si>
  <si>
    <t>김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</si>
  <si>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</si>
  <si>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</si>
  <si>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</si>
  <si>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</si>
  <si>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</si>
  <si>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</si>
  <si>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</si>
  <si>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</si>
  <si>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</si>
  <si>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노비</t>
    <phoneticPr fontId="3" type="noConversion"/>
  </si>
  <si>
    <t>김해</t>
    <phoneticPr fontId="3" type="noConversion"/>
  </si>
  <si>
    <t>이</t>
    <phoneticPr fontId="3" type="noConversion"/>
  </si>
  <si>
    <t>노비</t>
    <phoneticPr fontId="3" type="noConversion"/>
  </si>
  <si>
    <t>金順宅</t>
    <phoneticPr fontId="3" type="noConversion"/>
  </si>
  <si>
    <t>김순택</t>
    <phoneticPr fontId="3" type="noConversion"/>
  </si>
  <si>
    <t>김</t>
    <phoneticPr fontId="3" type="noConversion"/>
  </si>
  <si>
    <t>順宅</t>
    <phoneticPr fontId="3" type="noConversion"/>
  </si>
  <si>
    <t>이</t>
    <phoneticPr fontId="3" type="noConversion"/>
  </si>
  <si>
    <t>가대부이조참판겸동지의금부춘추관성균관사오위장도총부총관</t>
    <phoneticPr fontId="3" type="noConversion"/>
  </si>
  <si>
    <t>유학최서룡고대손</t>
    <phoneticPr fontId="3" type="noConversion"/>
  </si>
  <si>
    <t>주호</t>
    <phoneticPr fontId="3" type="noConversion"/>
  </si>
  <si>
    <t>崔</t>
    <phoneticPr fontId="3" type="noConversion"/>
  </si>
  <si>
    <t>최</t>
    <phoneticPr fontId="3" type="noConversion"/>
  </si>
  <si>
    <t>이</t>
    <phoneticPr fontId="3" type="noConversion"/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</si>
  <si>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俊</t>
    </r>
  </si>
  <si>
    <t>노비</t>
    <phoneticPr fontId="3" type="noConversion"/>
  </si>
  <si>
    <t>김해</t>
    <phoneticPr fontId="3" type="noConversion"/>
  </si>
  <si>
    <t>능주</t>
    <phoneticPr fontId="3" type="noConversion"/>
  </si>
  <si>
    <r>
      <t>楊</t>
    </r>
    <r>
      <rPr>
        <sz val="10"/>
        <color indexed="8"/>
        <rFont val="새바탕"/>
        <family val="1"/>
        <charset val="129"/>
      </rPr>
      <t>氵</t>
    </r>
    <r>
      <rPr>
        <sz val="10"/>
        <color indexed="8"/>
        <rFont val="돋움"/>
        <family val="3"/>
        <charset val="129"/>
      </rPr>
      <t>+敬一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</si>
  <si>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+敬一</t>
    </r>
    <phoneticPr fontId="3" type="noConversion"/>
  </si>
  <si>
    <t>경일</t>
    <phoneticPr fontId="3" type="noConversion"/>
  </si>
  <si>
    <t>서재복</t>
    <phoneticPr fontId="3" type="noConversion"/>
  </si>
  <si>
    <t>처부</t>
    <phoneticPr fontId="3" type="noConversion"/>
  </si>
  <si>
    <t>이정손</t>
    <phoneticPr fontId="3" type="noConversion"/>
  </si>
  <si>
    <t>이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</si>
  <si>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</si>
  <si>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</si>
  <si>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</si>
  <si>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</si>
  <si>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</si>
  <si>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성용채</t>
    <phoneticPr fontId="3" type="noConversion"/>
  </si>
  <si>
    <t>노비</t>
    <phoneticPr fontId="3" type="noConversion"/>
  </si>
  <si>
    <t>김문술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</si>
  <si>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</si>
  <si>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</si>
  <si>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</si>
  <si>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</si>
  <si>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t>김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</si>
  <si>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</si>
  <si>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</si>
  <si>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</si>
  <si>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낙원</t>
    <phoneticPr fontId="3" type="noConversion"/>
  </si>
  <si>
    <t>노비</t>
    <phoneticPr fontId="3" type="noConversion"/>
  </si>
  <si>
    <t>김해</t>
    <phoneticPr fontId="3" type="noConversion"/>
  </si>
  <si>
    <t>김임손</t>
    <phoneticPr fontId="3" type="noConversion"/>
  </si>
  <si>
    <t>김</t>
    <phoneticPr fontId="3" type="noConversion"/>
  </si>
  <si>
    <t>양인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</si>
  <si>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</si>
  <si>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</si>
  <si>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</si>
  <si>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능주</t>
    <phoneticPr fontId="3" type="noConversion"/>
  </si>
  <si>
    <t>이룡</t>
    <phoneticPr fontId="3" type="noConversion"/>
  </si>
  <si>
    <t>서우복</t>
    <phoneticPr fontId="3" type="noConversion"/>
  </si>
  <si>
    <t>이</t>
    <phoneticPr fontId="3" type="noConversion"/>
  </si>
  <si>
    <t>육량</t>
    <phoneticPr fontId="3" type="noConversion"/>
  </si>
  <si>
    <t>유</t>
    <phoneticPr fontId="3" type="noConversion"/>
  </si>
  <si>
    <t>복상</t>
    <phoneticPr fontId="3" type="noConversion"/>
  </si>
  <si>
    <t>주호</t>
    <phoneticPr fontId="3" type="noConversion"/>
  </si>
  <si>
    <t>憲極</t>
    <phoneticPr fontId="3" type="noConversion"/>
  </si>
  <si>
    <t>재복</t>
    <phoneticPr fontId="3" type="noConversion"/>
  </si>
  <si>
    <t>王+夾</t>
    <phoneticPr fontId="3" type="noConversion"/>
  </si>
  <si>
    <t>협</t>
    <phoneticPr fontId="3" type="noConversion"/>
  </si>
  <si>
    <t>노비</t>
    <phoneticPr fontId="3" type="noConversion"/>
  </si>
  <si>
    <t>김</t>
    <phoneticPr fontId="3" type="noConversion"/>
  </si>
  <si>
    <t>여분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</si>
  <si>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</si>
  <si>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</si>
  <si>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</si>
  <si>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</si>
  <si>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</si>
  <si>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r>
      <t>徐</t>
    </r>
    <r>
      <rPr>
        <sz val="10"/>
        <color indexed="8"/>
        <rFont val="새바탕"/>
        <family val="1"/>
        <charset val="129"/>
      </rPr>
      <t>楦</t>
    </r>
  </si>
  <si>
    <t>복증</t>
    <phoneticPr fontId="3" type="noConversion"/>
  </si>
  <si>
    <t>박이덕</t>
    <phoneticPr fontId="3" type="noConversion"/>
  </si>
  <si>
    <r>
      <rPr>
        <sz val="10"/>
        <rFont val="MingLiU"/>
        <family val="3"/>
        <charset val="136"/>
      </rPr>
      <t>玨</t>
    </r>
    <r>
      <rPr>
        <sz val="10"/>
        <rFont val="돋움"/>
        <family val="3"/>
        <charset val="129"/>
      </rPr>
      <t>烈</t>
    </r>
  </si>
  <si>
    <t>각렬</t>
    <phoneticPr fontId="3" type="noConversion"/>
  </si>
  <si>
    <t>대열</t>
    <phoneticPr fontId="3" type="noConversion"/>
  </si>
  <si>
    <t>김</t>
    <phoneticPr fontId="3" type="noConversion"/>
  </si>
  <si>
    <t>김해</t>
    <phoneticPr fontId="3" type="noConversion"/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</si>
  <si>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相</t>
    </r>
  </si>
  <si>
    <t>기상</t>
    <phoneticPr fontId="3" type="noConversion"/>
  </si>
  <si>
    <t>김해</t>
    <phoneticPr fontId="3" type="noConversion"/>
  </si>
  <si>
    <t>김경흥</t>
    <phoneticPr fontId="3" type="noConversion"/>
  </si>
  <si>
    <t>양인</t>
    <phoneticPr fontId="3" type="noConversion"/>
  </si>
  <si>
    <r>
      <rPr>
        <sz val="10"/>
        <rFont val="NSimSun"/>
        <family val="3"/>
        <charset val="134"/>
      </rPr>
      <t>荆</t>
    </r>
    <r>
      <rPr>
        <sz val="10"/>
        <rFont val="돋움"/>
        <family val="3"/>
        <charset val="129"/>
      </rPr>
      <t>山</t>
    </r>
  </si>
  <si>
    <t>주호</t>
    <phoneticPr fontId="3" type="noConversion"/>
  </si>
  <si>
    <t>김</t>
    <phoneticPr fontId="3" type="noConversion"/>
  </si>
  <si>
    <t>용해</t>
    <phoneticPr fontId="3" type="noConversion"/>
  </si>
  <si>
    <t>김해</t>
    <phoneticPr fontId="3" type="noConversion"/>
  </si>
  <si>
    <t>노비</t>
    <phoneticPr fontId="3" type="noConversion"/>
  </si>
  <si>
    <t>용한</t>
    <phoneticPr fontId="3" type="noConversion"/>
  </si>
  <si>
    <t>김해</t>
    <phoneticPr fontId="3" type="noConversion"/>
  </si>
  <si>
    <t>연건</t>
    <phoneticPr fontId="3" type="noConversion"/>
  </si>
  <si>
    <t>증가선대부동지중추부사행용양위부호군경복위장</t>
    <phoneticPr fontId="3" type="noConversion"/>
  </si>
  <si>
    <t>이노이녀</t>
    <phoneticPr fontId="3" type="noConversion"/>
  </si>
  <si>
    <t>주호</t>
    <phoneticPr fontId="3" type="noConversion"/>
  </si>
  <si>
    <t>이</t>
    <phoneticPr fontId="3" type="noConversion"/>
  </si>
  <si>
    <t>용시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</si>
  <si>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</si>
  <si>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</si>
  <si>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</si>
  <si>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</si>
  <si>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노비</t>
    <phoneticPr fontId="3" type="noConversion"/>
  </si>
  <si>
    <t>연국</t>
    <phoneticPr fontId="3" type="noConversion"/>
  </si>
  <si>
    <t>이</t>
    <phoneticPr fontId="3" type="noConversion"/>
  </si>
  <si>
    <t>김해</t>
    <phoneticPr fontId="3" type="noConversion"/>
  </si>
  <si>
    <t>노비</t>
    <phoneticPr fontId="3" type="noConversion"/>
  </si>
  <si>
    <t>김</t>
    <phoneticPr fontId="3" type="noConversion"/>
  </si>
  <si>
    <t>서기</t>
    <phoneticPr fontId="3" type="noConversion"/>
  </si>
  <si>
    <t>김해</t>
    <phoneticPr fontId="3" type="noConversion"/>
  </si>
  <si>
    <t>중복</t>
    <phoneticPr fontId="3" type="noConversion"/>
  </si>
  <si>
    <r>
      <t>李尙</t>
    </r>
    <r>
      <rPr>
        <sz val="10"/>
        <rFont val="NSimSun"/>
        <family val="3"/>
        <charset val="134"/>
      </rPr>
      <t>辶</t>
    </r>
    <r>
      <rPr>
        <sz val="10"/>
        <rFont val="돋움"/>
        <family val="3"/>
        <charset val="129"/>
      </rPr>
      <t>+翼</t>
    </r>
    <phoneticPr fontId="3" type="noConversion"/>
  </si>
  <si>
    <t>이상익</t>
    <phoneticPr fontId="3" type="noConversion"/>
  </si>
  <si>
    <r>
      <t>李尙</t>
    </r>
    <r>
      <rPr>
        <sz val="10"/>
        <color indexed="8"/>
        <rFont val="새바탕"/>
        <family val="1"/>
        <charset val="129"/>
      </rPr>
      <t>辶</t>
    </r>
    <r>
      <rPr>
        <sz val="10"/>
        <color indexed="8"/>
        <rFont val="돋움"/>
        <family val="3"/>
        <charset val="129"/>
      </rPr>
      <t>+翼</t>
    </r>
  </si>
  <si>
    <t>이</t>
    <phoneticPr fontId="3" type="noConversion"/>
  </si>
  <si>
    <r>
      <t>尙</t>
    </r>
    <r>
      <rPr>
        <sz val="10"/>
        <rFont val="NSimSun"/>
        <family val="3"/>
        <charset val="134"/>
      </rPr>
      <t>辶</t>
    </r>
    <r>
      <rPr>
        <sz val="10"/>
        <rFont val="돋움"/>
        <family val="3"/>
        <charset val="129"/>
      </rPr>
      <t>+翼</t>
    </r>
    <phoneticPr fontId="3" type="noConversion"/>
  </si>
  <si>
    <t>상익</t>
    <phoneticPr fontId="3" type="noConversion"/>
  </si>
  <si>
    <t>한량김소근득고대자</t>
    <phoneticPr fontId="3" type="noConversion"/>
  </si>
  <si>
    <t>金</t>
    <phoneticPr fontId="3" type="noConversion"/>
  </si>
  <si>
    <t>주호</t>
    <phoneticPr fontId="3" type="noConversion"/>
  </si>
  <si>
    <r>
      <t>鄭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</si>
  <si>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t>김</t>
    <phoneticPr fontId="3" type="noConversion"/>
  </si>
  <si>
    <t>김해</t>
    <phoneticPr fontId="3" type="noConversion"/>
  </si>
  <si>
    <t>노비</t>
    <phoneticPr fontId="3" type="noConversion"/>
  </si>
  <si>
    <t>능주</t>
    <phoneticPr fontId="3" type="noConversion"/>
  </si>
  <si>
    <t>김해</t>
    <phoneticPr fontId="3" type="noConversion"/>
  </si>
  <si>
    <t>양</t>
    <phoneticPr fontId="3" type="noConversion"/>
  </si>
  <si>
    <t>주호</t>
    <phoneticPr fontId="3" type="noConversion"/>
  </si>
  <si>
    <t>朴</t>
    <phoneticPr fontId="3" type="noConversion"/>
  </si>
  <si>
    <t>박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</si>
  <si>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</si>
  <si>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</si>
  <si>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</si>
  <si>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</si>
  <si>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용천</t>
    <phoneticPr fontId="3" type="noConversion"/>
  </si>
  <si>
    <t>노비</t>
    <phoneticPr fontId="3" type="noConversion"/>
  </si>
  <si>
    <t>주호</t>
    <phoneticPr fontId="3" type="noConversion"/>
  </si>
  <si>
    <t>朴</t>
    <phoneticPr fontId="3" type="noConversion"/>
  </si>
  <si>
    <t>박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</si>
  <si>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</si>
  <si>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</si>
  <si>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</si>
  <si>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노비</t>
    <phoneticPr fontId="3" type="noConversion"/>
  </si>
  <si>
    <t>崔九千</t>
    <phoneticPr fontId="3" type="noConversion"/>
  </si>
  <si>
    <t>寡居</t>
    <phoneticPr fontId="3" type="noConversion"/>
  </si>
  <si>
    <t>조용오</t>
    <phoneticPr fontId="3" type="noConversion"/>
  </si>
  <si>
    <t>주호</t>
    <phoneticPr fontId="3" type="noConversion"/>
  </si>
  <si>
    <t>永彔</t>
    <phoneticPr fontId="3" type="noConversion"/>
  </si>
  <si>
    <t>중복</t>
    <phoneticPr fontId="3" type="noConversion"/>
  </si>
  <si>
    <t>삼</t>
    <phoneticPr fontId="3" type="noConversion"/>
  </si>
  <si>
    <t>가선대부행용양위부호군</t>
    <phoneticPr fontId="3" type="noConversion"/>
  </si>
  <si>
    <t>안경여</t>
    <phoneticPr fontId="3" type="noConversion"/>
  </si>
  <si>
    <t>노비</t>
    <phoneticPr fontId="3" type="noConversion"/>
  </si>
  <si>
    <t>유학김운록고대자</t>
    <phoneticPr fontId="3" type="noConversion"/>
  </si>
  <si>
    <t>金</t>
    <phoneticPr fontId="3" type="noConversion"/>
  </si>
  <si>
    <t>주호</t>
    <phoneticPr fontId="3" type="noConversion"/>
  </si>
  <si>
    <t>노비</t>
    <phoneticPr fontId="3" type="noConversion"/>
  </si>
  <si>
    <t>김해</t>
    <phoneticPr fontId="3" type="noConversion"/>
  </si>
  <si>
    <t>최용발</t>
    <phoneticPr fontId="3" type="noConversion"/>
  </si>
  <si>
    <t>癸巳</t>
    <phoneticPr fontId="3" type="noConversion"/>
  </si>
  <si>
    <t>계사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</si>
  <si>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</si>
  <si>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</si>
  <si>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</si>
  <si>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氏</t>
    <phoneticPr fontId="3" type="noConversion"/>
  </si>
  <si>
    <t>씨</t>
    <phoneticPr fontId="3" type="noConversion"/>
  </si>
  <si>
    <t>노비</t>
    <phoneticPr fontId="3" type="noConversion"/>
  </si>
  <si>
    <t>朴</t>
    <phoneticPr fontId="3" type="noConversion"/>
  </si>
  <si>
    <t>박</t>
    <phoneticPr fontId="3" type="noConversion"/>
  </si>
  <si>
    <t>김</t>
    <phoneticPr fontId="3" type="noConversion"/>
  </si>
  <si>
    <t>성복</t>
    <phoneticPr fontId="3" type="noConversion"/>
  </si>
  <si>
    <t>주호</t>
    <phoneticPr fontId="3" type="noConversion"/>
  </si>
  <si>
    <t>영산</t>
    <phoneticPr fontId="3" type="noConversion"/>
  </si>
  <si>
    <t>노비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</si>
  <si>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</si>
  <si>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</si>
  <si>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</si>
  <si>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</si>
  <si>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노비</t>
    <phoneticPr fontId="3" type="noConversion"/>
  </si>
  <si>
    <t>김해</t>
    <phoneticPr fontId="3" type="noConversion"/>
  </si>
  <si>
    <t>노</t>
    <phoneticPr fontId="3" type="noConversion"/>
  </si>
  <si>
    <t>김</t>
    <phoneticPr fontId="3" type="noConversion"/>
  </si>
  <si>
    <t>주호</t>
    <phoneticPr fontId="3" type="noConversion"/>
  </si>
  <si>
    <t>노비</t>
    <phoneticPr fontId="3" type="noConversion"/>
  </si>
  <si>
    <t>주호</t>
    <phoneticPr fontId="3" type="noConversion"/>
  </si>
  <si>
    <t>노증</t>
    <phoneticPr fontId="3" type="noConversion"/>
  </si>
  <si>
    <t>구복만</t>
    <phoneticPr fontId="3" type="noConversion"/>
  </si>
  <si>
    <t>능주</t>
    <phoneticPr fontId="3" type="noConversion"/>
  </si>
  <si>
    <t>노비</t>
    <phoneticPr fontId="3" type="noConversion"/>
  </si>
  <si>
    <t>김</t>
    <phoneticPr fontId="3" type="noConversion"/>
  </si>
  <si>
    <t>주호</t>
    <phoneticPr fontId="3" type="noConversion"/>
  </si>
  <si>
    <t>나주</t>
    <phoneticPr fontId="3" type="noConversion"/>
  </si>
  <si>
    <t>노비</t>
    <phoneticPr fontId="3" type="noConversion"/>
  </si>
  <si>
    <t>김</t>
    <phoneticPr fontId="3" type="noConversion"/>
  </si>
  <si>
    <t>김</t>
    <phoneticPr fontId="3" type="noConversion"/>
  </si>
  <si>
    <t>이국이</t>
    <phoneticPr fontId="3" type="noConversion"/>
  </si>
  <si>
    <t>유원일</t>
    <phoneticPr fontId="3" type="noConversion"/>
  </si>
  <si>
    <t>杞溪</t>
    <phoneticPr fontId="3" type="noConversion"/>
  </si>
  <si>
    <t>기계</t>
    <phoneticPr fontId="3" type="noConversion"/>
  </si>
  <si>
    <t>낙희</t>
    <phoneticPr fontId="3" type="noConversion"/>
  </si>
  <si>
    <t>成</t>
    <phoneticPr fontId="3" type="noConversion"/>
  </si>
  <si>
    <t>성</t>
    <phoneticPr fontId="3" type="noConversion"/>
  </si>
  <si>
    <t>姓</t>
    <phoneticPr fontId="3" type="noConversion"/>
  </si>
  <si>
    <t>김인업</t>
    <phoneticPr fontId="3" type="noConversion"/>
  </si>
  <si>
    <t>김해</t>
    <phoneticPr fontId="3" type="noConversion"/>
  </si>
  <si>
    <t>김해</t>
    <phoneticPr fontId="3" type="noConversion"/>
  </si>
  <si>
    <t>김</t>
    <phoneticPr fontId="3" type="noConversion"/>
  </si>
  <si>
    <t>용복</t>
    <phoneticPr fontId="3" type="noConversion"/>
  </si>
  <si>
    <t>주호</t>
    <phoneticPr fontId="3" type="noConversion"/>
  </si>
  <si>
    <t>연성</t>
    <phoneticPr fontId="3" type="noConversion"/>
  </si>
  <si>
    <t>노비</t>
    <phoneticPr fontId="3" type="noConversion"/>
  </si>
  <si>
    <t>이정</t>
    <phoneticPr fontId="3" type="noConversion"/>
  </si>
  <si>
    <t>유학김종국고대자</t>
    <phoneticPr fontId="3" type="noConversion"/>
  </si>
  <si>
    <t>주호</t>
    <phoneticPr fontId="3" type="noConversion"/>
  </si>
  <si>
    <t>金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</si>
  <si>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</si>
  <si>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</si>
  <si>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</si>
  <si>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r>
      <t>金</t>
    </r>
    <r>
      <rPr>
        <sz val="10"/>
        <color indexed="8"/>
        <rFont val="새바탕"/>
        <family val="1"/>
        <charset val="129"/>
      </rPr>
      <t>羣</t>
    </r>
    <r>
      <rPr>
        <sz val="10"/>
        <color indexed="8"/>
        <rFont val="돋움"/>
        <family val="3"/>
        <charset val="129"/>
      </rPr>
      <t>八</t>
    </r>
  </si>
  <si>
    <t>주호</t>
    <phoneticPr fontId="3" type="noConversion"/>
  </si>
  <si>
    <t>김</t>
    <phoneticPr fontId="3" type="noConversion"/>
  </si>
  <si>
    <r>
      <rPr>
        <sz val="10"/>
        <rFont val="MS Gothic"/>
        <family val="3"/>
        <charset val="128"/>
      </rPr>
      <t>羣</t>
    </r>
    <r>
      <rPr>
        <sz val="10"/>
        <rFont val="돋움"/>
        <family val="3"/>
        <charset val="129"/>
      </rPr>
      <t>八</t>
    </r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</si>
  <si>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</si>
  <si>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</si>
  <si>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</si>
  <si>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</si>
  <si>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</si>
  <si>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t>이종이</t>
    <phoneticPr fontId="3" type="noConversion"/>
  </si>
  <si>
    <r>
      <t>朴洪</t>
    </r>
    <r>
      <rPr>
        <sz val="10"/>
        <color indexed="8"/>
        <rFont val="새바탕"/>
        <family val="1"/>
        <charset val="129"/>
      </rPr>
      <t>爕</t>
    </r>
  </si>
  <si>
    <t>김</t>
    <phoneticPr fontId="3" type="noConversion"/>
  </si>
  <si>
    <t>김해</t>
    <phoneticPr fontId="3" type="noConversion"/>
  </si>
  <si>
    <t>용학</t>
    <phoneticPr fontId="3" type="noConversion"/>
  </si>
  <si>
    <t>김</t>
    <phoneticPr fontId="3" type="noConversion"/>
  </si>
  <si>
    <t>김해</t>
    <phoneticPr fontId="3" type="noConversion"/>
  </si>
  <si>
    <t>거석</t>
    <phoneticPr fontId="3" type="noConversion"/>
  </si>
  <si>
    <t>정용석</t>
    <phoneticPr fontId="3" type="noConversion"/>
  </si>
  <si>
    <t>노</t>
    <phoneticPr fontId="3" type="noConversion"/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</si>
  <si>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聲</t>
    </r>
  </si>
  <si>
    <t>박연삼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</si>
  <si>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</si>
  <si>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</si>
  <si>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</si>
  <si>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日萬</t>
    <phoneticPr fontId="3" type="noConversion"/>
  </si>
  <si>
    <t>權大春</t>
    <phoneticPr fontId="3" type="noConversion"/>
  </si>
  <si>
    <t>장용일</t>
    <phoneticPr fontId="3" type="noConversion"/>
  </si>
  <si>
    <t>김해</t>
    <phoneticPr fontId="3" type="noConversion"/>
  </si>
  <si>
    <t>주호</t>
    <phoneticPr fontId="3" type="noConversion"/>
  </si>
  <si>
    <t>노비</t>
    <phoneticPr fontId="3" type="noConversion"/>
  </si>
  <si>
    <t>주호</t>
    <phoneticPr fontId="3" type="noConversion"/>
  </si>
  <si>
    <t>유대흥</t>
    <phoneticPr fontId="3" type="noConversion"/>
  </si>
  <si>
    <t>김</t>
    <phoneticPr fontId="3" type="noConversion"/>
  </si>
  <si>
    <t>김해</t>
    <phoneticPr fontId="3" type="noConversion"/>
  </si>
  <si>
    <t>연득</t>
    <phoneticPr fontId="3" type="noConversion"/>
  </si>
  <si>
    <t>丁</t>
    <phoneticPr fontId="3" type="noConversion"/>
  </si>
  <si>
    <t>정</t>
    <phoneticPr fontId="3" type="noConversion"/>
  </si>
  <si>
    <t>氏</t>
    <phoneticPr fontId="3" type="noConversion"/>
  </si>
  <si>
    <t>씨</t>
    <phoneticPr fontId="3" type="noConversion"/>
  </si>
  <si>
    <t>주호</t>
    <phoneticPr fontId="3" type="noConversion"/>
  </si>
  <si>
    <t>노비</t>
    <phoneticPr fontId="3" type="noConversion"/>
  </si>
  <si>
    <t>김해</t>
    <phoneticPr fontId="3" type="noConversion"/>
  </si>
  <si>
    <t>용석</t>
    <phoneticPr fontId="3" type="noConversion"/>
  </si>
  <si>
    <t>최복주</t>
    <phoneticPr fontId="3" type="noConversion"/>
  </si>
  <si>
    <t>주호</t>
    <phoneticPr fontId="3" type="noConversion"/>
  </si>
  <si>
    <t>노비</t>
    <phoneticPr fontId="3" type="noConversion"/>
  </si>
  <si>
    <t>김해</t>
    <phoneticPr fontId="3" type="noConversion"/>
  </si>
  <si>
    <t>오용언</t>
    <phoneticPr fontId="3" type="noConversion"/>
  </si>
  <si>
    <t>용언</t>
    <phoneticPr fontId="3" type="noConversion"/>
  </si>
  <si>
    <t>이</t>
    <phoneticPr fontId="3" type="noConversion"/>
  </si>
  <si>
    <t>복동</t>
    <phoneticPr fontId="3" type="noConversion"/>
  </si>
  <si>
    <t>영복</t>
    <phoneticPr fontId="3" type="noConversion"/>
  </si>
  <si>
    <t>능주</t>
    <phoneticPr fontId="3" type="noConversion"/>
  </si>
  <si>
    <t>泥田里</t>
    <phoneticPr fontId="3" type="noConversion"/>
  </si>
  <si>
    <t>이전리</t>
    <phoneticPr fontId="3" type="noConversion"/>
  </si>
  <si>
    <t>김유명</t>
    <phoneticPr fontId="3" type="noConversion"/>
  </si>
  <si>
    <t>주호</t>
    <phoneticPr fontId="3" type="noConversion"/>
  </si>
  <si>
    <t>김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</si>
  <si>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</si>
  <si>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</si>
  <si>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</si>
  <si>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양절</t>
    <phoneticPr fontId="3" type="noConversion"/>
  </si>
  <si>
    <t>노봉일</t>
    <phoneticPr fontId="3" type="noConversion"/>
  </si>
  <si>
    <t>나응규</t>
    <phoneticPr fontId="3" type="noConversion"/>
  </si>
  <si>
    <t>崔</t>
    <phoneticPr fontId="3" type="noConversion"/>
  </si>
  <si>
    <t>최</t>
    <phoneticPr fontId="3" type="noConversion"/>
  </si>
  <si>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漢</t>
    </r>
  </si>
  <si>
    <t>朱</t>
    <phoneticPr fontId="3" type="noConversion"/>
  </si>
  <si>
    <t>주</t>
    <phoneticPr fontId="3" type="noConversion"/>
  </si>
  <si>
    <t>氏</t>
    <phoneticPr fontId="3" type="noConversion"/>
  </si>
  <si>
    <t>씨</t>
    <phoneticPr fontId="3" type="noConversion"/>
  </si>
  <si>
    <t>박용대</t>
    <phoneticPr fontId="3" type="noConversion"/>
  </si>
  <si>
    <t>최노양심</t>
    <phoneticPr fontId="3" type="noConversion"/>
  </si>
  <si>
    <t>중복</t>
    <phoneticPr fontId="3" type="noConversion"/>
  </si>
  <si>
    <t>계열</t>
    <phoneticPr fontId="3" type="noConversion"/>
  </si>
  <si>
    <t>양심</t>
    <phoneticPr fontId="3" type="noConversion"/>
  </si>
  <si>
    <t>김</t>
    <phoneticPr fontId="3" type="noConversion"/>
  </si>
  <si>
    <t>주호</t>
    <phoneticPr fontId="3" type="noConversion"/>
  </si>
  <si>
    <t>노비</t>
    <phoneticPr fontId="3" type="noConversion"/>
  </si>
  <si>
    <t>崔鶴</t>
    <phoneticPr fontId="3" type="noConversion"/>
  </si>
  <si>
    <t>최학</t>
    <phoneticPr fontId="3" type="noConversion"/>
  </si>
  <si>
    <t>崔</t>
    <phoneticPr fontId="3" type="noConversion"/>
  </si>
  <si>
    <t>최</t>
    <phoneticPr fontId="3" type="noConversion"/>
  </si>
  <si>
    <t>鶴</t>
    <phoneticPr fontId="3" type="noConversion"/>
  </si>
  <si>
    <t>서내복</t>
    <phoneticPr fontId="3" type="noConversion"/>
  </si>
  <si>
    <t>양심</t>
    <phoneticPr fontId="3" type="noConversion"/>
  </si>
  <si>
    <t>學</t>
    <phoneticPr fontId="3" type="noConversion"/>
  </si>
  <si>
    <t>학</t>
    <phoneticPr fontId="3" type="noConversion"/>
  </si>
  <si>
    <t>朴碩</t>
    <phoneticPr fontId="3" type="noConversion"/>
  </si>
  <si>
    <t>박석</t>
    <phoneticPr fontId="3" type="noConversion"/>
  </si>
  <si>
    <t>양금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</si>
  <si>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</si>
  <si>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</si>
  <si>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</si>
  <si>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낙희</t>
    <phoneticPr fontId="3" type="noConversion"/>
  </si>
  <si>
    <t>절충장군용양위부호군</t>
    <phoneticPr fontId="3" type="noConversion"/>
  </si>
  <si>
    <t>노비</t>
    <phoneticPr fontId="3" type="noConversion"/>
  </si>
  <si>
    <t>김상복</t>
    <phoneticPr fontId="3" type="noConversion"/>
  </si>
  <si>
    <t>임은손</t>
    <phoneticPr fontId="3" type="noConversion"/>
  </si>
  <si>
    <t>주호</t>
    <phoneticPr fontId="3" type="noConversion"/>
  </si>
  <si>
    <t>김</t>
    <phoneticPr fontId="3" type="noConversion"/>
  </si>
  <si>
    <t>임</t>
    <phoneticPr fontId="3" type="noConversion"/>
  </si>
  <si>
    <t>巡使令</t>
    <phoneticPr fontId="3" type="noConversion"/>
  </si>
  <si>
    <r>
      <rPr>
        <sz val="10"/>
        <rFont val="MS Gothic"/>
        <family val="3"/>
        <charset val="128"/>
      </rPr>
      <t>黙</t>
    </r>
    <r>
      <rPr>
        <sz val="10"/>
        <rFont val="돋움"/>
        <family val="3"/>
        <charset val="129"/>
      </rPr>
      <t>條</t>
    </r>
  </si>
  <si>
    <t>노우정</t>
    <phoneticPr fontId="3" type="noConversion"/>
  </si>
  <si>
    <t>용기</t>
    <phoneticPr fontId="3" type="noConversion"/>
  </si>
  <si>
    <t>이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</si>
  <si>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</si>
  <si>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</si>
  <si>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</si>
  <si>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용득</t>
    <phoneticPr fontId="3" type="noConversion"/>
  </si>
  <si>
    <t>용해</t>
    <phoneticPr fontId="3" type="noConversion"/>
  </si>
  <si>
    <t>용재</t>
    <phoneticPr fontId="3" type="noConversion"/>
  </si>
  <si>
    <t>계삼</t>
    <phoneticPr fontId="3" type="noConversion"/>
  </si>
  <si>
    <t>누수</t>
    <phoneticPr fontId="3" type="noConversion"/>
  </si>
  <si>
    <t>용기</t>
    <phoneticPr fontId="3" type="noConversion"/>
  </si>
  <si>
    <t>용득</t>
    <phoneticPr fontId="3" type="noConversion"/>
  </si>
  <si>
    <t>김해</t>
    <phoneticPr fontId="3" type="noConversion"/>
  </si>
  <si>
    <t>李王+采</t>
    <phoneticPr fontId="3" type="noConversion"/>
  </si>
  <si>
    <t>이채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</si>
  <si>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</si>
  <si>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</si>
  <si>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</si>
  <si>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碩哲</t>
    <phoneticPr fontId="3" type="noConversion"/>
  </si>
  <si>
    <t>양인</t>
    <phoneticPr fontId="3" type="noConversion"/>
  </si>
  <si>
    <t>용득</t>
    <phoneticPr fontId="3" type="noConversion"/>
  </si>
  <si>
    <t>時業</t>
    <phoneticPr fontId="3" type="noConversion"/>
  </si>
  <si>
    <t>崔時業</t>
    <phoneticPr fontId="3" type="noConversion"/>
  </si>
  <si>
    <r>
      <rPr>
        <sz val="10"/>
        <rFont val="MS Gothic"/>
        <family val="3"/>
        <charset val="128"/>
      </rPr>
      <t>暁</t>
    </r>
    <r>
      <rPr>
        <sz val="10"/>
        <rFont val="돋움"/>
        <family val="3"/>
        <charset val="129"/>
      </rPr>
      <t>達</t>
    </r>
  </si>
  <si>
    <t>張龍雲</t>
    <phoneticPr fontId="3" type="noConversion"/>
  </si>
  <si>
    <t>장용운</t>
    <phoneticPr fontId="3" type="noConversion"/>
  </si>
  <si>
    <t>龍雲</t>
    <phoneticPr fontId="3" type="noConversion"/>
  </si>
  <si>
    <t>용홍</t>
    <phoneticPr fontId="3" type="noConversion"/>
  </si>
  <si>
    <t>용환</t>
    <phoneticPr fontId="3" type="noConversion"/>
  </si>
  <si>
    <t>이</t>
    <phoneticPr fontId="3" type="noConversion"/>
  </si>
  <si>
    <t>여강</t>
    <phoneticPr fontId="3" type="noConversion"/>
  </si>
  <si>
    <t>용각</t>
    <phoneticPr fontId="3" type="noConversion"/>
  </si>
  <si>
    <t>용식</t>
    <phoneticPr fontId="3" type="noConversion"/>
  </si>
  <si>
    <t>김</t>
    <phoneticPr fontId="3" type="noConversion"/>
  </si>
  <si>
    <t>이</t>
    <phoneticPr fontId="3" type="noConversion"/>
  </si>
  <si>
    <t>김해</t>
    <phoneticPr fontId="3" type="noConversion"/>
  </si>
  <si>
    <t>연월</t>
    <phoneticPr fontId="3" type="noConversion"/>
  </si>
  <si>
    <t>이</t>
    <phoneticPr fontId="3" type="noConversion"/>
  </si>
  <si>
    <t>김</t>
    <phoneticPr fontId="3" type="noConversion"/>
  </si>
  <si>
    <t>申切</t>
    <phoneticPr fontId="3" type="noConversion"/>
  </si>
  <si>
    <t>신절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</si>
  <si>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</si>
  <si>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</si>
  <si>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</si>
  <si>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</si>
  <si>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나주</t>
    <phoneticPr fontId="3" type="noConversion"/>
  </si>
  <si>
    <t>이</t>
    <phoneticPr fontId="3" type="noConversion"/>
  </si>
  <si>
    <t>서시열</t>
    <phoneticPr fontId="3" type="noConversion"/>
  </si>
  <si>
    <t>노정인</t>
    <phoneticPr fontId="3" type="noConversion"/>
  </si>
  <si>
    <t>유학이명복고대자</t>
    <phoneticPr fontId="3" type="noConversion"/>
  </si>
  <si>
    <t>李</t>
    <phoneticPr fontId="3" type="noConversion"/>
  </si>
  <si>
    <t>李啓孫</t>
    <phoneticPr fontId="3" type="noConversion"/>
  </si>
  <si>
    <t>양이</t>
    <phoneticPr fontId="3" type="noConversion"/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</si>
  <si>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貴</t>
    </r>
  </si>
  <si>
    <t>주호</t>
    <phoneticPr fontId="3" type="noConversion"/>
  </si>
  <si>
    <t>한량김오남고대처</t>
    <phoneticPr fontId="3" type="noConversion"/>
  </si>
  <si>
    <t>주호</t>
    <phoneticPr fontId="3" type="noConversion"/>
  </si>
  <si>
    <t>여문주</t>
    <phoneticPr fontId="3" type="noConversion"/>
  </si>
  <si>
    <t>상복</t>
    <phoneticPr fontId="3" type="noConversion"/>
  </si>
  <si>
    <t>김해</t>
    <phoneticPr fontId="3" type="noConversion"/>
  </si>
  <si>
    <t>복동</t>
    <phoneticPr fontId="3" type="noConversion"/>
  </si>
  <si>
    <t>이노소계천</t>
    <phoneticPr fontId="3" type="noConversion"/>
  </si>
  <si>
    <t>세복</t>
    <phoneticPr fontId="3" type="noConversion"/>
  </si>
  <si>
    <t>주호</t>
    <phoneticPr fontId="3" type="noConversion"/>
  </si>
  <si>
    <t>송응복</t>
    <phoneticPr fontId="3" type="noConversion"/>
  </si>
  <si>
    <t>유</t>
    <phoneticPr fontId="3" type="noConversion"/>
  </si>
  <si>
    <t>노비</t>
    <phoneticPr fontId="3" type="noConversion"/>
  </si>
  <si>
    <t>李祉澤</t>
    <phoneticPr fontId="3" type="noConversion"/>
  </si>
  <si>
    <t>이지택</t>
    <phoneticPr fontId="3" type="noConversion"/>
  </si>
  <si>
    <t>祉澤</t>
    <phoneticPr fontId="3" type="noConversion"/>
  </si>
  <si>
    <t>임</t>
    <phoneticPr fontId="3" type="noConversion"/>
  </si>
  <si>
    <t>용백</t>
    <phoneticPr fontId="3" type="noConversion"/>
  </si>
  <si>
    <t>용구</t>
    <phoneticPr fontId="3" type="noConversion"/>
  </si>
  <si>
    <t>유학곽예규고대자</t>
    <phoneticPr fontId="3" type="noConversion"/>
  </si>
  <si>
    <t>郭</t>
    <phoneticPr fontId="3" type="noConversion"/>
  </si>
  <si>
    <t>곽</t>
    <phoneticPr fontId="3" type="noConversion"/>
  </si>
  <si>
    <t>예규</t>
    <phoneticPr fontId="3" type="noConversion"/>
  </si>
  <si>
    <t>관복</t>
    <phoneticPr fontId="3" type="noConversion"/>
  </si>
  <si>
    <t>유학이기영고대자</t>
    <phoneticPr fontId="3" type="noConversion"/>
  </si>
  <si>
    <t>李</t>
    <phoneticPr fontId="3" type="noConversion"/>
  </si>
  <si>
    <t>이</t>
    <phoneticPr fontId="3" type="noConversion"/>
  </si>
  <si>
    <t>주호</t>
    <phoneticPr fontId="3" type="noConversion"/>
  </si>
  <si>
    <t>이</t>
    <phoneticPr fontId="3" type="noConversion"/>
  </si>
  <si>
    <t>서찬</t>
    <phoneticPr fontId="3" type="noConversion"/>
  </si>
  <si>
    <t>노비</t>
    <phoneticPr fontId="3" type="noConversion"/>
  </si>
  <si>
    <t>이노탄분</t>
    <phoneticPr fontId="3" type="noConversion"/>
  </si>
  <si>
    <t>유학이영건고대제</t>
    <phoneticPr fontId="3" type="noConversion"/>
  </si>
  <si>
    <t>李</t>
    <phoneticPr fontId="3" type="noConversion"/>
  </si>
  <si>
    <t>정복</t>
    <phoneticPr fontId="3" type="noConversion"/>
  </si>
  <si>
    <t>동찬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</si>
  <si>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</si>
  <si>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</si>
  <si>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</si>
  <si>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유학이언규고대자</t>
    <phoneticPr fontId="3" type="noConversion"/>
  </si>
  <si>
    <t>李</t>
    <phoneticPr fontId="3" type="noConversion"/>
  </si>
  <si>
    <t>이노정득</t>
    <phoneticPr fontId="3" type="noConversion"/>
  </si>
  <si>
    <t>李有一</t>
    <phoneticPr fontId="3" type="noConversion"/>
  </si>
  <si>
    <t>이유일</t>
    <phoneticPr fontId="3" type="noConversion"/>
  </si>
  <si>
    <t>有一</t>
    <phoneticPr fontId="3" type="noConversion"/>
  </si>
  <si>
    <t>이</t>
    <phoneticPr fontId="3" type="noConversion"/>
  </si>
  <si>
    <t>상삼</t>
    <phoneticPr fontId="3" type="noConversion"/>
  </si>
  <si>
    <t>연심</t>
    <phoneticPr fontId="3" type="noConversion"/>
  </si>
  <si>
    <t>鄭</t>
    <phoneticPr fontId="3" type="noConversion"/>
  </si>
  <si>
    <t>정</t>
    <phoneticPr fontId="3" type="noConversion"/>
  </si>
  <si>
    <t>許光斗</t>
    <phoneticPr fontId="3" type="noConversion"/>
  </si>
  <si>
    <t>용조</t>
    <phoneticPr fontId="3" type="noConversion"/>
  </si>
  <si>
    <t>노비</t>
    <phoneticPr fontId="3" type="noConversion"/>
  </si>
  <si>
    <t>유학이지용고대자</t>
    <phoneticPr fontId="3" type="noConversion"/>
  </si>
  <si>
    <t>李</t>
    <phoneticPr fontId="3" type="noConversion"/>
  </si>
  <si>
    <t>김해</t>
    <phoneticPr fontId="3" type="noConversion"/>
  </si>
  <si>
    <t>김</t>
    <phoneticPr fontId="3" type="noConversion"/>
  </si>
  <si>
    <t>복동</t>
    <phoneticPr fontId="3" type="noConversion"/>
  </si>
  <si>
    <t>형복</t>
    <phoneticPr fontId="3" type="noConversion"/>
  </si>
  <si>
    <t>李祉潭</t>
    <phoneticPr fontId="3" type="noConversion"/>
  </si>
  <si>
    <t>이지담</t>
    <phoneticPr fontId="3" type="noConversion"/>
  </si>
  <si>
    <t>祉潭</t>
    <phoneticPr fontId="3" type="noConversion"/>
  </si>
  <si>
    <t>노비</t>
    <phoneticPr fontId="3" type="noConversion"/>
  </si>
  <si>
    <t>木+寅相</t>
    <phoneticPr fontId="3" type="noConversion"/>
  </si>
  <si>
    <t>인상</t>
    <phoneticPr fontId="3" type="noConversion"/>
  </si>
  <si>
    <t>규복</t>
    <phoneticPr fontId="3" type="noConversion"/>
  </si>
  <si>
    <t>이</t>
    <phoneticPr fontId="3" type="noConversion"/>
  </si>
  <si>
    <t>인복</t>
    <phoneticPr fontId="3" type="noConversion"/>
  </si>
  <si>
    <t>영봉</t>
    <phoneticPr fontId="3" type="noConversion"/>
  </si>
  <si>
    <t>黃尙金+翼</t>
    <phoneticPr fontId="3" type="noConversion"/>
  </si>
  <si>
    <t>황상익</t>
    <phoneticPr fontId="3" type="noConversion"/>
  </si>
  <si>
    <t>용길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</si>
  <si>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</si>
  <si>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</si>
  <si>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</si>
  <si>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曺昌潤</t>
    <phoneticPr fontId="3" type="noConversion"/>
  </si>
  <si>
    <t>조창윤</t>
    <phoneticPr fontId="3" type="noConversion"/>
  </si>
  <si>
    <t>昌潤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</si>
  <si>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</si>
  <si>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</si>
  <si>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</si>
  <si>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노비</t>
    <phoneticPr fontId="3" type="noConversion"/>
  </si>
  <si>
    <t>曺</t>
    <phoneticPr fontId="3" type="noConversion"/>
  </si>
  <si>
    <t>조</t>
    <phoneticPr fontId="3" type="noConversion"/>
  </si>
  <si>
    <t>임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</si>
  <si>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</si>
  <si>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</si>
  <si>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</si>
  <si>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김해</t>
    <phoneticPr fontId="3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</si>
  <si>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+欣</t>
    </r>
    <phoneticPr fontId="3" type="noConversion"/>
  </si>
  <si>
    <t>흔</t>
    <phoneticPr fontId="3" type="noConversion"/>
  </si>
  <si>
    <t>대복</t>
    <phoneticPr fontId="3" type="noConversion"/>
  </si>
  <si>
    <t>이</t>
    <phoneticPr fontId="3" type="noConversion"/>
  </si>
  <si>
    <t>인복</t>
    <phoneticPr fontId="3" type="noConversion"/>
  </si>
  <si>
    <t>권의복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</si>
</sst>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새바탕"/>
      <family val="1"/>
      <charset val="129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indexed="10"/>
      <name val="돋움"/>
      <family val="3"/>
      <charset val="129"/>
    </font>
    <font>
      <sz val="10"/>
      <color rgb="FF0000FF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10" customWidth="1"/>
    <col min="2" max="2" width="4.625" style="4" customWidth="1"/>
    <col min="3" max="4" width="6.625" style="4" customWidth="1"/>
    <col min="5" max="5" width="4.625" style="4" customWidth="1"/>
    <col min="6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4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16384" width="9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5362</v>
      </c>
    </row>
    <row r="2" spans="1:73" ht="13.5" customHeight="1">
      <c r="A2" s="11" t="str">
        <f>HYPERLINK("http://kyu.snu.ac.kr/sdhj/index.jsp?type=hj/GK14746_00IM0001_139a.jpg","1867_수동면_139a")</f>
        <v>1867_수동면_139a</v>
      </c>
      <c r="B2" s="4">
        <v>1867</v>
      </c>
      <c r="C2" s="4" t="s">
        <v>5363</v>
      </c>
      <c r="D2" s="4" t="s">
        <v>5364</v>
      </c>
      <c r="E2" s="4">
        <v>1</v>
      </c>
      <c r="F2" s="5">
        <v>1</v>
      </c>
      <c r="G2" s="5" t="s">
        <v>74</v>
      </c>
      <c r="H2" s="5" t="s">
        <v>75</v>
      </c>
      <c r="I2" s="5">
        <v>1</v>
      </c>
      <c r="J2" s="5" t="s">
        <v>3996</v>
      </c>
      <c r="K2" s="5" t="s">
        <v>5365</v>
      </c>
      <c r="L2" s="5">
        <v>1</v>
      </c>
      <c r="M2" s="4" t="s">
        <v>3996</v>
      </c>
      <c r="N2" s="4" t="s">
        <v>3997</v>
      </c>
      <c r="T2" s="5" t="s">
        <v>5366</v>
      </c>
      <c r="U2" s="5" t="s">
        <v>3998</v>
      </c>
      <c r="V2" s="5" t="s">
        <v>3999</v>
      </c>
      <c r="W2" s="5" t="s">
        <v>166</v>
      </c>
      <c r="X2" s="5" t="s">
        <v>5367</v>
      </c>
      <c r="Y2" s="5" t="s">
        <v>1614</v>
      </c>
      <c r="Z2" s="5" t="s">
        <v>1615</v>
      </c>
      <c r="AC2" s="5">
        <v>61</v>
      </c>
      <c r="AD2" s="5" t="s">
        <v>138</v>
      </c>
      <c r="AE2" s="5" t="s">
        <v>139</v>
      </c>
      <c r="AJ2" s="5" t="s">
        <v>35</v>
      </c>
      <c r="AK2" s="5" t="s">
        <v>36</v>
      </c>
      <c r="AL2" s="5" t="s">
        <v>771</v>
      </c>
      <c r="AM2" s="5" t="s">
        <v>772</v>
      </c>
      <c r="AT2" s="5" t="s">
        <v>556</v>
      </c>
      <c r="AU2" s="5" t="s">
        <v>5368</v>
      </c>
      <c r="AV2" s="5" t="s">
        <v>4000</v>
      </c>
      <c r="AW2" s="5" t="s">
        <v>4001</v>
      </c>
      <c r="BG2" s="5" t="s">
        <v>556</v>
      </c>
      <c r="BH2" s="5" t="s">
        <v>5368</v>
      </c>
      <c r="BI2" s="5" t="s">
        <v>4002</v>
      </c>
      <c r="BJ2" s="5" t="s">
        <v>4003</v>
      </c>
      <c r="BK2" s="5" t="s">
        <v>556</v>
      </c>
      <c r="BL2" s="5" t="s">
        <v>5368</v>
      </c>
      <c r="BM2" s="5" t="s">
        <v>4004</v>
      </c>
      <c r="BN2" s="5" t="s">
        <v>4005</v>
      </c>
      <c r="BO2" s="5" t="s">
        <v>556</v>
      </c>
      <c r="BP2" s="5" t="s">
        <v>5368</v>
      </c>
      <c r="BQ2" s="5" t="s">
        <v>4006</v>
      </c>
      <c r="BR2" s="5" t="s">
        <v>4007</v>
      </c>
      <c r="BS2" s="5" t="s">
        <v>1103</v>
      </c>
      <c r="BT2" s="5" t="s">
        <v>1104</v>
      </c>
    </row>
    <row r="3" spans="1:73" ht="13.5" customHeight="1">
      <c r="A3" s="11" t="str">
        <f>HYPERLINK("http://kyu.snu.ac.kr/sdhj/index.jsp?type=hj/GK14746_00IM0001_139a.jpg","1867_수동면_139a")</f>
        <v>1867_수동면_139a</v>
      </c>
      <c r="B3" s="4">
        <v>1867</v>
      </c>
      <c r="C3" s="4" t="s">
        <v>72</v>
      </c>
      <c r="D3" s="4" t="s">
        <v>73</v>
      </c>
      <c r="E3" s="4">
        <v>2</v>
      </c>
      <c r="F3" s="5">
        <v>1</v>
      </c>
      <c r="G3" s="5" t="s">
        <v>74</v>
      </c>
      <c r="H3" s="5" t="s">
        <v>75</v>
      </c>
      <c r="I3" s="5">
        <f t="shared" ref="I3:I17" si="0">I2</f>
        <v>1</v>
      </c>
      <c r="L3" s="5">
        <v>2</v>
      </c>
      <c r="M3" s="4" t="s">
        <v>5369</v>
      </c>
      <c r="N3" s="4" t="s">
        <v>5370</v>
      </c>
      <c r="T3" s="5" t="s">
        <v>5371</v>
      </c>
      <c r="U3" s="5" t="s">
        <v>3461</v>
      </c>
      <c r="V3" s="5" t="s">
        <v>3462</v>
      </c>
      <c r="W3" s="5" t="s">
        <v>184</v>
      </c>
      <c r="X3" s="5" t="s">
        <v>5372</v>
      </c>
      <c r="Y3" s="5" t="s">
        <v>3960</v>
      </c>
      <c r="Z3" s="5" t="s">
        <v>3961</v>
      </c>
      <c r="AC3" s="5">
        <v>52</v>
      </c>
      <c r="AD3" s="5" t="s">
        <v>185</v>
      </c>
      <c r="AE3" s="5" t="s">
        <v>186</v>
      </c>
      <c r="AJ3" s="5" t="s">
        <v>35</v>
      </c>
      <c r="AK3" s="5" t="s">
        <v>36</v>
      </c>
      <c r="AL3" s="5" t="s">
        <v>245</v>
      </c>
      <c r="AM3" s="5" t="s">
        <v>246</v>
      </c>
      <c r="AT3" s="5" t="s">
        <v>189</v>
      </c>
      <c r="AU3" s="5" t="s">
        <v>190</v>
      </c>
      <c r="AV3" s="5" t="s">
        <v>3962</v>
      </c>
      <c r="AW3" s="5" t="s">
        <v>2581</v>
      </c>
      <c r="BG3" s="5" t="s">
        <v>189</v>
      </c>
      <c r="BH3" s="5" t="s">
        <v>190</v>
      </c>
      <c r="BI3" s="5" t="s">
        <v>1735</v>
      </c>
      <c r="BJ3" s="5" t="s">
        <v>1736</v>
      </c>
      <c r="BK3" s="5" t="s">
        <v>189</v>
      </c>
      <c r="BL3" s="5" t="s">
        <v>190</v>
      </c>
      <c r="BM3" s="5" t="s">
        <v>3963</v>
      </c>
      <c r="BN3" s="5" t="s">
        <v>3964</v>
      </c>
      <c r="BO3" s="5" t="s">
        <v>189</v>
      </c>
      <c r="BP3" s="5" t="s">
        <v>190</v>
      </c>
      <c r="BQ3" s="5" t="s">
        <v>924</v>
      </c>
      <c r="BR3" s="5" t="s">
        <v>925</v>
      </c>
      <c r="BS3" s="5" t="s">
        <v>2647</v>
      </c>
      <c r="BT3" s="5" t="s">
        <v>2648</v>
      </c>
    </row>
    <row r="4" spans="1:73" ht="13.5" customHeight="1">
      <c r="A4" s="11" t="str">
        <f>HYPERLINK("http://kyu.snu.ac.kr/sdhj/index.jsp?type=hj/GK14746_00IM0001_139a.jpg","1867_수동면_139a")</f>
        <v>1867_수동면_139a</v>
      </c>
      <c r="B4" s="4">
        <v>1867</v>
      </c>
      <c r="C4" s="4" t="s">
        <v>72</v>
      </c>
      <c r="D4" s="4" t="s">
        <v>73</v>
      </c>
      <c r="E4" s="4">
        <v>3</v>
      </c>
      <c r="F4" s="5">
        <v>1</v>
      </c>
      <c r="G4" s="5" t="s">
        <v>74</v>
      </c>
      <c r="H4" s="5" t="s">
        <v>75</v>
      </c>
      <c r="I4" s="5">
        <f t="shared" si="0"/>
        <v>1</v>
      </c>
      <c r="L4" s="5">
        <v>2</v>
      </c>
      <c r="M4" s="4" t="s">
        <v>423</v>
      </c>
      <c r="N4" s="4" t="s">
        <v>424</v>
      </c>
      <c r="S4" s="5" t="s">
        <v>164</v>
      </c>
      <c r="T4" s="5" t="s">
        <v>165</v>
      </c>
      <c r="W4" s="5" t="s">
        <v>425</v>
      </c>
      <c r="X4" s="5" t="s">
        <v>426</v>
      </c>
      <c r="Y4" s="5" t="s">
        <v>167</v>
      </c>
      <c r="Z4" s="5" t="s">
        <v>168</v>
      </c>
      <c r="AC4" s="5">
        <v>52</v>
      </c>
      <c r="AJ4" s="5" t="s">
        <v>35</v>
      </c>
      <c r="AK4" s="5" t="s">
        <v>36</v>
      </c>
      <c r="AL4" s="5" t="s">
        <v>93</v>
      </c>
      <c r="AM4" s="5" t="s">
        <v>94</v>
      </c>
      <c r="AT4" s="5" t="s">
        <v>189</v>
      </c>
      <c r="AU4" s="5" t="s">
        <v>190</v>
      </c>
      <c r="AV4" s="5" t="s">
        <v>427</v>
      </c>
      <c r="AW4" s="5" t="s">
        <v>5373</v>
      </c>
      <c r="BG4" s="5" t="s">
        <v>189</v>
      </c>
      <c r="BH4" s="5" t="s">
        <v>190</v>
      </c>
      <c r="BI4" s="5" t="s">
        <v>428</v>
      </c>
      <c r="BJ4" s="5" t="s">
        <v>429</v>
      </c>
      <c r="BK4" s="5" t="s">
        <v>189</v>
      </c>
      <c r="BL4" s="5" t="s">
        <v>190</v>
      </c>
      <c r="BM4" s="5" t="s">
        <v>430</v>
      </c>
      <c r="BN4" s="5" t="s">
        <v>431</v>
      </c>
      <c r="BO4" s="5" t="s">
        <v>189</v>
      </c>
      <c r="BP4" s="5" t="s">
        <v>190</v>
      </c>
      <c r="BQ4" s="5" t="s">
        <v>432</v>
      </c>
      <c r="BR4" s="5" t="s">
        <v>433</v>
      </c>
      <c r="BS4" s="5" t="s">
        <v>199</v>
      </c>
      <c r="BT4" s="5" t="s">
        <v>200</v>
      </c>
    </row>
    <row r="5" spans="1:73" s="6" customFormat="1" ht="13.5" customHeight="1">
      <c r="A5" s="11" t="str">
        <f>HYPERLINK("http://kyu.snu.ac.kr/sdhj/index.jsp?type=hj/GK14746_00IM0001_139a.jpg","1867_수동면_139a")</f>
        <v>1867_수동면_139a</v>
      </c>
      <c r="B5" s="4">
        <v>1867</v>
      </c>
      <c r="C5" s="4" t="s">
        <v>72</v>
      </c>
      <c r="D5" s="4" t="s">
        <v>73</v>
      </c>
      <c r="E5" s="4">
        <v>4</v>
      </c>
      <c r="F5" s="5">
        <v>1</v>
      </c>
      <c r="G5" s="5" t="s">
        <v>74</v>
      </c>
      <c r="H5" s="5" t="s">
        <v>75</v>
      </c>
      <c r="I5" s="5">
        <f t="shared" si="0"/>
        <v>1</v>
      </c>
      <c r="J5" s="5"/>
      <c r="K5" s="5"/>
      <c r="L5" s="5">
        <f>L4</f>
        <v>2</v>
      </c>
      <c r="M5" s="4" t="s">
        <v>423</v>
      </c>
      <c r="N5" s="4" t="s">
        <v>424</v>
      </c>
      <c r="O5" s="5"/>
      <c r="P5" s="5"/>
      <c r="Q5" s="5"/>
      <c r="R5" s="5"/>
      <c r="S5" s="5" t="s">
        <v>4508</v>
      </c>
      <c r="T5" s="5" t="s">
        <v>4509</v>
      </c>
      <c r="U5" s="5"/>
      <c r="V5" s="5"/>
      <c r="W5" s="5"/>
      <c r="X5" s="5"/>
      <c r="Y5" s="5" t="s">
        <v>4510</v>
      </c>
      <c r="Z5" s="5" t="s">
        <v>4511</v>
      </c>
      <c r="AA5" s="5"/>
      <c r="AB5" s="5"/>
      <c r="AC5" s="5">
        <v>45</v>
      </c>
      <c r="AD5" s="5" t="s">
        <v>203</v>
      </c>
      <c r="AE5" s="5" t="s">
        <v>204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6" customFormat="1" ht="13.5" customHeight="1">
      <c r="A6" s="11" t="str">
        <f>HYPERLINK("http://kyu.snu.ac.kr/sdhj/index.jsp?type=hj/GK14746_00IM0001_139a.jpg","1867_수동면_139a")</f>
        <v>1867_수동면_139a</v>
      </c>
      <c r="B6" s="4">
        <v>1867</v>
      </c>
      <c r="C6" s="4" t="s">
        <v>72</v>
      </c>
      <c r="D6" s="4" t="s">
        <v>73</v>
      </c>
      <c r="E6" s="4">
        <v>5</v>
      </c>
      <c r="F6" s="5">
        <v>1</v>
      </c>
      <c r="G6" s="5" t="s">
        <v>74</v>
      </c>
      <c r="H6" s="5" t="s">
        <v>75</v>
      </c>
      <c r="I6" s="5">
        <f t="shared" si="0"/>
        <v>1</v>
      </c>
      <c r="J6" s="5"/>
      <c r="K6" s="5"/>
      <c r="L6" s="5">
        <f>L5</f>
        <v>2</v>
      </c>
      <c r="M6" s="4" t="s">
        <v>423</v>
      </c>
      <c r="N6" s="4" t="s">
        <v>424</v>
      </c>
      <c r="O6" s="5"/>
      <c r="P6" s="5"/>
      <c r="Q6" s="5"/>
      <c r="R6" s="5"/>
      <c r="S6" s="5"/>
      <c r="T6" s="5" t="s">
        <v>5374</v>
      </c>
      <c r="U6" s="5" t="s">
        <v>4512</v>
      </c>
      <c r="V6" s="5" t="s">
        <v>4513</v>
      </c>
      <c r="W6" s="5"/>
      <c r="X6" s="5"/>
      <c r="Y6" s="5" t="s">
        <v>4514</v>
      </c>
      <c r="Z6" s="5" t="s">
        <v>4515</v>
      </c>
      <c r="AA6" s="5"/>
      <c r="AB6" s="5"/>
      <c r="AC6" s="5"/>
      <c r="AD6" s="5" t="s">
        <v>1079</v>
      </c>
      <c r="AE6" s="5" t="s">
        <v>1080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s="6" customFormat="1" ht="13.5" customHeight="1">
      <c r="A7" s="11" t="str">
        <f>HYPERLINK("http://kyu.snu.ac.kr/sdhj/index.jsp?type=hj/GK14746_00IM0001_139a.jpg","1867_수동면_139a")</f>
        <v>1867_수동면_139a</v>
      </c>
      <c r="B7" s="4">
        <v>1867</v>
      </c>
      <c r="C7" s="4" t="s">
        <v>72</v>
      </c>
      <c r="D7" s="4" t="s">
        <v>73</v>
      </c>
      <c r="E7" s="4">
        <v>6</v>
      </c>
      <c r="F7" s="5">
        <v>1</v>
      </c>
      <c r="G7" s="5" t="s">
        <v>74</v>
      </c>
      <c r="H7" s="5" t="s">
        <v>75</v>
      </c>
      <c r="I7" s="5">
        <f t="shared" si="0"/>
        <v>1</v>
      </c>
      <c r="J7" s="5"/>
      <c r="K7" s="5"/>
      <c r="L7" s="5">
        <v>3</v>
      </c>
      <c r="M7" s="4" t="s">
        <v>76</v>
      </c>
      <c r="N7" s="4" t="s">
        <v>77</v>
      </c>
      <c r="O7" s="5" t="s">
        <v>14</v>
      </c>
      <c r="P7" s="5" t="s">
        <v>15</v>
      </c>
      <c r="Q7" s="5"/>
      <c r="R7" s="5"/>
      <c r="S7" s="5"/>
      <c r="T7" s="5" t="s">
        <v>5375</v>
      </c>
      <c r="U7" s="5" t="s">
        <v>189</v>
      </c>
      <c r="V7" s="5" t="s">
        <v>190</v>
      </c>
      <c r="W7" s="5" t="s">
        <v>110</v>
      </c>
      <c r="X7" s="5" t="s">
        <v>111</v>
      </c>
      <c r="Y7" s="5" t="s">
        <v>1025</v>
      </c>
      <c r="Z7" s="5" t="s">
        <v>1026</v>
      </c>
      <c r="AA7" s="5"/>
      <c r="AB7" s="5"/>
      <c r="AC7" s="5">
        <v>36</v>
      </c>
      <c r="AD7" s="5" t="s">
        <v>288</v>
      </c>
      <c r="AE7" s="5" t="s">
        <v>289</v>
      </c>
      <c r="AF7" s="5"/>
      <c r="AG7" s="5"/>
      <c r="AH7" s="5"/>
      <c r="AI7" s="5"/>
      <c r="AJ7" s="5" t="s">
        <v>35</v>
      </c>
      <c r="AK7" s="5" t="s">
        <v>36</v>
      </c>
      <c r="AL7" s="5" t="s">
        <v>116</v>
      </c>
      <c r="AM7" s="5" t="s">
        <v>117</v>
      </c>
      <c r="AN7" s="5"/>
      <c r="AO7" s="5"/>
      <c r="AP7" s="5"/>
      <c r="AQ7" s="5"/>
      <c r="AR7" s="5"/>
      <c r="AS7" s="5"/>
      <c r="AT7" s="5" t="s">
        <v>189</v>
      </c>
      <c r="AU7" s="5" t="s">
        <v>190</v>
      </c>
      <c r="AV7" s="5" t="s">
        <v>1027</v>
      </c>
      <c r="AW7" s="5" t="s">
        <v>1028</v>
      </c>
      <c r="AX7" s="5"/>
      <c r="AY7" s="5"/>
      <c r="AZ7" s="5"/>
      <c r="BA7" s="5"/>
      <c r="BB7" s="5"/>
      <c r="BC7" s="5"/>
      <c r="BD7" s="5"/>
      <c r="BE7" s="5"/>
      <c r="BF7" s="5"/>
      <c r="BG7" s="5" t="s">
        <v>189</v>
      </c>
      <c r="BH7" s="5" t="s">
        <v>190</v>
      </c>
      <c r="BI7" s="5" t="s">
        <v>1029</v>
      </c>
      <c r="BJ7" s="5" t="s">
        <v>1030</v>
      </c>
      <c r="BK7" s="5" t="s">
        <v>189</v>
      </c>
      <c r="BL7" s="5" t="s">
        <v>190</v>
      </c>
      <c r="BM7" s="5" t="s">
        <v>787</v>
      </c>
      <c r="BN7" s="5" t="s">
        <v>788</v>
      </c>
      <c r="BO7" s="5" t="s">
        <v>189</v>
      </c>
      <c r="BP7" s="5" t="s">
        <v>190</v>
      </c>
      <c r="BQ7" s="5" t="s">
        <v>444</v>
      </c>
      <c r="BR7" s="5" t="s">
        <v>445</v>
      </c>
      <c r="BS7" s="5" t="s">
        <v>187</v>
      </c>
      <c r="BT7" s="5" t="s">
        <v>188</v>
      </c>
      <c r="BU7" s="5"/>
    </row>
    <row r="8" spans="1:73" s="6" customFormat="1" ht="13.5" customHeight="1">
      <c r="A8" s="11" t="str">
        <f>HYPERLINK("http://kyu.snu.ac.kr/sdhj/index.jsp?type=hj/GK14746_00IM0001_139a.jpg","1867_수동면_139a")</f>
        <v>1867_수동면_139a</v>
      </c>
      <c r="B8" s="4">
        <v>1867</v>
      </c>
      <c r="C8" s="4" t="s">
        <v>72</v>
      </c>
      <c r="D8" s="4" t="s">
        <v>73</v>
      </c>
      <c r="E8" s="4">
        <v>7</v>
      </c>
      <c r="F8" s="5">
        <v>1</v>
      </c>
      <c r="G8" s="5" t="s">
        <v>74</v>
      </c>
      <c r="H8" s="5" t="s">
        <v>75</v>
      </c>
      <c r="I8" s="5">
        <f t="shared" si="0"/>
        <v>1</v>
      </c>
      <c r="J8" s="5"/>
      <c r="K8" s="5"/>
      <c r="L8" s="5">
        <f>L7</f>
        <v>3</v>
      </c>
      <c r="M8" s="4" t="s">
        <v>76</v>
      </c>
      <c r="N8" s="4" t="s">
        <v>77</v>
      </c>
      <c r="O8" s="5"/>
      <c r="P8" s="5"/>
      <c r="Q8" s="5"/>
      <c r="R8" s="5"/>
      <c r="S8" s="5" t="s">
        <v>164</v>
      </c>
      <c r="T8" s="5" t="s">
        <v>165</v>
      </c>
      <c r="U8" s="5"/>
      <c r="V8" s="5"/>
      <c r="W8" s="5" t="s">
        <v>166</v>
      </c>
      <c r="X8" s="5" t="s">
        <v>5376</v>
      </c>
      <c r="Y8" s="5" t="s">
        <v>167</v>
      </c>
      <c r="Z8" s="5" t="s">
        <v>168</v>
      </c>
      <c r="AA8" s="5"/>
      <c r="AB8" s="5"/>
      <c r="AC8" s="5">
        <v>36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6" customFormat="1" ht="13.5" customHeight="1">
      <c r="A9" s="11" t="str">
        <f>HYPERLINK("http://kyu.snu.ac.kr/sdhj/index.jsp?type=hj/GK14746_00IM0001_139a.jpg","1867_수동면_139a")</f>
        <v>1867_수동면_139a</v>
      </c>
      <c r="B9" s="4">
        <v>1867</v>
      </c>
      <c r="C9" s="4" t="s">
        <v>72</v>
      </c>
      <c r="D9" s="4" t="s">
        <v>73</v>
      </c>
      <c r="E9" s="4">
        <v>8</v>
      </c>
      <c r="F9" s="5">
        <v>1</v>
      </c>
      <c r="G9" s="5" t="s">
        <v>74</v>
      </c>
      <c r="H9" s="5" t="s">
        <v>75</v>
      </c>
      <c r="I9" s="5">
        <f t="shared" si="0"/>
        <v>1</v>
      </c>
      <c r="J9" s="5"/>
      <c r="K9" s="5"/>
      <c r="L9" s="5">
        <v>4</v>
      </c>
      <c r="M9" s="4" t="s">
        <v>516</v>
      </c>
      <c r="N9" s="4" t="s">
        <v>517</v>
      </c>
      <c r="O9" s="5"/>
      <c r="P9" s="5"/>
      <c r="Q9" s="5"/>
      <c r="R9" s="5"/>
      <c r="S9" s="5"/>
      <c r="T9" s="5" t="s">
        <v>5377</v>
      </c>
      <c r="U9" s="5" t="s">
        <v>108</v>
      </c>
      <c r="V9" s="5" t="s">
        <v>109</v>
      </c>
      <c r="W9" s="5" t="s">
        <v>134</v>
      </c>
      <c r="X9" s="5" t="s">
        <v>135</v>
      </c>
      <c r="Y9" s="5" t="s">
        <v>518</v>
      </c>
      <c r="Z9" s="5" t="s">
        <v>519</v>
      </c>
      <c r="AA9" s="5"/>
      <c r="AB9" s="5"/>
      <c r="AC9" s="5">
        <v>51</v>
      </c>
      <c r="AD9" s="5" t="s">
        <v>520</v>
      </c>
      <c r="AE9" s="5" t="s">
        <v>521</v>
      </c>
      <c r="AF9" s="5"/>
      <c r="AG9" s="5"/>
      <c r="AH9" s="5"/>
      <c r="AI9" s="5"/>
      <c r="AJ9" s="5" t="s">
        <v>35</v>
      </c>
      <c r="AK9" s="5" t="s">
        <v>36</v>
      </c>
      <c r="AL9" s="5" t="s">
        <v>140</v>
      </c>
      <c r="AM9" s="5" t="s">
        <v>141</v>
      </c>
      <c r="AN9" s="5"/>
      <c r="AO9" s="5"/>
      <c r="AP9" s="5"/>
      <c r="AQ9" s="5"/>
      <c r="AR9" s="5"/>
      <c r="AS9" s="5"/>
      <c r="AT9" s="5" t="s">
        <v>95</v>
      </c>
      <c r="AU9" s="5" t="s">
        <v>96</v>
      </c>
      <c r="AV9" s="5" t="s">
        <v>522</v>
      </c>
      <c r="AW9" s="5" t="s">
        <v>297</v>
      </c>
      <c r="AX9" s="5"/>
      <c r="AY9" s="5"/>
      <c r="AZ9" s="5"/>
      <c r="BA9" s="5"/>
      <c r="BB9" s="5"/>
      <c r="BC9" s="5"/>
      <c r="BD9" s="5"/>
      <c r="BE9" s="5"/>
      <c r="BF9" s="5"/>
      <c r="BG9" s="5" t="s">
        <v>95</v>
      </c>
      <c r="BH9" s="5" t="s">
        <v>96</v>
      </c>
      <c r="BI9" s="5" t="s">
        <v>144</v>
      </c>
      <c r="BJ9" s="5" t="s">
        <v>145</v>
      </c>
      <c r="BK9" s="5" t="s">
        <v>95</v>
      </c>
      <c r="BL9" s="5" t="s">
        <v>96</v>
      </c>
      <c r="BM9" s="5" t="s">
        <v>146</v>
      </c>
      <c r="BN9" s="5" t="s">
        <v>147</v>
      </c>
      <c r="BO9" s="5" t="s">
        <v>95</v>
      </c>
      <c r="BP9" s="5" t="s">
        <v>96</v>
      </c>
      <c r="BQ9" s="5" t="s">
        <v>523</v>
      </c>
      <c r="BR9" s="5" t="s">
        <v>524</v>
      </c>
      <c r="BS9" s="5" t="s">
        <v>199</v>
      </c>
      <c r="BT9" s="5" t="s">
        <v>200</v>
      </c>
      <c r="BU9" s="5"/>
    </row>
    <row r="10" spans="1:73" s="6" customFormat="1" ht="13.5" customHeight="1">
      <c r="A10" s="11" t="str">
        <f>HYPERLINK("http://kyu.snu.ac.kr/sdhj/index.jsp?type=hj/GK14746_00IM0001_139a.jpg","1867_수동면_139a")</f>
        <v>1867_수동면_139a</v>
      </c>
      <c r="B10" s="4">
        <v>1867</v>
      </c>
      <c r="C10" s="4" t="s">
        <v>72</v>
      </c>
      <c r="D10" s="4" t="s">
        <v>73</v>
      </c>
      <c r="E10" s="4">
        <v>9</v>
      </c>
      <c r="F10" s="5">
        <v>1</v>
      </c>
      <c r="G10" s="5" t="s">
        <v>74</v>
      </c>
      <c r="H10" s="5" t="s">
        <v>75</v>
      </c>
      <c r="I10" s="5">
        <f t="shared" si="0"/>
        <v>1</v>
      </c>
      <c r="J10" s="5"/>
      <c r="K10" s="5"/>
      <c r="L10" s="5">
        <f>L9</f>
        <v>4</v>
      </c>
      <c r="M10" s="4" t="s">
        <v>516</v>
      </c>
      <c r="N10" s="4" t="s">
        <v>517</v>
      </c>
      <c r="O10" s="5"/>
      <c r="P10" s="5"/>
      <c r="Q10" s="5"/>
      <c r="R10" s="5"/>
      <c r="S10" s="5" t="s">
        <v>164</v>
      </c>
      <c r="T10" s="5" t="s">
        <v>165</v>
      </c>
      <c r="U10" s="5"/>
      <c r="V10" s="5"/>
      <c r="W10" s="5" t="s">
        <v>2296</v>
      </c>
      <c r="X10" s="5" t="s">
        <v>551</v>
      </c>
      <c r="Y10" s="5" t="s">
        <v>167</v>
      </c>
      <c r="Z10" s="5" t="s">
        <v>168</v>
      </c>
      <c r="AA10" s="5"/>
      <c r="AB10" s="5"/>
      <c r="AC10" s="5">
        <v>41</v>
      </c>
      <c r="AD10" s="5" t="s">
        <v>1079</v>
      </c>
      <c r="AE10" s="5" t="s">
        <v>1080</v>
      </c>
      <c r="AF10" s="5"/>
      <c r="AG10" s="5"/>
      <c r="AH10" s="5"/>
      <c r="AI10" s="5"/>
      <c r="AJ10" s="5" t="s">
        <v>35</v>
      </c>
      <c r="AK10" s="5" t="s">
        <v>36</v>
      </c>
      <c r="AL10" s="5" t="s">
        <v>2297</v>
      </c>
      <c r="AM10" s="5" t="s">
        <v>2298</v>
      </c>
      <c r="AN10" s="5"/>
      <c r="AO10" s="5"/>
      <c r="AP10" s="5"/>
      <c r="AQ10" s="5"/>
      <c r="AR10" s="5"/>
      <c r="AS10" s="5"/>
      <c r="AT10" s="5" t="s">
        <v>95</v>
      </c>
      <c r="AU10" s="5" t="s">
        <v>96</v>
      </c>
      <c r="AV10" s="5" t="s">
        <v>2426</v>
      </c>
      <c r="AW10" s="5" t="s">
        <v>5378</v>
      </c>
      <c r="AX10" s="5"/>
      <c r="AY10" s="5"/>
      <c r="AZ10" s="5"/>
      <c r="BA10" s="5"/>
      <c r="BB10" s="5"/>
      <c r="BC10" s="5"/>
      <c r="BD10" s="5"/>
      <c r="BE10" s="5"/>
      <c r="BF10" s="5"/>
      <c r="BG10" s="5" t="s">
        <v>95</v>
      </c>
      <c r="BH10" s="5" t="s">
        <v>96</v>
      </c>
      <c r="BI10" s="5" t="s">
        <v>118</v>
      </c>
      <c r="BJ10" s="5" t="s">
        <v>119</v>
      </c>
      <c r="BK10" s="5" t="s">
        <v>95</v>
      </c>
      <c r="BL10" s="5" t="s">
        <v>96</v>
      </c>
      <c r="BM10" s="5" t="s">
        <v>2427</v>
      </c>
      <c r="BN10" s="5" t="s">
        <v>2428</v>
      </c>
      <c r="BO10" s="5" t="s">
        <v>95</v>
      </c>
      <c r="BP10" s="5" t="s">
        <v>96</v>
      </c>
      <c r="BQ10" s="5" t="s">
        <v>2429</v>
      </c>
      <c r="BR10" s="5" t="s">
        <v>2430</v>
      </c>
      <c r="BS10" s="5" t="s">
        <v>116</v>
      </c>
      <c r="BT10" s="5" t="s">
        <v>117</v>
      </c>
      <c r="BU10" s="5"/>
    </row>
    <row r="11" spans="1:73" s="6" customFormat="1" ht="13.5" customHeight="1">
      <c r="A11" s="11" t="str">
        <f>HYPERLINK("http://kyu.snu.ac.kr/sdhj/index.jsp?type=hj/GK14746_00IM0001_139a.jpg","1867_수동면_139a")</f>
        <v>1867_수동면_139a</v>
      </c>
      <c r="B11" s="4">
        <v>1867</v>
      </c>
      <c r="C11" s="4" t="s">
        <v>72</v>
      </c>
      <c r="D11" s="4" t="s">
        <v>73</v>
      </c>
      <c r="E11" s="4">
        <v>10</v>
      </c>
      <c r="F11" s="5">
        <v>1</v>
      </c>
      <c r="G11" s="5" t="s">
        <v>74</v>
      </c>
      <c r="H11" s="5" t="s">
        <v>75</v>
      </c>
      <c r="I11" s="5">
        <f t="shared" si="0"/>
        <v>1</v>
      </c>
      <c r="J11" s="5"/>
      <c r="K11" s="5"/>
      <c r="L11" s="5">
        <f>L10</f>
        <v>4</v>
      </c>
      <c r="M11" s="4" t="s">
        <v>516</v>
      </c>
      <c r="N11" s="4" t="s">
        <v>517</v>
      </c>
      <c r="O11" s="5"/>
      <c r="P11" s="5"/>
      <c r="Q11" s="5"/>
      <c r="R11" s="5"/>
      <c r="S11" s="5" t="s">
        <v>4494</v>
      </c>
      <c r="T11" s="5" t="s">
        <v>4495</v>
      </c>
      <c r="U11" s="5"/>
      <c r="V11" s="5"/>
      <c r="W11" s="5"/>
      <c r="X11" s="5"/>
      <c r="Y11" s="5" t="s">
        <v>4516</v>
      </c>
      <c r="Z11" s="5" t="s">
        <v>1831</v>
      </c>
      <c r="AA11" s="5"/>
      <c r="AB11" s="5"/>
      <c r="AC11" s="5">
        <v>22</v>
      </c>
      <c r="AD11" s="5" t="s">
        <v>153</v>
      </c>
      <c r="AE11" s="5" t="s">
        <v>154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6" customFormat="1" ht="13.5" customHeight="1">
      <c r="A12" s="11" t="str">
        <f>HYPERLINK("http://kyu.snu.ac.kr/sdhj/index.jsp?type=hj/GK14746_00IM0001_139a.jpg","1867_수동면_139a")</f>
        <v>1867_수동면_139a</v>
      </c>
      <c r="B12" s="4">
        <v>1867</v>
      </c>
      <c r="C12" s="4" t="s">
        <v>72</v>
      </c>
      <c r="D12" s="4" t="s">
        <v>73</v>
      </c>
      <c r="E12" s="4">
        <v>11</v>
      </c>
      <c r="F12" s="5">
        <v>1</v>
      </c>
      <c r="G12" s="5" t="s">
        <v>74</v>
      </c>
      <c r="H12" s="5" t="s">
        <v>75</v>
      </c>
      <c r="I12" s="5">
        <f t="shared" si="0"/>
        <v>1</v>
      </c>
      <c r="J12" s="5"/>
      <c r="K12" s="5"/>
      <c r="L12" s="5">
        <f>L11</f>
        <v>4</v>
      </c>
      <c r="M12" s="4" t="s">
        <v>516</v>
      </c>
      <c r="N12" s="4" t="s">
        <v>517</v>
      </c>
      <c r="O12" s="5"/>
      <c r="P12" s="5"/>
      <c r="Q12" s="5"/>
      <c r="R12" s="5"/>
      <c r="S12" s="5" t="s">
        <v>4494</v>
      </c>
      <c r="T12" s="5" t="s">
        <v>4495</v>
      </c>
      <c r="U12" s="5"/>
      <c r="V12" s="5"/>
      <c r="W12" s="5"/>
      <c r="X12" s="5"/>
      <c r="Y12" s="5" t="s">
        <v>4517</v>
      </c>
      <c r="Z12" s="5" t="s">
        <v>4518</v>
      </c>
      <c r="AA12" s="5"/>
      <c r="AB12" s="5"/>
      <c r="AC12" s="5">
        <v>11</v>
      </c>
      <c r="AD12" s="5" t="s">
        <v>2419</v>
      </c>
      <c r="AE12" s="5" t="s">
        <v>2420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6" customFormat="1" ht="13.5" customHeight="1">
      <c r="A13" s="11" t="str">
        <f>HYPERLINK("http://kyu.snu.ac.kr/sdhj/index.jsp?type=hj/GK14746_00IM0001_139a.jpg","1867_수동면_139a")</f>
        <v>1867_수동면_139a</v>
      </c>
      <c r="B13" s="4">
        <v>1867</v>
      </c>
      <c r="C13" s="4" t="s">
        <v>72</v>
      </c>
      <c r="D13" s="4" t="s">
        <v>73</v>
      </c>
      <c r="E13" s="4">
        <v>12</v>
      </c>
      <c r="F13" s="5">
        <v>1</v>
      </c>
      <c r="G13" s="5" t="s">
        <v>74</v>
      </c>
      <c r="H13" s="5" t="s">
        <v>75</v>
      </c>
      <c r="I13" s="5">
        <f t="shared" si="0"/>
        <v>1</v>
      </c>
      <c r="J13" s="5"/>
      <c r="K13" s="5"/>
      <c r="L13" s="5">
        <f>L12</f>
        <v>4</v>
      </c>
      <c r="M13" s="4" t="s">
        <v>516</v>
      </c>
      <c r="N13" s="4" t="s">
        <v>517</v>
      </c>
      <c r="O13" s="5"/>
      <c r="P13" s="5"/>
      <c r="Q13" s="5"/>
      <c r="R13" s="5"/>
      <c r="S13" s="5"/>
      <c r="T13" s="5" t="s">
        <v>5379</v>
      </c>
      <c r="U13" s="5" t="s">
        <v>4512</v>
      </c>
      <c r="V13" s="5" t="s">
        <v>4513</v>
      </c>
      <c r="W13" s="5"/>
      <c r="X13" s="5"/>
      <c r="Y13" s="5" t="s">
        <v>4519</v>
      </c>
      <c r="Z13" s="5" t="s">
        <v>4520</v>
      </c>
      <c r="AA13" s="5"/>
      <c r="AB13" s="5"/>
      <c r="AC13" s="5">
        <v>50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3.5" customHeight="1">
      <c r="A14" s="11" t="str">
        <f>HYPERLINK("http://kyu.snu.ac.kr/sdhj/index.jsp?type=hj/GK14746_00IM0001_139a.jpg","1867_수동면_139a")</f>
        <v>1867_수동면_139a</v>
      </c>
      <c r="B14" s="4">
        <v>1867</v>
      </c>
      <c r="C14" s="4" t="s">
        <v>72</v>
      </c>
      <c r="D14" s="4" t="s">
        <v>73</v>
      </c>
      <c r="E14" s="4">
        <v>13</v>
      </c>
      <c r="F14" s="5">
        <v>1</v>
      </c>
      <c r="G14" s="5" t="s">
        <v>74</v>
      </c>
      <c r="H14" s="5" t="s">
        <v>75</v>
      </c>
      <c r="I14" s="5">
        <f t="shared" si="0"/>
        <v>1</v>
      </c>
      <c r="L14" s="5">
        <v>5</v>
      </c>
      <c r="M14" s="4" t="s">
        <v>3248</v>
      </c>
      <c r="N14" s="4" t="s">
        <v>3249</v>
      </c>
      <c r="Q14" s="5" t="s">
        <v>3250</v>
      </c>
      <c r="R14" s="5" t="s">
        <v>5380</v>
      </c>
      <c r="T14" s="5" t="s">
        <v>5375</v>
      </c>
      <c r="U14" s="5" t="s">
        <v>495</v>
      </c>
      <c r="V14" s="5" t="s">
        <v>496</v>
      </c>
      <c r="W14" s="5" t="s">
        <v>5381</v>
      </c>
      <c r="X14" s="5" t="s">
        <v>5376</v>
      </c>
      <c r="Y14" s="5" t="s">
        <v>3251</v>
      </c>
      <c r="Z14" s="5" t="s">
        <v>3252</v>
      </c>
      <c r="AC14" s="5">
        <v>25</v>
      </c>
      <c r="AD14" s="5" t="s">
        <v>653</v>
      </c>
      <c r="AE14" s="5" t="s">
        <v>654</v>
      </c>
      <c r="AJ14" s="5" t="s">
        <v>35</v>
      </c>
      <c r="AK14" s="5" t="s">
        <v>36</v>
      </c>
      <c r="AL14" s="5" t="s">
        <v>214</v>
      </c>
      <c r="AM14" s="5" t="s">
        <v>215</v>
      </c>
      <c r="AT14" s="5" t="s">
        <v>189</v>
      </c>
      <c r="AU14" s="5" t="s">
        <v>190</v>
      </c>
      <c r="AV14" s="5" t="s">
        <v>3253</v>
      </c>
      <c r="AW14" s="5" t="s">
        <v>3254</v>
      </c>
      <c r="BG14" s="5" t="s">
        <v>189</v>
      </c>
      <c r="BH14" s="5" t="s">
        <v>190</v>
      </c>
      <c r="BI14" s="5" t="s">
        <v>3255</v>
      </c>
      <c r="BJ14" s="5" t="s">
        <v>3256</v>
      </c>
      <c r="BK14" s="5" t="s">
        <v>189</v>
      </c>
      <c r="BL14" s="5" t="s">
        <v>190</v>
      </c>
      <c r="BM14" s="5" t="s">
        <v>787</v>
      </c>
      <c r="BN14" s="5" t="s">
        <v>788</v>
      </c>
      <c r="BO14" s="5" t="s">
        <v>189</v>
      </c>
      <c r="BP14" s="5" t="s">
        <v>190</v>
      </c>
      <c r="BQ14" s="5" t="s">
        <v>3257</v>
      </c>
      <c r="BR14" s="5" t="s">
        <v>3258</v>
      </c>
      <c r="BS14" s="5" t="s">
        <v>1862</v>
      </c>
      <c r="BT14" s="5" t="s">
        <v>1863</v>
      </c>
    </row>
    <row r="15" spans="1:73" ht="13.5" customHeight="1">
      <c r="A15" s="11" t="str">
        <f>HYPERLINK("http://kyu.snu.ac.kr/sdhj/index.jsp?type=hj/GK14746_00IM0001_139a.jpg","1867_수동면_139a")</f>
        <v>1867_수동면_139a</v>
      </c>
      <c r="B15" s="4">
        <v>1867</v>
      </c>
      <c r="C15" s="4" t="s">
        <v>72</v>
      </c>
      <c r="D15" s="4" t="s">
        <v>73</v>
      </c>
      <c r="E15" s="4">
        <v>14</v>
      </c>
      <c r="F15" s="5">
        <v>1</v>
      </c>
      <c r="G15" s="5" t="s">
        <v>74</v>
      </c>
      <c r="H15" s="5" t="s">
        <v>75</v>
      </c>
      <c r="I15" s="5">
        <f t="shared" si="0"/>
        <v>1</v>
      </c>
      <c r="L15" s="5">
        <f>L14</f>
        <v>5</v>
      </c>
      <c r="M15" s="4" t="s">
        <v>3248</v>
      </c>
      <c r="N15" s="4" t="s">
        <v>3249</v>
      </c>
      <c r="S15" s="5" t="s">
        <v>4521</v>
      </c>
      <c r="T15" s="5" t="s">
        <v>4522</v>
      </c>
      <c r="W15" s="5" t="s">
        <v>1323</v>
      </c>
      <c r="X15" s="5" t="s">
        <v>1324</v>
      </c>
      <c r="Y15" s="5" t="s">
        <v>22</v>
      </c>
      <c r="Z15" s="5" t="s">
        <v>23</v>
      </c>
      <c r="AC15" s="5">
        <v>85</v>
      </c>
      <c r="AF15" s="5" t="s">
        <v>2798</v>
      </c>
      <c r="AG15" s="5" t="s">
        <v>2799</v>
      </c>
    </row>
    <row r="16" spans="1:73" ht="13.5" customHeight="1">
      <c r="A16" s="11" t="str">
        <f>HYPERLINK("http://kyu.snu.ac.kr/sdhj/index.jsp?type=hj/GK14746_00IM0001_139a.jpg","1867_수동면_139a")</f>
        <v>1867_수동면_139a</v>
      </c>
      <c r="B16" s="4">
        <v>1867</v>
      </c>
      <c r="C16" s="4" t="s">
        <v>72</v>
      </c>
      <c r="D16" s="4" t="s">
        <v>73</v>
      </c>
      <c r="E16" s="4">
        <v>15</v>
      </c>
      <c r="F16" s="5">
        <v>1</v>
      </c>
      <c r="G16" s="5" t="s">
        <v>74</v>
      </c>
      <c r="H16" s="5" t="s">
        <v>75</v>
      </c>
      <c r="I16" s="5">
        <f t="shared" si="0"/>
        <v>1</v>
      </c>
      <c r="L16" s="5">
        <f>L15</f>
        <v>5</v>
      </c>
      <c r="M16" s="4" t="s">
        <v>3248</v>
      </c>
      <c r="N16" s="4" t="s">
        <v>3249</v>
      </c>
      <c r="S16" s="5" t="s">
        <v>2417</v>
      </c>
      <c r="T16" s="5" t="s">
        <v>2418</v>
      </c>
      <c r="W16" s="5" t="s">
        <v>184</v>
      </c>
      <c r="X16" s="5" t="s">
        <v>5382</v>
      </c>
      <c r="Y16" s="5" t="s">
        <v>22</v>
      </c>
      <c r="Z16" s="5" t="s">
        <v>23</v>
      </c>
      <c r="AC16" s="5">
        <v>63</v>
      </c>
      <c r="AJ16" s="5" t="s">
        <v>35</v>
      </c>
      <c r="AK16" s="5" t="s">
        <v>36</v>
      </c>
      <c r="AL16" s="5" t="s">
        <v>1862</v>
      </c>
      <c r="AM16" s="5" t="s">
        <v>1863</v>
      </c>
    </row>
    <row r="17" spans="1:73" ht="13.5" customHeight="1">
      <c r="A17" s="11" t="str">
        <f>HYPERLINK("http://kyu.snu.ac.kr/sdhj/index.jsp?type=hj/GK14746_00IM0001_139a.jpg","1867_수동면_139a")</f>
        <v>1867_수동면_139a</v>
      </c>
      <c r="B17" s="4">
        <v>1867</v>
      </c>
      <c r="C17" s="4" t="s">
        <v>72</v>
      </c>
      <c r="D17" s="4" t="s">
        <v>73</v>
      </c>
      <c r="E17" s="4">
        <v>16</v>
      </c>
      <c r="F17" s="5">
        <v>1</v>
      </c>
      <c r="G17" s="5" t="s">
        <v>74</v>
      </c>
      <c r="H17" s="5" t="s">
        <v>75</v>
      </c>
      <c r="I17" s="5">
        <f t="shared" si="0"/>
        <v>1</v>
      </c>
      <c r="L17" s="5">
        <f>L16</f>
        <v>5</v>
      </c>
      <c r="M17" s="4" t="s">
        <v>3248</v>
      </c>
      <c r="N17" s="4" t="s">
        <v>3249</v>
      </c>
      <c r="T17" s="5" t="s">
        <v>5374</v>
      </c>
      <c r="U17" s="5" t="s">
        <v>4512</v>
      </c>
      <c r="V17" s="5" t="s">
        <v>4513</v>
      </c>
      <c r="Y17" s="5" t="s">
        <v>4407</v>
      </c>
      <c r="Z17" s="5" t="s">
        <v>4396</v>
      </c>
      <c r="AD17" s="5" t="s">
        <v>930</v>
      </c>
      <c r="AE17" s="5" t="s">
        <v>931</v>
      </c>
    </row>
    <row r="18" spans="1:73" ht="13.5" customHeight="1">
      <c r="A18" s="11" t="str">
        <f>HYPERLINK("http://kyu.snu.ac.kr/sdhj/index.jsp?type=hj/GK14746_00IM0001_139b.jpg","1867_수동면_139b")</f>
        <v>1867_수동면_139b</v>
      </c>
      <c r="B18" s="4">
        <v>1867</v>
      </c>
      <c r="C18" s="4" t="s">
        <v>72</v>
      </c>
      <c r="D18" s="4" t="s">
        <v>73</v>
      </c>
      <c r="E18" s="4">
        <v>17</v>
      </c>
      <c r="F18" s="5">
        <v>1</v>
      </c>
      <c r="G18" s="5" t="s">
        <v>74</v>
      </c>
      <c r="H18" s="5" t="s">
        <v>75</v>
      </c>
      <c r="I18" s="5">
        <v>2</v>
      </c>
      <c r="J18" s="5" t="s">
        <v>393</v>
      </c>
      <c r="K18" s="5" t="s">
        <v>5383</v>
      </c>
      <c r="L18" s="5">
        <v>1</v>
      </c>
      <c r="M18" s="4" t="s">
        <v>1697</v>
      </c>
      <c r="N18" s="4" t="s">
        <v>1698</v>
      </c>
      <c r="T18" s="5" t="s">
        <v>5384</v>
      </c>
      <c r="U18" s="5" t="s">
        <v>108</v>
      </c>
      <c r="V18" s="5" t="s">
        <v>109</v>
      </c>
      <c r="W18" s="5" t="s">
        <v>184</v>
      </c>
      <c r="X18" s="5" t="s">
        <v>5385</v>
      </c>
      <c r="Y18" s="5" t="s">
        <v>1699</v>
      </c>
      <c r="Z18" s="5" t="s">
        <v>5386</v>
      </c>
      <c r="AC18" s="5">
        <v>41</v>
      </c>
      <c r="AD18" s="5" t="s">
        <v>229</v>
      </c>
      <c r="AE18" s="5" t="s">
        <v>230</v>
      </c>
      <c r="AJ18" s="5" t="s">
        <v>35</v>
      </c>
      <c r="AK18" s="5" t="s">
        <v>36</v>
      </c>
      <c r="AL18" s="5" t="s">
        <v>231</v>
      </c>
      <c r="AM18" s="5" t="s">
        <v>232</v>
      </c>
      <c r="AT18" s="5" t="s">
        <v>95</v>
      </c>
      <c r="AU18" s="5" t="s">
        <v>96</v>
      </c>
      <c r="AV18" s="5" t="s">
        <v>1700</v>
      </c>
      <c r="AW18" s="5" t="s">
        <v>1701</v>
      </c>
      <c r="BG18" s="5" t="s">
        <v>95</v>
      </c>
      <c r="BH18" s="5" t="s">
        <v>96</v>
      </c>
      <c r="BI18" s="5" t="s">
        <v>1702</v>
      </c>
      <c r="BJ18" s="5" t="s">
        <v>1703</v>
      </c>
      <c r="BK18" s="5" t="s">
        <v>95</v>
      </c>
      <c r="BL18" s="5" t="s">
        <v>96</v>
      </c>
      <c r="BM18" s="5" t="s">
        <v>1704</v>
      </c>
      <c r="BN18" s="5" t="s">
        <v>1705</v>
      </c>
      <c r="BO18" s="5" t="s">
        <v>95</v>
      </c>
      <c r="BP18" s="5" t="s">
        <v>96</v>
      </c>
      <c r="BQ18" s="5" t="s">
        <v>1706</v>
      </c>
      <c r="BR18" s="5" t="s">
        <v>1707</v>
      </c>
      <c r="BS18" s="5" t="s">
        <v>255</v>
      </c>
      <c r="BT18" s="5" t="s">
        <v>256</v>
      </c>
    </row>
    <row r="19" spans="1:73" ht="13.5" customHeight="1">
      <c r="A19" s="11" t="str">
        <f>HYPERLINK("http://kyu.snu.ac.kr/sdhj/index.jsp?type=hj/GK14746_00IM0001_139b.jpg","1867_수동면_139b")</f>
        <v>1867_수동면_139b</v>
      </c>
      <c r="B19" s="4">
        <v>1867</v>
      </c>
      <c r="C19" s="4" t="s">
        <v>72</v>
      </c>
      <c r="D19" s="4" t="s">
        <v>73</v>
      </c>
      <c r="E19" s="4">
        <v>18</v>
      </c>
      <c r="F19" s="5">
        <v>1</v>
      </c>
      <c r="G19" s="5" t="s">
        <v>74</v>
      </c>
      <c r="H19" s="5" t="s">
        <v>75</v>
      </c>
      <c r="I19" s="5">
        <f t="shared" ref="I19:I35" si="1">I18</f>
        <v>2</v>
      </c>
      <c r="L19" s="5">
        <f t="shared" ref="L19:L24" si="2">L18</f>
        <v>1</v>
      </c>
      <c r="M19" s="4" t="s">
        <v>1697</v>
      </c>
      <c r="N19" s="4" t="s">
        <v>1698</v>
      </c>
      <c r="S19" s="5" t="s">
        <v>3095</v>
      </c>
      <c r="T19" s="5" t="s">
        <v>3096</v>
      </c>
      <c r="W19" s="5" t="s">
        <v>243</v>
      </c>
      <c r="X19" s="5" t="s">
        <v>244</v>
      </c>
      <c r="Y19" s="5" t="s">
        <v>167</v>
      </c>
      <c r="Z19" s="5" t="s">
        <v>168</v>
      </c>
      <c r="AC19" s="5">
        <v>74</v>
      </c>
      <c r="AD19" s="5" t="s">
        <v>536</v>
      </c>
      <c r="AE19" s="5" t="s">
        <v>537</v>
      </c>
    </row>
    <row r="20" spans="1:73" ht="13.5" customHeight="1">
      <c r="A20" s="11" t="str">
        <f>HYPERLINK("http://kyu.snu.ac.kr/sdhj/index.jsp?type=hj/GK14746_00IM0001_139b.jpg","1867_수동면_139b")</f>
        <v>1867_수동면_139b</v>
      </c>
      <c r="B20" s="4">
        <v>1867</v>
      </c>
      <c r="C20" s="4" t="s">
        <v>72</v>
      </c>
      <c r="D20" s="4" t="s">
        <v>73</v>
      </c>
      <c r="E20" s="4">
        <v>19</v>
      </c>
      <c r="F20" s="5">
        <v>1</v>
      </c>
      <c r="G20" s="5" t="s">
        <v>74</v>
      </c>
      <c r="H20" s="5" t="s">
        <v>75</v>
      </c>
      <c r="I20" s="5">
        <f t="shared" si="1"/>
        <v>2</v>
      </c>
      <c r="L20" s="5">
        <f t="shared" si="2"/>
        <v>1</v>
      </c>
      <c r="M20" s="4" t="s">
        <v>1697</v>
      </c>
      <c r="N20" s="4" t="s">
        <v>1698</v>
      </c>
      <c r="S20" s="5" t="s">
        <v>164</v>
      </c>
      <c r="T20" s="5" t="s">
        <v>165</v>
      </c>
      <c r="W20" s="5" t="s">
        <v>134</v>
      </c>
      <c r="X20" s="5" t="s">
        <v>135</v>
      </c>
      <c r="Y20" s="5" t="s">
        <v>167</v>
      </c>
      <c r="Z20" s="5" t="s">
        <v>168</v>
      </c>
      <c r="AC20" s="5">
        <v>43</v>
      </c>
      <c r="AD20" s="5" t="s">
        <v>212</v>
      </c>
      <c r="AE20" s="5" t="s">
        <v>213</v>
      </c>
      <c r="AJ20" s="5" t="s">
        <v>169</v>
      </c>
      <c r="AK20" s="5" t="s">
        <v>170</v>
      </c>
      <c r="AL20" s="5" t="s">
        <v>140</v>
      </c>
      <c r="AM20" s="5" t="s">
        <v>141</v>
      </c>
      <c r="AT20" s="5" t="s">
        <v>95</v>
      </c>
      <c r="AU20" s="5" t="s">
        <v>96</v>
      </c>
      <c r="AV20" s="5" t="s">
        <v>3789</v>
      </c>
      <c r="AW20" s="5" t="s">
        <v>252</v>
      </c>
      <c r="BG20" s="5" t="s">
        <v>95</v>
      </c>
      <c r="BH20" s="5" t="s">
        <v>96</v>
      </c>
      <c r="BI20" s="5" t="s">
        <v>3700</v>
      </c>
      <c r="BJ20" s="5" t="s">
        <v>426</v>
      </c>
      <c r="BK20" s="5" t="s">
        <v>95</v>
      </c>
      <c r="BL20" s="5" t="s">
        <v>96</v>
      </c>
      <c r="BM20" s="5" t="s">
        <v>1189</v>
      </c>
      <c r="BN20" s="5" t="s">
        <v>1190</v>
      </c>
      <c r="BO20" s="5" t="s">
        <v>95</v>
      </c>
      <c r="BP20" s="5" t="s">
        <v>96</v>
      </c>
      <c r="BQ20" s="5" t="s">
        <v>3790</v>
      </c>
      <c r="BR20" s="5" t="s">
        <v>3791</v>
      </c>
      <c r="BS20" s="5" t="s">
        <v>554</v>
      </c>
      <c r="BT20" s="5" t="s">
        <v>555</v>
      </c>
    </row>
    <row r="21" spans="1:73" ht="13.5" customHeight="1">
      <c r="A21" s="11" t="str">
        <f>HYPERLINK("http://kyu.snu.ac.kr/sdhj/index.jsp?type=hj/GK14746_00IM0001_139b.jpg","1867_수동면_139b")</f>
        <v>1867_수동면_139b</v>
      </c>
      <c r="B21" s="4">
        <v>1867</v>
      </c>
      <c r="C21" s="4" t="s">
        <v>72</v>
      </c>
      <c r="D21" s="4" t="s">
        <v>73</v>
      </c>
      <c r="E21" s="4">
        <v>20</v>
      </c>
      <c r="F21" s="5">
        <v>1</v>
      </c>
      <c r="G21" s="5" t="s">
        <v>74</v>
      </c>
      <c r="H21" s="5" t="s">
        <v>75</v>
      </c>
      <c r="I21" s="5">
        <f t="shared" si="1"/>
        <v>2</v>
      </c>
      <c r="L21" s="5">
        <f t="shared" si="2"/>
        <v>1</v>
      </c>
      <c r="M21" s="4" t="s">
        <v>1697</v>
      </c>
      <c r="N21" s="4" t="s">
        <v>1698</v>
      </c>
      <c r="S21" s="5" t="s">
        <v>4494</v>
      </c>
      <c r="T21" s="5" t="s">
        <v>4495</v>
      </c>
      <c r="Y21" s="5" t="s">
        <v>4138</v>
      </c>
      <c r="Z21" s="5" t="s">
        <v>4139</v>
      </c>
      <c r="AC21" s="5">
        <v>22</v>
      </c>
      <c r="AD21" s="5" t="s">
        <v>2885</v>
      </c>
      <c r="AE21" s="5" t="s">
        <v>2886</v>
      </c>
    </row>
    <row r="22" spans="1:73" ht="13.5" customHeight="1">
      <c r="A22" s="11" t="str">
        <f>HYPERLINK("http://kyu.snu.ac.kr/sdhj/index.jsp?type=hj/GK14746_00IM0001_139b.jpg","1867_수동면_139b")</f>
        <v>1867_수동면_139b</v>
      </c>
      <c r="B22" s="4">
        <v>1867</v>
      </c>
      <c r="C22" s="4" t="s">
        <v>72</v>
      </c>
      <c r="D22" s="4" t="s">
        <v>73</v>
      </c>
      <c r="E22" s="4">
        <v>21</v>
      </c>
      <c r="F22" s="5">
        <v>1</v>
      </c>
      <c r="G22" s="5" t="s">
        <v>74</v>
      </c>
      <c r="H22" s="5" t="s">
        <v>75</v>
      </c>
      <c r="I22" s="5">
        <f t="shared" si="1"/>
        <v>2</v>
      </c>
      <c r="L22" s="5">
        <f t="shared" si="2"/>
        <v>1</v>
      </c>
      <c r="M22" s="4" t="s">
        <v>1697</v>
      </c>
      <c r="N22" s="4" t="s">
        <v>1698</v>
      </c>
      <c r="S22" s="5" t="s">
        <v>4494</v>
      </c>
      <c r="T22" s="5" t="s">
        <v>4495</v>
      </c>
      <c r="Y22" s="5" t="s">
        <v>4523</v>
      </c>
      <c r="Z22" s="5" t="s">
        <v>4524</v>
      </c>
      <c r="AC22" s="5">
        <v>17</v>
      </c>
      <c r="AD22" s="5" t="s">
        <v>397</v>
      </c>
      <c r="AE22" s="5" t="s">
        <v>398</v>
      </c>
    </row>
    <row r="23" spans="1:73" ht="13.5" customHeight="1">
      <c r="A23" s="11" t="str">
        <f>HYPERLINK("http://kyu.snu.ac.kr/sdhj/index.jsp?type=hj/GK14746_00IM0001_139b.jpg","1867_수동면_139b")</f>
        <v>1867_수동면_139b</v>
      </c>
      <c r="B23" s="4">
        <v>1867</v>
      </c>
      <c r="C23" s="4" t="s">
        <v>72</v>
      </c>
      <c r="D23" s="4" t="s">
        <v>73</v>
      </c>
      <c r="E23" s="4">
        <v>22</v>
      </c>
      <c r="F23" s="5">
        <v>1</v>
      </c>
      <c r="G23" s="5" t="s">
        <v>74</v>
      </c>
      <c r="H23" s="5" t="s">
        <v>75</v>
      </c>
      <c r="I23" s="5">
        <f t="shared" si="1"/>
        <v>2</v>
      </c>
      <c r="L23" s="5">
        <f t="shared" si="2"/>
        <v>1</v>
      </c>
      <c r="M23" s="4" t="s">
        <v>1697</v>
      </c>
      <c r="N23" s="4" t="s">
        <v>1698</v>
      </c>
      <c r="S23" s="5" t="s">
        <v>4494</v>
      </c>
      <c r="T23" s="5" t="s">
        <v>4495</v>
      </c>
      <c r="Y23" s="5" t="s">
        <v>4525</v>
      </c>
      <c r="Z23" s="5" t="s">
        <v>4526</v>
      </c>
      <c r="AC23" s="5">
        <v>10</v>
      </c>
      <c r="AD23" s="5" t="s">
        <v>2419</v>
      </c>
      <c r="AE23" s="5" t="s">
        <v>2420</v>
      </c>
    </row>
    <row r="24" spans="1:73" ht="13.5" customHeight="1">
      <c r="A24" s="11" t="str">
        <f>HYPERLINK("http://kyu.snu.ac.kr/sdhj/index.jsp?type=hj/GK14746_00IM0001_139b.jpg","1867_수동면_139b")</f>
        <v>1867_수동면_139b</v>
      </c>
      <c r="B24" s="4">
        <v>1867</v>
      </c>
      <c r="C24" s="4" t="s">
        <v>72</v>
      </c>
      <c r="D24" s="4" t="s">
        <v>73</v>
      </c>
      <c r="E24" s="4">
        <v>23</v>
      </c>
      <c r="F24" s="5">
        <v>1</v>
      </c>
      <c r="G24" s="5" t="s">
        <v>74</v>
      </c>
      <c r="H24" s="5" t="s">
        <v>75</v>
      </c>
      <c r="I24" s="5">
        <f t="shared" si="1"/>
        <v>2</v>
      </c>
      <c r="L24" s="5">
        <f t="shared" si="2"/>
        <v>1</v>
      </c>
      <c r="M24" s="4" t="s">
        <v>1697</v>
      </c>
      <c r="N24" s="4" t="s">
        <v>1698</v>
      </c>
      <c r="T24" s="5" t="s">
        <v>5387</v>
      </c>
      <c r="U24" s="5" t="s">
        <v>4512</v>
      </c>
      <c r="V24" s="5" t="s">
        <v>4513</v>
      </c>
      <c r="Y24" s="5" t="s">
        <v>4527</v>
      </c>
      <c r="Z24" s="5" t="s">
        <v>4528</v>
      </c>
      <c r="AD24" s="5" t="s">
        <v>714</v>
      </c>
      <c r="AE24" s="5" t="s">
        <v>715</v>
      </c>
    </row>
    <row r="25" spans="1:73" s="6" customFormat="1" ht="13.5" customHeight="1">
      <c r="A25" s="12" t="str">
        <f>HYPERLINK("http://kyu.snu.ac.kr/sdhj/index.jsp?type=hj/GK14746_00IM0001_139b.jpg","1867_수동면_139b")</f>
        <v>1867_수동면_139b</v>
      </c>
      <c r="B25" s="7">
        <v>1867</v>
      </c>
      <c r="C25" s="7" t="s">
        <v>72</v>
      </c>
      <c r="D25" s="7" t="s">
        <v>73</v>
      </c>
      <c r="E25" s="7">
        <v>24</v>
      </c>
      <c r="F25" s="6">
        <v>1</v>
      </c>
      <c r="G25" s="6" t="s">
        <v>74</v>
      </c>
      <c r="H25" s="6" t="s">
        <v>75</v>
      </c>
      <c r="I25" s="6">
        <f t="shared" si="1"/>
        <v>2</v>
      </c>
      <c r="L25" s="6">
        <v>2</v>
      </c>
      <c r="M25" s="7" t="s">
        <v>4465</v>
      </c>
      <c r="N25" s="7" t="s">
        <v>4466</v>
      </c>
      <c r="T25" s="6" t="s">
        <v>5388</v>
      </c>
      <c r="U25" s="6" t="s">
        <v>108</v>
      </c>
      <c r="V25" s="6" t="s">
        <v>109</v>
      </c>
      <c r="W25" s="6" t="s">
        <v>184</v>
      </c>
      <c r="X25" s="6" t="s">
        <v>5389</v>
      </c>
      <c r="Y25" s="6" t="s">
        <v>5390</v>
      </c>
      <c r="Z25" s="6" t="s">
        <v>4467</v>
      </c>
      <c r="AC25" s="6">
        <v>51</v>
      </c>
      <c r="AD25" s="6" t="s">
        <v>153</v>
      </c>
      <c r="AE25" s="6" t="s">
        <v>154</v>
      </c>
      <c r="AJ25" s="6" t="s">
        <v>35</v>
      </c>
      <c r="AK25" s="6" t="s">
        <v>36</v>
      </c>
      <c r="AL25" s="6" t="s">
        <v>231</v>
      </c>
      <c r="AM25" s="6" t="s">
        <v>232</v>
      </c>
      <c r="AT25" s="6" t="s">
        <v>95</v>
      </c>
      <c r="AU25" s="6" t="s">
        <v>96</v>
      </c>
      <c r="BG25" s="6" t="s">
        <v>95</v>
      </c>
      <c r="BH25" s="6" t="s">
        <v>96</v>
      </c>
      <c r="BK25" s="6" t="s">
        <v>95</v>
      </c>
      <c r="BL25" s="6" t="s">
        <v>96</v>
      </c>
      <c r="BO25" s="6" t="s">
        <v>95</v>
      </c>
      <c r="BP25" s="6" t="s">
        <v>96</v>
      </c>
    </row>
    <row r="26" spans="1:73" s="6" customFormat="1" ht="13.5" customHeight="1">
      <c r="A26" s="12" t="str">
        <f>HYPERLINK("http://kyu.snu.ac.kr/sdhj/index.jsp?type=hj/GK14746_00IM0001_139b.jpg","1867_수동면_139b")</f>
        <v>1867_수동면_139b</v>
      </c>
      <c r="B26" s="6">
        <v>1867</v>
      </c>
      <c r="C26" s="6" t="s">
        <v>72</v>
      </c>
      <c r="D26" s="6" t="s">
        <v>73</v>
      </c>
      <c r="E26" s="6">
        <v>25</v>
      </c>
      <c r="F26" s="6">
        <v>1</v>
      </c>
      <c r="G26" s="6" t="s">
        <v>74</v>
      </c>
      <c r="H26" s="6" t="s">
        <v>75</v>
      </c>
      <c r="I26" s="6">
        <f t="shared" si="1"/>
        <v>2</v>
      </c>
      <c r="L26" s="6">
        <f>L25</f>
        <v>2</v>
      </c>
      <c r="M26" s="6" t="s">
        <v>5391</v>
      </c>
      <c r="N26" s="6" t="s">
        <v>4466</v>
      </c>
      <c r="S26" s="6" t="s">
        <v>164</v>
      </c>
      <c r="T26" s="6" t="s">
        <v>165</v>
      </c>
      <c r="W26" s="6" t="s">
        <v>3210</v>
      </c>
      <c r="X26" s="6" t="s">
        <v>1511</v>
      </c>
      <c r="Y26" s="6" t="s">
        <v>167</v>
      </c>
      <c r="Z26" s="6" t="s">
        <v>168</v>
      </c>
      <c r="AC26" s="6">
        <v>49</v>
      </c>
      <c r="AD26" s="6" t="s">
        <v>381</v>
      </c>
      <c r="AE26" s="6" t="s">
        <v>382</v>
      </c>
      <c r="AJ26" s="6" t="s">
        <v>169</v>
      </c>
      <c r="AK26" s="6" t="s">
        <v>170</v>
      </c>
      <c r="AT26" s="6" t="s">
        <v>95</v>
      </c>
      <c r="AU26" s="6" t="s">
        <v>96</v>
      </c>
      <c r="BG26" s="6" t="s">
        <v>95</v>
      </c>
      <c r="BH26" s="6" t="s">
        <v>96</v>
      </c>
      <c r="BK26" s="6" t="s">
        <v>95</v>
      </c>
      <c r="BL26" s="6" t="s">
        <v>96</v>
      </c>
      <c r="BO26" s="6" t="s">
        <v>95</v>
      </c>
      <c r="BP26" s="6" t="s">
        <v>96</v>
      </c>
    </row>
    <row r="27" spans="1:73" ht="13.5" customHeight="1">
      <c r="A27" s="11" t="str">
        <f>HYPERLINK("http://kyu.snu.ac.kr/sdhj/index.jsp?type=hj/GK14746_00IM0001_139b.jpg","1867_수동면_139b")</f>
        <v>1867_수동면_139b</v>
      </c>
      <c r="B27" s="4">
        <v>1867</v>
      </c>
      <c r="C27" s="4" t="s">
        <v>72</v>
      </c>
      <c r="D27" s="4" t="s">
        <v>73</v>
      </c>
      <c r="E27" s="4">
        <v>26</v>
      </c>
      <c r="F27" s="5">
        <v>1</v>
      </c>
      <c r="G27" s="5" t="s">
        <v>74</v>
      </c>
      <c r="H27" s="5" t="s">
        <v>75</v>
      </c>
      <c r="I27" s="5">
        <f t="shared" si="1"/>
        <v>2</v>
      </c>
      <c r="L27" s="5">
        <f>L26</f>
        <v>2</v>
      </c>
      <c r="M27" s="4" t="s">
        <v>4465</v>
      </c>
      <c r="N27" s="4" t="s">
        <v>4466</v>
      </c>
      <c r="T27" s="5" t="s">
        <v>5392</v>
      </c>
      <c r="U27" s="5" t="s">
        <v>4512</v>
      </c>
      <c r="V27" s="5" t="s">
        <v>4513</v>
      </c>
      <c r="Y27" s="5" t="s">
        <v>4529</v>
      </c>
      <c r="Z27" s="5" t="s">
        <v>4530</v>
      </c>
      <c r="AD27" s="5" t="s">
        <v>349</v>
      </c>
      <c r="AE27" s="5" t="s">
        <v>350</v>
      </c>
    </row>
    <row r="28" spans="1:73" ht="13.5" customHeight="1">
      <c r="A28" s="11" t="str">
        <f>HYPERLINK("http://kyu.snu.ac.kr/sdhj/index.jsp?type=hj/GK14746_00IM0001_139b.jpg","1867_수동면_139b")</f>
        <v>1867_수동면_139b</v>
      </c>
      <c r="B28" s="4">
        <v>1867</v>
      </c>
      <c r="C28" s="4" t="s">
        <v>72</v>
      </c>
      <c r="D28" s="4" t="s">
        <v>73</v>
      </c>
      <c r="E28" s="4">
        <v>27</v>
      </c>
      <c r="F28" s="5">
        <v>1</v>
      </c>
      <c r="G28" s="5" t="s">
        <v>74</v>
      </c>
      <c r="H28" s="5" t="s">
        <v>75</v>
      </c>
      <c r="I28" s="5">
        <f t="shared" si="1"/>
        <v>2</v>
      </c>
      <c r="L28" s="5">
        <v>3</v>
      </c>
      <c r="M28" s="4" t="s">
        <v>2616</v>
      </c>
      <c r="N28" s="4" t="s">
        <v>2617</v>
      </c>
      <c r="T28" s="5" t="s">
        <v>5375</v>
      </c>
      <c r="U28" s="5" t="s">
        <v>189</v>
      </c>
      <c r="V28" s="5" t="s">
        <v>190</v>
      </c>
      <c r="W28" s="5" t="s">
        <v>166</v>
      </c>
      <c r="X28" s="5" t="s">
        <v>5376</v>
      </c>
      <c r="Y28" s="5" t="s">
        <v>497</v>
      </c>
      <c r="Z28" s="5" t="s">
        <v>498</v>
      </c>
      <c r="AC28" s="5">
        <v>47</v>
      </c>
      <c r="AD28" s="5" t="s">
        <v>81</v>
      </c>
      <c r="AE28" s="5" t="s">
        <v>82</v>
      </c>
      <c r="AJ28" s="5" t="s">
        <v>35</v>
      </c>
      <c r="AK28" s="5" t="s">
        <v>36</v>
      </c>
      <c r="AL28" s="5" t="s">
        <v>214</v>
      </c>
      <c r="AM28" s="5" t="s">
        <v>215</v>
      </c>
      <c r="AT28" s="5" t="s">
        <v>189</v>
      </c>
      <c r="AU28" s="5" t="s">
        <v>190</v>
      </c>
      <c r="AV28" s="5" t="s">
        <v>2649</v>
      </c>
      <c r="AW28" s="5" t="s">
        <v>2650</v>
      </c>
      <c r="BG28" s="5" t="s">
        <v>189</v>
      </c>
      <c r="BH28" s="5" t="s">
        <v>190</v>
      </c>
      <c r="BI28" s="5" t="s">
        <v>2655</v>
      </c>
      <c r="BJ28" s="5" t="s">
        <v>2656</v>
      </c>
      <c r="BK28" s="5" t="s">
        <v>189</v>
      </c>
      <c r="BL28" s="5" t="s">
        <v>190</v>
      </c>
      <c r="BM28" s="5" t="s">
        <v>2653</v>
      </c>
      <c r="BN28" s="5" t="s">
        <v>2654</v>
      </c>
      <c r="BO28" s="5" t="s">
        <v>189</v>
      </c>
      <c r="BP28" s="5" t="s">
        <v>190</v>
      </c>
      <c r="BQ28" s="5" t="s">
        <v>2657</v>
      </c>
      <c r="BR28" s="5" t="s">
        <v>2658</v>
      </c>
      <c r="BS28" s="5" t="s">
        <v>116</v>
      </c>
      <c r="BT28" s="5" t="s">
        <v>117</v>
      </c>
    </row>
    <row r="29" spans="1:73" ht="13.5" customHeight="1">
      <c r="A29" s="11" t="str">
        <f>HYPERLINK("http://kyu.snu.ac.kr/sdhj/index.jsp?type=hj/GK14746_00IM0001_139b.jpg","1867_수동면_139b")</f>
        <v>1867_수동면_139b</v>
      </c>
      <c r="B29" s="4">
        <v>1867</v>
      </c>
      <c r="C29" s="4" t="s">
        <v>72</v>
      </c>
      <c r="D29" s="4" t="s">
        <v>73</v>
      </c>
      <c r="E29" s="4">
        <v>28</v>
      </c>
      <c r="F29" s="5">
        <v>1</v>
      </c>
      <c r="G29" s="5" t="s">
        <v>74</v>
      </c>
      <c r="H29" s="5" t="s">
        <v>75</v>
      </c>
      <c r="I29" s="5">
        <f t="shared" si="1"/>
        <v>2</v>
      </c>
      <c r="L29" s="5">
        <f>L28</f>
        <v>3</v>
      </c>
      <c r="M29" s="4" t="s">
        <v>2616</v>
      </c>
      <c r="N29" s="4" t="s">
        <v>2617</v>
      </c>
      <c r="S29" s="5" t="s">
        <v>164</v>
      </c>
      <c r="T29" s="5" t="s">
        <v>165</v>
      </c>
      <c r="W29" s="5" t="s">
        <v>2618</v>
      </c>
      <c r="X29" s="5" t="s">
        <v>2619</v>
      </c>
      <c r="Y29" s="5" t="s">
        <v>22</v>
      </c>
      <c r="Z29" s="5" t="s">
        <v>23</v>
      </c>
      <c r="AC29" s="5">
        <v>32</v>
      </c>
      <c r="AD29" s="5" t="s">
        <v>2620</v>
      </c>
      <c r="AE29" s="5" t="s">
        <v>2621</v>
      </c>
      <c r="AJ29" s="5" t="s">
        <v>35</v>
      </c>
      <c r="AK29" s="5" t="s">
        <v>36</v>
      </c>
      <c r="AL29" s="5" t="s">
        <v>1509</v>
      </c>
      <c r="AM29" s="5" t="s">
        <v>5393</v>
      </c>
      <c r="AT29" s="5" t="s">
        <v>2622</v>
      </c>
      <c r="AU29" s="5" t="s">
        <v>2623</v>
      </c>
      <c r="AV29" s="5" t="s">
        <v>2624</v>
      </c>
      <c r="AW29" s="5" t="s">
        <v>2625</v>
      </c>
      <c r="BG29" s="5" t="s">
        <v>2622</v>
      </c>
      <c r="BH29" s="5" t="s">
        <v>2623</v>
      </c>
      <c r="BI29" s="5" t="s">
        <v>2626</v>
      </c>
      <c r="BJ29" s="5" t="s">
        <v>2627</v>
      </c>
      <c r="BK29" s="5" t="s">
        <v>1062</v>
      </c>
      <c r="BL29" s="5" t="s">
        <v>5394</v>
      </c>
      <c r="BM29" s="5" t="s">
        <v>2628</v>
      </c>
      <c r="BN29" s="5" t="s">
        <v>2629</v>
      </c>
      <c r="BO29" s="5" t="s">
        <v>2622</v>
      </c>
      <c r="BP29" s="5" t="s">
        <v>2623</v>
      </c>
      <c r="BQ29" s="5" t="s">
        <v>2630</v>
      </c>
      <c r="BR29" s="5" t="s">
        <v>2631</v>
      </c>
      <c r="BS29" s="5" t="s">
        <v>116</v>
      </c>
      <c r="BT29" s="5" t="s">
        <v>117</v>
      </c>
    </row>
    <row r="30" spans="1:73" ht="13.5" customHeight="1">
      <c r="A30" s="11" t="str">
        <f>HYPERLINK("http://kyu.snu.ac.kr/sdhj/index.jsp?type=hj/GK14746_00IM0001_139b.jpg","1867_수동면_139b")</f>
        <v>1867_수동면_139b</v>
      </c>
      <c r="B30" s="4">
        <v>1867</v>
      </c>
      <c r="C30" s="4" t="s">
        <v>72</v>
      </c>
      <c r="D30" s="4" t="s">
        <v>73</v>
      </c>
      <c r="E30" s="4">
        <v>29</v>
      </c>
      <c r="F30" s="5">
        <v>1</v>
      </c>
      <c r="G30" s="5" t="s">
        <v>74</v>
      </c>
      <c r="H30" s="5" t="s">
        <v>75</v>
      </c>
      <c r="I30" s="5">
        <f t="shared" si="1"/>
        <v>2</v>
      </c>
      <c r="L30" s="5">
        <f>L29</f>
        <v>3</v>
      </c>
      <c r="M30" s="4" t="s">
        <v>2616</v>
      </c>
      <c r="N30" s="4" t="s">
        <v>2617</v>
      </c>
      <c r="S30" s="5" t="s">
        <v>4508</v>
      </c>
      <c r="T30" s="5" t="s">
        <v>4509</v>
      </c>
      <c r="Y30" s="5" t="s">
        <v>4531</v>
      </c>
      <c r="Z30" s="5" t="s">
        <v>4532</v>
      </c>
      <c r="AC30" s="5">
        <v>37</v>
      </c>
      <c r="AD30" s="5" t="s">
        <v>532</v>
      </c>
      <c r="AE30" s="5" t="s">
        <v>533</v>
      </c>
    </row>
    <row r="31" spans="1:73" s="6" customFormat="1" ht="13.5" customHeight="1">
      <c r="A31" s="11" t="str">
        <f>HYPERLINK("http://kyu.snu.ac.kr/sdhj/index.jsp?type=hj/GK14746_00IM0001_139b.jpg","1867_수동면_139b")</f>
        <v>1867_수동면_139b</v>
      </c>
      <c r="B31" s="4">
        <v>1867</v>
      </c>
      <c r="C31" s="4" t="s">
        <v>72</v>
      </c>
      <c r="D31" s="4" t="s">
        <v>73</v>
      </c>
      <c r="E31" s="4">
        <v>30</v>
      </c>
      <c r="F31" s="5">
        <v>1</v>
      </c>
      <c r="G31" s="5" t="s">
        <v>74</v>
      </c>
      <c r="H31" s="5" t="s">
        <v>75</v>
      </c>
      <c r="I31" s="5">
        <f t="shared" si="1"/>
        <v>2</v>
      </c>
      <c r="J31" s="5"/>
      <c r="K31" s="5"/>
      <c r="L31" s="5">
        <v>4</v>
      </c>
      <c r="M31" s="4" t="s">
        <v>3539</v>
      </c>
      <c r="N31" s="4" t="s">
        <v>3540</v>
      </c>
      <c r="O31" s="5"/>
      <c r="P31" s="5"/>
      <c r="Q31" s="5"/>
      <c r="R31" s="5"/>
      <c r="S31" s="5"/>
      <c r="T31" s="5" t="s">
        <v>5375</v>
      </c>
      <c r="U31" s="5" t="s">
        <v>3541</v>
      </c>
      <c r="V31" s="5" t="s">
        <v>3542</v>
      </c>
      <c r="W31" s="5" t="s">
        <v>166</v>
      </c>
      <c r="X31" s="5" t="s">
        <v>5376</v>
      </c>
      <c r="Y31" s="5" t="s">
        <v>789</v>
      </c>
      <c r="Z31" s="5" t="s">
        <v>790</v>
      </c>
      <c r="AA31" s="5"/>
      <c r="AB31" s="5"/>
      <c r="AC31" s="5">
        <v>61</v>
      </c>
      <c r="AD31" s="5" t="s">
        <v>690</v>
      </c>
      <c r="AE31" s="5" t="s">
        <v>691</v>
      </c>
      <c r="AF31" s="5"/>
      <c r="AG31" s="5"/>
      <c r="AH31" s="5"/>
      <c r="AI31" s="5"/>
      <c r="AJ31" s="5" t="s">
        <v>35</v>
      </c>
      <c r="AK31" s="5" t="s">
        <v>36</v>
      </c>
      <c r="AL31" s="5" t="s">
        <v>171</v>
      </c>
      <c r="AM31" s="5" t="s">
        <v>5395</v>
      </c>
      <c r="AN31" s="5"/>
      <c r="AO31" s="5"/>
      <c r="AP31" s="5"/>
      <c r="AQ31" s="5"/>
      <c r="AR31" s="5"/>
      <c r="AS31" s="5"/>
      <c r="AT31" s="5" t="s">
        <v>556</v>
      </c>
      <c r="AU31" s="5" t="s">
        <v>5396</v>
      </c>
      <c r="AV31" s="5" t="s">
        <v>3543</v>
      </c>
      <c r="AW31" s="5" t="s">
        <v>3544</v>
      </c>
      <c r="AX31" s="5"/>
      <c r="AY31" s="5"/>
      <c r="AZ31" s="5"/>
      <c r="BA31" s="5"/>
      <c r="BB31" s="5"/>
      <c r="BC31" s="5"/>
      <c r="BD31" s="5"/>
      <c r="BE31" s="5"/>
      <c r="BF31" s="5"/>
      <c r="BG31" s="5" t="s">
        <v>556</v>
      </c>
      <c r="BH31" s="5" t="s">
        <v>5396</v>
      </c>
      <c r="BI31" s="5" t="s">
        <v>2655</v>
      </c>
      <c r="BJ31" s="5" t="s">
        <v>2656</v>
      </c>
      <c r="BK31" s="5" t="s">
        <v>556</v>
      </c>
      <c r="BL31" s="5" t="s">
        <v>5396</v>
      </c>
      <c r="BM31" s="5" t="s">
        <v>3545</v>
      </c>
      <c r="BN31" s="5" t="s">
        <v>3546</v>
      </c>
      <c r="BO31" s="5" t="s">
        <v>556</v>
      </c>
      <c r="BP31" s="5" t="s">
        <v>5396</v>
      </c>
      <c r="BQ31" s="5" t="s">
        <v>3547</v>
      </c>
      <c r="BR31" s="5" t="s">
        <v>3548</v>
      </c>
      <c r="BS31" s="5" t="s">
        <v>187</v>
      </c>
      <c r="BT31" s="5" t="s">
        <v>188</v>
      </c>
      <c r="BU31" s="5"/>
    </row>
    <row r="32" spans="1:73" s="6" customFormat="1" ht="13.5" customHeight="1">
      <c r="A32" s="11" t="str">
        <f>HYPERLINK("http://kyu.snu.ac.kr/sdhj/index.jsp?type=hj/GK14746_00IM0001_139b.jpg","1867_수동면_139b")</f>
        <v>1867_수동면_139b</v>
      </c>
      <c r="B32" s="4">
        <v>1867</v>
      </c>
      <c r="C32" s="4" t="s">
        <v>72</v>
      </c>
      <c r="D32" s="4" t="s">
        <v>73</v>
      </c>
      <c r="E32" s="4">
        <v>31</v>
      </c>
      <c r="F32" s="5">
        <v>1</v>
      </c>
      <c r="G32" s="5" t="s">
        <v>74</v>
      </c>
      <c r="H32" s="5" t="s">
        <v>75</v>
      </c>
      <c r="I32" s="5">
        <f t="shared" si="1"/>
        <v>2</v>
      </c>
      <c r="J32" s="5"/>
      <c r="K32" s="5"/>
      <c r="L32" s="5">
        <f>L31</f>
        <v>4</v>
      </c>
      <c r="M32" s="4" t="s">
        <v>3539</v>
      </c>
      <c r="N32" s="4" t="s">
        <v>3540</v>
      </c>
      <c r="O32" s="5"/>
      <c r="P32" s="5"/>
      <c r="Q32" s="5"/>
      <c r="R32" s="5"/>
      <c r="S32" s="5" t="s">
        <v>164</v>
      </c>
      <c r="T32" s="5" t="s">
        <v>165</v>
      </c>
      <c r="U32" s="5"/>
      <c r="V32" s="5"/>
      <c r="W32" s="5" t="s">
        <v>728</v>
      </c>
      <c r="X32" s="5" t="s">
        <v>729</v>
      </c>
      <c r="Y32" s="5" t="s">
        <v>1444</v>
      </c>
      <c r="Z32" s="5" t="s">
        <v>1445</v>
      </c>
      <c r="AA32" s="5"/>
      <c r="AB32" s="5"/>
      <c r="AC32" s="5">
        <v>61</v>
      </c>
      <c r="AD32" s="5" t="s">
        <v>690</v>
      </c>
      <c r="AE32" s="5" t="s">
        <v>691</v>
      </c>
      <c r="AF32" s="5"/>
      <c r="AG32" s="5"/>
      <c r="AH32" s="5"/>
      <c r="AI32" s="5"/>
      <c r="AJ32" s="5" t="s">
        <v>35</v>
      </c>
      <c r="AK32" s="5" t="s">
        <v>36</v>
      </c>
      <c r="AL32" s="5" t="s">
        <v>255</v>
      </c>
      <c r="AM32" s="5" t="s">
        <v>256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s="6" customFormat="1" ht="13.5" customHeight="1">
      <c r="A33" s="11" t="str">
        <f>HYPERLINK("http://kyu.snu.ac.kr/sdhj/index.jsp?type=hj/GK14746_00IM0001_139b.jpg","1867_수동면_139b")</f>
        <v>1867_수동면_139b</v>
      </c>
      <c r="B33" s="4">
        <v>1867</v>
      </c>
      <c r="C33" s="4" t="s">
        <v>72</v>
      </c>
      <c r="D33" s="4" t="s">
        <v>73</v>
      </c>
      <c r="E33" s="4">
        <v>32</v>
      </c>
      <c r="F33" s="5">
        <v>1</v>
      </c>
      <c r="G33" s="5" t="s">
        <v>74</v>
      </c>
      <c r="H33" s="5" t="s">
        <v>75</v>
      </c>
      <c r="I33" s="5">
        <f t="shared" si="1"/>
        <v>2</v>
      </c>
      <c r="J33" s="5"/>
      <c r="K33" s="5"/>
      <c r="L33" s="5">
        <v>5</v>
      </c>
      <c r="M33" s="4" t="s">
        <v>393</v>
      </c>
      <c r="N33" s="4" t="s">
        <v>394</v>
      </c>
      <c r="O33" s="5"/>
      <c r="P33" s="5"/>
      <c r="Q33" s="5"/>
      <c r="R33" s="5"/>
      <c r="S33" s="5"/>
      <c r="T33" s="5" t="s">
        <v>5397</v>
      </c>
      <c r="U33" s="5" t="s">
        <v>189</v>
      </c>
      <c r="V33" s="5" t="s">
        <v>190</v>
      </c>
      <c r="W33" s="5" t="s">
        <v>166</v>
      </c>
      <c r="X33" s="5" t="s">
        <v>5398</v>
      </c>
      <c r="Y33" s="5" t="s">
        <v>395</v>
      </c>
      <c r="Z33" s="5" t="s">
        <v>396</v>
      </c>
      <c r="AA33" s="5"/>
      <c r="AB33" s="5"/>
      <c r="AC33" s="5">
        <v>78</v>
      </c>
      <c r="AD33" s="5" t="s">
        <v>397</v>
      </c>
      <c r="AE33" s="5" t="s">
        <v>398</v>
      </c>
      <c r="AF33" s="5"/>
      <c r="AG33" s="5"/>
      <c r="AH33" s="5"/>
      <c r="AI33" s="5"/>
      <c r="AJ33" s="5" t="s">
        <v>35</v>
      </c>
      <c r="AK33" s="5" t="s">
        <v>36</v>
      </c>
      <c r="AL33" s="5" t="s">
        <v>171</v>
      </c>
      <c r="AM33" s="5" t="s">
        <v>5399</v>
      </c>
      <c r="AN33" s="5"/>
      <c r="AO33" s="5"/>
      <c r="AP33" s="5"/>
      <c r="AQ33" s="5"/>
      <c r="AR33" s="5"/>
      <c r="AS33" s="5"/>
      <c r="AT33" s="5" t="s">
        <v>189</v>
      </c>
      <c r="AU33" s="5" t="s">
        <v>190</v>
      </c>
      <c r="AV33" s="5" t="s">
        <v>399</v>
      </c>
      <c r="AW33" s="5" t="s">
        <v>400</v>
      </c>
      <c r="AX33" s="5"/>
      <c r="AY33" s="5"/>
      <c r="AZ33" s="5"/>
      <c r="BA33" s="5"/>
      <c r="BB33" s="5"/>
      <c r="BC33" s="5"/>
      <c r="BD33" s="5"/>
      <c r="BE33" s="5"/>
      <c r="BF33" s="5"/>
      <c r="BG33" s="5" t="s">
        <v>189</v>
      </c>
      <c r="BH33" s="5" t="s">
        <v>190</v>
      </c>
      <c r="BI33" s="5" t="s">
        <v>401</v>
      </c>
      <c r="BJ33" s="5" t="s">
        <v>402</v>
      </c>
      <c r="BK33" s="5" t="s">
        <v>403</v>
      </c>
      <c r="BL33" s="5" t="s">
        <v>404</v>
      </c>
      <c r="BM33" s="5" t="s">
        <v>405</v>
      </c>
      <c r="BN33" s="5" t="s">
        <v>406</v>
      </c>
      <c r="BO33" s="5" t="s">
        <v>407</v>
      </c>
      <c r="BP33" s="5" t="s">
        <v>408</v>
      </c>
      <c r="BQ33" s="5" t="s">
        <v>409</v>
      </c>
      <c r="BR33" s="5" t="s">
        <v>410</v>
      </c>
      <c r="BS33" s="5" t="s">
        <v>199</v>
      </c>
      <c r="BT33" s="5" t="s">
        <v>200</v>
      </c>
      <c r="BU33" s="5"/>
    </row>
    <row r="34" spans="1:73" s="6" customFormat="1" ht="13.5" customHeight="1">
      <c r="A34" s="11" t="str">
        <f>HYPERLINK("http://kyu.snu.ac.kr/sdhj/index.jsp?type=hj/GK14746_00IM0001_140a.jpg","1867_수동면_140a")</f>
        <v>1867_수동면_140a</v>
      </c>
      <c r="B34" s="4">
        <v>1867</v>
      </c>
      <c r="C34" s="4" t="s">
        <v>72</v>
      </c>
      <c r="D34" s="4" t="s">
        <v>73</v>
      </c>
      <c r="E34" s="4">
        <v>33</v>
      </c>
      <c r="F34" s="5">
        <v>1</v>
      </c>
      <c r="G34" s="5" t="s">
        <v>74</v>
      </c>
      <c r="H34" s="5" t="s">
        <v>75</v>
      </c>
      <c r="I34" s="5">
        <f t="shared" si="1"/>
        <v>2</v>
      </c>
      <c r="J34" s="5"/>
      <c r="K34" s="5"/>
      <c r="L34" s="5">
        <f>L33</f>
        <v>5</v>
      </c>
      <c r="M34" s="4" t="s">
        <v>393</v>
      </c>
      <c r="N34" s="4" t="s">
        <v>394</v>
      </c>
      <c r="O34" s="5"/>
      <c r="P34" s="5"/>
      <c r="Q34" s="5"/>
      <c r="R34" s="5"/>
      <c r="S34" s="5" t="s">
        <v>4494</v>
      </c>
      <c r="T34" s="5" t="s">
        <v>4495</v>
      </c>
      <c r="U34" s="5" t="s">
        <v>4533</v>
      </c>
      <c r="V34" s="5" t="s">
        <v>4534</v>
      </c>
      <c r="W34" s="5"/>
      <c r="X34" s="5"/>
      <c r="Y34" s="5" t="s">
        <v>4535</v>
      </c>
      <c r="Z34" s="5" t="s">
        <v>4536</v>
      </c>
      <c r="AA34" s="5"/>
      <c r="AB34" s="5"/>
      <c r="AC34" s="5">
        <v>39</v>
      </c>
      <c r="AD34" s="5" t="s">
        <v>714</v>
      </c>
      <c r="AE34" s="5" t="s">
        <v>715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s="6" customFormat="1" ht="13.5" customHeight="1">
      <c r="A35" s="11" t="str">
        <f>HYPERLINK("http://kyu.snu.ac.kr/sdhj/index.jsp?type=hj/GK14746_00IM0001_140a.jpg","1867_수동면_140a")</f>
        <v>1867_수동면_140a</v>
      </c>
      <c r="B35" s="4">
        <v>1867</v>
      </c>
      <c r="C35" s="4" t="s">
        <v>72</v>
      </c>
      <c r="D35" s="4" t="s">
        <v>73</v>
      </c>
      <c r="E35" s="4">
        <v>34</v>
      </c>
      <c r="F35" s="5">
        <v>1</v>
      </c>
      <c r="G35" s="5" t="s">
        <v>74</v>
      </c>
      <c r="H35" s="5" t="s">
        <v>75</v>
      </c>
      <c r="I35" s="5">
        <f t="shared" si="1"/>
        <v>2</v>
      </c>
      <c r="J35" s="5"/>
      <c r="K35" s="5"/>
      <c r="L35" s="5">
        <f>L34</f>
        <v>5</v>
      </c>
      <c r="M35" s="4" t="s">
        <v>393</v>
      </c>
      <c r="N35" s="4" t="s">
        <v>394</v>
      </c>
      <c r="O35" s="5"/>
      <c r="P35" s="5"/>
      <c r="Q35" s="5"/>
      <c r="R35" s="5"/>
      <c r="S35" s="5" t="s">
        <v>4475</v>
      </c>
      <c r="T35" s="5" t="s">
        <v>4435</v>
      </c>
      <c r="U35" s="5"/>
      <c r="V35" s="5"/>
      <c r="W35" s="5" t="s">
        <v>425</v>
      </c>
      <c r="X35" s="5" t="s">
        <v>426</v>
      </c>
      <c r="Y35" s="5" t="s">
        <v>22</v>
      </c>
      <c r="Z35" s="5" t="s">
        <v>23</v>
      </c>
      <c r="AA35" s="5"/>
      <c r="AB35" s="5"/>
      <c r="AC35" s="5">
        <v>39</v>
      </c>
      <c r="AD35" s="5" t="s">
        <v>714</v>
      </c>
      <c r="AE35" s="5" t="s">
        <v>715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s="6" customFormat="1" ht="13.5" customHeight="1">
      <c r="A36" s="11" t="str">
        <f>HYPERLINK("http://kyu.snu.ac.kr/sdhj/index.jsp?type=hj/GK14746_00IM0001_140a.jpg","1867_수동면_140a")</f>
        <v>1867_수동면_140a</v>
      </c>
      <c r="B36" s="4">
        <v>1867</v>
      </c>
      <c r="C36" s="4" t="s">
        <v>72</v>
      </c>
      <c r="D36" s="4" t="s">
        <v>73</v>
      </c>
      <c r="E36" s="4">
        <v>35</v>
      </c>
      <c r="F36" s="5">
        <v>1</v>
      </c>
      <c r="G36" s="5" t="s">
        <v>74</v>
      </c>
      <c r="H36" s="5" t="s">
        <v>75</v>
      </c>
      <c r="I36" s="5">
        <v>3</v>
      </c>
      <c r="J36" s="5" t="s">
        <v>1411</v>
      </c>
      <c r="K36" s="5" t="s">
        <v>5400</v>
      </c>
      <c r="L36" s="5">
        <v>1</v>
      </c>
      <c r="M36" s="4" t="s">
        <v>2088</v>
      </c>
      <c r="N36" s="4" t="s">
        <v>2089</v>
      </c>
      <c r="O36" s="5"/>
      <c r="P36" s="5"/>
      <c r="Q36" s="5"/>
      <c r="R36" s="5"/>
      <c r="S36" s="5"/>
      <c r="T36" s="5" t="s">
        <v>5401</v>
      </c>
      <c r="U36" s="5" t="s">
        <v>108</v>
      </c>
      <c r="V36" s="5" t="s">
        <v>109</v>
      </c>
      <c r="W36" s="5" t="s">
        <v>134</v>
      </c>
      <c r="X36" s="5" t="s">
        <v>135</v>
      </c>
      <c r="Y36" s="5" t="s">
        <v>2090</v>
      </c>
      <c r="Z36" s="5" t="s">
        <v>2091</v>
      </c>
      <c r="AA36" s="5"/>
      <c r="AB36" s="5"/>
      <c r="AC36" s="5">
        <v>33</v>
      </c>
      <c r="AD36" s="5" t="s">
        <v>288</v>
      </c>
      <c r="AE36" s="5" t="s">
        <v>289</v>
      </c>
      <c r="AF36" s="5"/>
      <c r="AG36" s="5"/>
      <c r="AH36" s="5"/>
      <c r="AI36" s="5"/>
      <c r="AJ36" s="5" t="s">
        <v>35</v>
      </c>
      <c r="AK36" s="5" t="s">
        <v>36</v>
      </c>
      <c r="AL36" s="5" t="s">
        <v>140</v>
      </c>
      <c r="AM36" s="5" t="s">
        <v>141</v>
      </c>
      <c r="AN36" s="5"/>
      <c r="AO36" s="5"/>
      <c r="AP36" s="5"/>
      <c r="AQ36" s="5"/>
      <c r="AR36" s="5"/>
      <c r="AS36" s="5"/>
      <c r="AT36" s="5" t="s">
        <v>95</v>
      </c>
      <c r="AU36" s="5" t="s">
        <v>96</v>
      </c>
      <c r="AV36" s="5" t="s">
        <v>2092</v>
      </c>
      <c r="AW36" s="5" t="s">
        <v>2093</v>
      </c>
      <c r="AX36" s="5"/>
      <c r="AY36" s="5"/>
      <c r="AZ36" s="5"/>
      <c r="BA36" s="5"/>
      <c r="BB36" s="5"/>
      <c r="BC36" s="5"/>
      <c r="BD36" s="5"/>
      <c r="BE36" s="5"/>
      <c r="BF36" s="5"/>
      <c r="BG36" s="5" t="s">
        <v>95</v>
      </c>
      <c r="BH36" s="5" t="s">
        <v>96</v>
      </c>
      <c r="BI36" s="5" t="s">
        <v>2094</v>
      </c>
      <c r="BJ36" s="5" t="s">
        <v>2095</v>
      </c>
      <c r="BK36" s="5" t="s">
        <v>95</v>
      </c>
      <c r="BL36" s="5" t="s">
        <v>96</v>
      </c>
      <c r="BM36" s="5" t="s">
        <v>2096</v>
      </c>
      <c r="BN36" s="5" t="s">
        <v>2097</v>
      </c>
      <c r="BO36" s="5" t="s">
        <v>108</v>
      </c>
      <c r="BP36" s="5" t="s">
        <v>109</v>
      </c>
      <c r="BQ36" s="5" t="s">
        <v>2098</v>
      </c>
      <c r="BR36" s="5" t="s">
        <v>2099</v>
      </c>
      <c r="BS36" s="5" t="s">
        <v>93</v>
      </c>
      <c r="BT36" s="5" t="s">
        <v>94</v>
      </c>
      <c r="BU36" s="5"/>
    </row>
    <row r="37" spans="1:73" s="6" customFormat="1" ht="13.5" customHeight="1">
      <c r="A37" s="11" t="str">
        <f>HYPERLINK("http://kyu.snu.ac.kr/sdhj/index.jsp?type=hj/GK14746_00IM0001_140a.jpg","1867_수동면_140a")</f>
        <v>1867_수동면_140a</v>
      </c>
      <c r="B37" s="4">
        <v>1867</v>
      </c>
      <c r="C37" s="4" t="s">
        <v>72</v>
      </c>
      <c r="D37" s="4" t="s">
        <v>73</v>
      </c>
      <c r="E37" s="4">
        <v>36</v>
      </c>
      <c r="F37" s="5">
        <v>1</v>
      </c>
      <c r="G37" s="5" t="s">
        <v>74</v>
      </c>
      <c r="H37" s="5" t="s">
        <v>75</v>
      </c>
      <c r="I37" s="5">
        <f t="shared" ref="I37:I64" si="3">I36</f>
        <v>3</v>
      </c>
      <c r="J37" s="5"/>
      <c r="K37" s="5"/>
      <c r="L37" s="5">
        <f t="shared" ref="L37:L43" si="4">L36</f>
        <v>1</v>
      </c>
      <c r="M37" s="4" t="s">
        <v>2088</v>
      </c>
      <c r="N37" s="4" t="s">
        <v>2089</v>
      </c>
      <c r="O37" s="5"/>
      <c r="P37" s="5"/>
      <c r="Q37" s="5"/>
      <c r="R37" s="5"/>
      <c r="S37" s="5" t="s">
        <v>2417</v>
      </c>
      <c r="T37" s="5" t="s">
        <v>2418</v>
      </c>
      <c r="U37" s="5"/>
      <c r="V37" s="5"/>
      <c r="W37" s="5" t="s">
        <v>425</v>
      </c>
      <c r="X37" s="5" t="s">
        <v>426</v>
      </c>
      <c r="Y37" s="5" t="s">
        <v>167</v>
      </c>
      <c r="Z37" s="5" t="s">
        <v>168</v>
      </c>
      <c r="AA37" s="5"/>
      <c r="AB37" s="5"/>
      <c r="AC37" s="5">
        <v>43</v>
      </c>
      <c r="AD37" s="5" t="s">
        <v>81</v>
      </c>
      <c r="AE37" s="5" t="s">
        <v>82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s="6" customFormat="1" ht="13.5" customHeight="1">
      <c r="A38" s="11" t="str">
        <f>HYPERLINK("http://kyu.snu.ac.kr/sdhj/index.jsp?type=hj/GK14746_00IM0001_140a.jpg","1867_수동면_140a")</f>
        <v>1867_수동면_140a</v>
      </c>
      <c r="B38" s="4">
        <v>1867</v>
      </c>
      <c r="C38" s="4" t="s">
        <v>72</v>
      </c>
      <c r="D38" s="4" t="s">
        <v>73</v>
      </c>
      <c r="E38" s="4">
        <v>37</v>
      </c>
      <c r="F38" s="5">
        <v>1</v>
      </c>
      <c r="G38" s="5" t="s">
        <v>74</v>
      </c>
      <c r="H38" s="5" t="s">
        <v>75</v>
      </c>
      <c r="I38" s="5">
        <f t="shared" si="3"/>
        <v>3</v>
      </c>
      <c r="J38" s="5"/>
      <c r="K38" s="5"/>
      <c r="L38" s="5">
        <f t="shared" si="4"/>
        <v>1</v>
      </c>
      <c r="M38" s="4" t="s">
        <v>2088</v>
      </c>
      <c r="N38" s="4" t="s">
        <v>2089</v>
      </c>
      <c r="O38" s="5"/>
      <c r="P38" s="5"/>
      <c r="Q38" s="5"/>
      <c r="R38" s="5"/>
      <c r="S38" s="5" t="s">
        <v>164</v>
      </c>
      <c r="T38" s="5" t="s">
        <v>165</v>
      </c>
      <c r="U38" s="5"/>
      <c r="V38" s="5"/>
      <c r="W38" s="5" t="s">
        <v>728</v>
      </c>
      <c r="X38" s="5" t="s">
        <v>729</v>
      </c>
      <c r="Y38" s="5" t="s">
        <v>167</v>
      </c>
      <c r="Z38" s="5" t="s">
        <v>168</v>
      </c>
      <c r="AA38" s="5"/>
      <c r="AB38" s="5"/>
      <c r="AC38" s="5">
        <v>33</v>
      </c>
      <c r="AD38" s="5" t="s">
        <v>1391</v>
      </c>
      <c r="AE38" s="5" t="s">
        <v>1392</v>
      </c>
      <c r="AF38" s="5"/>
      <c r="AG38" s="5"/>
      <c r="AH38" s="5"/>
      <c r="AI38" s="5"/>
      <c r="AJ38" s="5" t="s">
        <v>169</v>
      </c>
      <c r="AK38" s="5" t="s">
        <v>170</v>
      </c>
      <c r="AL38" s="5" t="s">
        <v>255</v>
      </c>
      <c r="AM38" s="5" t="s">
        <v>256</v>
      </c>
      <c r="AN38" s="5"/>
      <c r="AO38" s="5"/>
      <c r="AP38" s="5"/>
      <c r="AQ38" s="5"/>
      <c r="AR38" s="5"/>
      <c r="AS38" s="5"/>
      <c r="AT38" s="5" t="s">
        <v>95</v>
      </c>
      <c r="AU38" s="5" t="s">
        <v>96</v>
      </c>
      <c r="AV38" s="5" t="s">
        <v>2849</v>
      </c>
      <c r="AW38" s="5" t="s">
        <v>2850</v>
      </c>
      <c r="AX38" s="5"/>
      <c r="AY38" s="5"/>
      <c r="AZ38" s="5"/>
      <c r="BA38" s="5"/>
      <c r="BB38" s="5"/>
      <c r="BC38" s="5"/>
      <c r="BD38" s="5"/>
      <c r="BE38" s="5"/>
      <c r="BF38" s="5"/>
      <c r="BG38" s="5" t="s">
        <v>95</v>
      </c>
      <c r="BH38" s="5" t="s">
        <v>96</v>
      </c>
      <c r="BI38" s="5" t="s">
        <v>1596</v>
      </c>
      <c r="BJ38" s="5" t="s">
        <v>1597</v>
      </c>
      <c r="BK38" s="5" t="s">
        <v>95</v>
      </c>
      <c r="BL38" s="5" t="s">
        <v>96</v>
      </c>
      <c r="BM38" s="5" t="s">
        <v>2851</v>
      </c>
      <c r="BN38" s="5" t="s">
        <v>2852</v>
      </c>
      <c r="BO38" s="5" t="s">
        <v>95</v>
      </c>
      <c r="BP38" s="5" t="s">
        <v>96</v>
      </c>
      <c r="BQ38" s="5" t="s">
        <v>2853</v>
      </c>
      <c r="BR38" s="5" t="s">
        <v>2854</v>
      </c>
      <c r="BS38" s="5" t="s">
        <v>2800</v>
      </c>
      <c r="BT38" s="5" t="s">
        <v>2801</v>
      </c>
      <c r="BU38" s="5"/>
    </row>
    <row r="39" spans="1:73" s="6" customFormat="1" ht="13.5" customHeight="1">
      <c r="A39" s="11" t="str">
        <f>HYPERLINK("http://kyu.snu.ac.kr/sdhj/index.jsp?type=hj/GK14746_00IM0001_140a.jpg","1867_수동면_140a")</f>
        <v>1867_수동면_140a</v>
      </c>
      <c r="B39" s="4">
        <v>1867</v>
      </c>
      <c r="C39" s="4" t="s">
        <v>72</v>
      </c>
      <c r="D39" s="4" t="s">
        <v>73</v>
      </c>
      <c r="E39" s="4">
        <v>38</v>
      </c>
      <c r="F39" s="5">
        <v>1</v>
      </c>
      <c r="G39" s="5" t="s">
        <v>74</v>
      </c>
      <c r="H39" s="5" t="s">
        <v>75</v>
      </c>
      <c r="I39" s="5">
        <f t="shared" si="3"/>
        <v>3</v>
      </c>
      <c r="J39" s="5"/>
      <c r="K39" s="5"/>
      <c r="L39" s="5">
        <f t="shared" si="4"/>
        <v>1</v>
      </c>
      <c r="M39" s="4" t="s">
        <v>2088</v>
      </c>
      <c r="N39" s="4" t="s">
        <v>2089</v>
      </c>
      <c r="O39" s="5"/>
      <c r="P39" s="5"/>
      <c r="Q39" s="5"/>
      <c r="R39" s="5"/>
      <c r="S39" s="5" t="s">
        <v>4508</v>
      </c>
      <c r="T39" s="5" t="s">
        <v>4509</v>
      </c>
      <c r="U39" s="5"/>
      <c r="V39" s="5"/>
      <c r="W39" s="5"/>
      <c r="X39" s="5"/>
      <c r="Y39" s="5" t="s">
        <v>4537</v>
      </c>
      <c r="Z39" s="5" t="s">
        <v>4538</v>
      </c>
      <c r="AA39" s="5"/>
      <c r="AB39" s="5"/>
      <c r="AC39" s="5">
        <v>22</v>
      </c>
      <c r="AD39" s="5" t="s">
        <v>653</v>
      </c>
      <c r="AE39" s="5" t="s">
        <v>654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s="6" customFormat="1" ht="13.5" customHeight="1">
      <c r="A40" s="11" t="str">
        <f>HYPERLINK("http://kyu.snu.ac.kr/sdhj/index.jsp?type=hj/GK14746_00IM0001_140a.jpg","1867_수동면_140a")</f>
        <v>1867_수동면_140a</v>
      </c>
      <c r="B40" s="4">
        <v>1867</v>
      </c>
      <c r="C40" s="4" t="s">
        <v>72</v>
      </c>
      <c r="D40" s="4" t="s">
        <v>73</v>
      </c>
      <c r="E40" s="4">
        <v>39</v>
      </c>
      <c r="F40" s="5">
        <v>1</v>
      </c>
      <c r="G40" s="5" t="s">
        <v>74</v>
      </c>
      <c r="H40" s="5" t="s">
        <v>75</v>
      </c>
      <c r="I40" s="5">
        <f t="shared" si="3"/>
        <v>3</v>
      </c>
      <c r="J40" s="5"/>
      <c r="K40" s="5"/>
      <c r="L40" s="5">
        <f t="shared" si="4"/>
        <v>1</v>
      </c>
      <c r="M40" s="4" t="s">
        <v>2088</v>
      </c>
      <c r="N40" s="4" t="s">
        <v>2089</v>
      </c>
      <c r="O40" s="5"/>
      <c r="P40" s="5"/>
      <c r="Q40" s="5"/>
      <c r="R40" s="5"/>
      <c r="S40" s="5" t="s">
        <v>4508</v>
      </c>
      <c r="T40" s="5" t="s">
        <v>4509</v>
      </c>
      <c r="U40" s="5"/>
      <c r="V40" s="5"/>
      <c r="W40" s="5"/>
      <c r="X40" s="5"/>
      <c r="Y40" s="5" t="s">
        <v>4539</v>
      </c>
      <c r="Z40" s="5" t="s">
        <v>4540</v>
      </c>
      <c r="AA40" s="5"/>
      <c r="AB40" s="5"/>
      <c r="AC40" s="5">
        <v>19</v>
      </c>
      <c r="AD40" s="5" t="s">
        <v>2336</v>
      </c>
      <c r="AE40" s="5" t="s">
        <v>2337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3.5" customHeight="1">
      <c r="A41" s="11" t="str">
        <f>HYPERLINK("http://kyu.snu.ac.kr/sdhj/index.jsp?type=hj/GK14746_00IM0001_140a.jpg","1867_수동면_140a")</f>
        <v>1867_수동면_140a</v>
      </c>
      <c r="B41" s="4">
        <v>1867</v>
      </c>
      <c r="C41" s="4" t="s">
        <v>72</v>
      </c>
      <c r="D41" s="4" t="s">
        <v>73</v>
      </c>
      <c r="E41" s="4">
        <v>40</v>
      </c>
      <c r="F41" s="5">
        <v>1</v>
      </c>
      <c r="G41" s="5" t="s">
        <v>74</v>
      </c>
      <c r="H41" s="5" t="s">
        <v>75</v>
      </c>
      <c r="I41" s="5">
        <f t="shared" si="3"/>
        <v>3</v>
      </c>
      <c r="L41" s="5">
        <f t="shared" si="4"/>
        <v>1</v>
      </c>
      <c r="M41" s="4" t="s">
        <v>2088</v>
      </c>
      <c r="N41" s="4" t="s">
        <v>2089</v>
      </c>
      <c r="S41" s="5" t="s">
        <v>4494</v>
      </c>
      <c r="T41" s="5" t="s">
        <v>4495</v>
      </c>
      <c r="Y41" s="5" t="s">
        <v>4541</v>
      </c>
      <c r="Z41" s="5" t="s">
        <v>5402</v>
      </c>
      <c r="AC41" s="5">
        <v>13</v>
      </c>
      <c r="AD41" s="5" t="s">
        <v>2419</v>
      </c>
      <c r="AE41" s="5" t="s">
        <v>2420</v>
      </c>
    </row>
    <row r="42" spans="1:73" ht="13.5" customHeight="1">
      <c r="A42" s="11" t="str">
        <f>HYPERLINK("http://kyu.snu.ac.kr/sdhj/index.jsp?type=hj/GK14746_00IM0001_140a.jpg","1867_수동면_140a")</f>
        <v>1867_수동면_140a</v>
      </c>
      <c r="B42" s="4">
        <v>1867</v>
      </c>
      <c r="C42" s="4" t="s">
        <v>72</v>
      </c>
      <c r="D42" s="4" t="s">
        <v>73</v>
      </c>
      <c r="E42" s="4">
        <v>41</v>
      </c>
      <c r="F42" s="5">
        <v>1</v>
      </c>
      <c r="G42" s="5" t="s">
        <v>74</v>
      </c>
      <c r="H42" s="5" t="s">
        <v>75</v>
      </c>
      <c r="I42" s="5">
        <f t="shared" si="3"/>
        <v>3</v>
      </c>
      <c r="L42" s="5">
        <f t="shared" si="4"/>
        <v>1</v>
      </c>
      <c r="M42" s="4" t="s">
        <v>2088</v>
      </c>
      <c r="N42" s="4" t="s">
        <v>2089</v>
      </c>
      <c r="S42" s="5" t="s">
        <v>4494</v>
      </c>
      <c r="T42" s="5" t="s">
        <v>4495</v>
      </c>
      <c r="Y42" s="5" t="s">
        <v>4542</v>
      </c>
      <c r="Z42" s="5" t="s">
        <v>4543</v>
      </c>
      <c r="AC42" s="5">
        <v>9</v>
      </c>
      <c r="AD42" s="5" t="s">
        <v>1914</v>
      </c>
      <c r="AE42" s="5" t="s">
        <v>1915</v>
      </c>
    </row>
    <row r="43" spans="1:73" ht="13.5" customHeight="1">
      <c r="A43" s="11" t="str">
        <f>HYPERLINK("http://kyu.snu.ac.kr/sdhj/index.jsp?type=hj/GK14746_00IM0001_140a.jpg","1867_수동면_140a")</f>
        <v>1867_수동면_140a</v>
      </c>
      <c r="B43" s="4">
        <v>1867</v>
      </c>
      <c r="C43" s="4" t="s">
        <v>72</v>
      </c>
      <c r="D43" s="4" t="s">
        <v>73</v>
      </c>
      <c r="E43" s="4">
        <v>42</v>
      </c>
      <c r="F43" s="5">
        <v>1</v>
      </c>
      <c r="G43" s="5" t="s">
        <v>74</v>
      </c>
      <c r="H43" s="5" t="s">
        <v>75</v>
      </c>
      <c r="I43" s="5">
        <f t="shared" si="3"/>
        <v>3</v>
      </c>
      <c r="L43" s="5">
        <f t="shared" si="4"/>
        <v>1</v>
      </c>
      <c r="M43" s="4" t="s">
        <v>2088</v>
      </c>
      <c r="N43" s="4" t="s">
        <v>2089</v>
      </c>
      <c r="T43" s="5" t="s">
        <v>5403</v>
      </c>
      <c r="U43" s="5" t="s">
        <v>4512</v>
      </c>
      <c r="V43" s="5" t="s">
        <v>4513</v>
      </c>
      <c r="Y43" s="5" t="s">
        <v>4544</v>
      </c>
      <c r="Z43" s="5" t="s">
        <v>4545</v>
      </c>
      <c r="AC43" s="5">
        <v>49</v>
      </c>
    </row>
    <row r="44" spans="1:73" ht="13.5" customHeight="1">
      <c r="A44" s="11" t="str">
        <f>HYPERLINK("http://kyu.snu.ac.kr/sdhj/index.jsp?type=hj/GK14746_00IM0001_140a.jpg","1867_수동면_140a")</f>
        <v>1867_수동면_140a</v>
      </c>
      <c r="B44" s="4">
        <v>1867</v>
      </c>
      <c r="C44" s="4" t="s">
        <v>72</v>
      </c>
      <c r="D44" s="4" t="s">
        <v>73</v>
      </c>
      <c r="E44" s="4">
        <v>43</v>
      </c>
      <c r="F44" s="5">
        <v>1</v>
      </c>
      <c r="G44" s="5" t="s">
        <v>74</v>
      </c>
      <c r="H44" s="5" t="s">
        <v>75</v>
      </c>
      <c r="I44" s="5">
        <f t="shared" si="3"/>
        <v>3</v>
      </c>
      <c r="L44" s="5">
        <v>2</v>
      </c>
      <c r="M44" s="4" t="s">
        <v>3388</v>
      </c>
      <c r="N44" s="4" t="s">
        <v>3389</v>
      </c>
      <c r="T44" s="5" t="s">
        <v>5404</v>
      </c>
      <c r="U44" s="5" t="s">
        <v>108</v>
      </c>
      <c r="V44" s="5" t="s">
        <v>109</v>
      </c>
      <c r="W44" s="5" t="s">
        <v>166</v>
      </c>
      <c r="X44" s="5" t="s">
        <v>5405</v>
      </c>
      <c r="Y44" s="5" t="s">
        <v>3390</v>
      </c>
      <c r="Z44" s="5" t="s">
        <v>3391</v>
      </c>
      <c r="AC44" s="5">
        <v>59</v>
      </c>
      <c r="AD44" s="5" t="s">
        <v>138</v>
      </c>
      <c r="AE44" s="5" t="s">
        <v>139</v>
      </c>
      <c r="AJ44" s="5" t="s">
        <v>35</v>
      </c>
      <c r="AK44" s="5" t="s">
        <v>36</v>
      </c>
      <c r="AL44" s="5" t="s">
        <v>171</v>
      </c>
      <c r="AM44" s="5" t="s">
        <v>5406</v>
      </c>
      <c r="AT44" s="5" t="s">
        <v>95</v>
      </c>
      <c r="AU44" s="5" t="s">
        <v>96</v>
      </c>
      <c r="AV44" s="5" t="s">
        <v>3392</v>
      </c>
      <c r="AW44" s="5" t="s">
        <v>3393</v>
      </c>
      <c r="BG44" s="5" t="s">
        <v>3394</v>
      </c>
      <c r="BH44" s="5" t="s">
        <v>3395</v>
      </c>
      <c r="BI44" s="5" t="s">
        <v>1661</v>
      </c>
      <c r="BJ44" s="5" t="s">
        <v>1662</v>
      </c>
      <c r="BK44" s="5" t="s">
        <v>3315</v>
      </c>
      <c r="BL44" s="5" t="s">
        <v>3316</v>
      </c>
      <c r="BM44" s="5" t="s">
        <v>2050</v>
      </c>
      <c r="BN44" s="5" t="s">
        <v>2051</v>
      </c>
      <c r="BO44" s="5" t="s">
        <v>95</v>
      </c>
      <c r="BP44" s="5" t="s">
        <v>96</v>
      </c>
      <c r="BQ44" s="5" t="s">
        <v>3396</v>
      </c>
      <c r="BR44" s="5" t="s">
        <v>3397</v>
      </c>
      <c r="BS44" s="5" t="s">
        <v>187</v>
      </c>
      <c r="BT44" s="5" t="s">
        <v>188</v>
      </c>
    </row>
    <row r="45" spans="1:73" ht="13.5" customHeight="1">
      <c r="A45" s="11" t="str">
        <f>HYPERLINK("http://kyu.snu.ac.kr/sdhj/index.jsp?type=hj/GK14746_00IM0001_140a.jpg","1867_수동면_140a")</f>
        <v>1867_수동면_140a</v>
      </c>
      <c r="B45" s="4">
        <v>1867</v>
      </c>
      <c r="C45" s="4" t="s">
        <v>72</v>
      </c>
      <c r="D45" s="4" t="s">
        <v>73</v>
      </c>
      <c r="E45" s="4">
        <v>44</v>
      </c>
      <c r="F45" s="5">
        <v>1</v>
      </c>
      <c r="G45" s="5" t="s">
        <v>74</v>
      </c>
      <c r="H45" s="5" t="s">
        <v>75</v>
      </c>
      <c r="I45" s="5">
        <f t="shared" si="3"/>
        <v>3</v>
      </c>
      <c r="L45" s="5">
        <f>L44</f>
        <v>2</v>
      </c>
      <c r="M45" s="4" t="s">
        <v>3388</v>
      </c>
      <c r="N45" s="4" t="s">
        <v>3389</v>
      </c>
      <c r="S45" s="5" t="s">
        <v>164</v>
      </c>
      <c r="T45" s="5" t="s">
        <v>165</v>
      </c>
      <c r="W45" s="5" t="s">
        <v>166</v>
      </c>
      <c r="X45" s="5" t="s">
        <v>5405</v>
      </c>
      <c r="Y45" s="5" t="s">
        <v>167</v>
      </c>
      <c r="Z45" s="5" t="s">
        <v>168</v>
      </c>
      <c r="AC45" s="5">
        <v>58</v>
      </c>
      <c r="AD45" s="5" t="s">
        <v>903</v>
      </c>
      <c r="AE45" s="5" t="s">
        <v>904</v>
      </c>
      <c r="AJ45" s="5" t="s">
        <v>169</v>
      </c>
      <c r="AK45" s="5" t="s">
        <v>170</v>
      </c>
      <c r="AL45" s="5" t="s">
        <v>383</v>
      </c>
      <c r="AM45" s="5" t="s">
        <v>384</v>
      </c>
      <c r="AT45" s="5" t="s">
        <v>95</v>
      </c>
      <c r="AU45" s="5" t="s">
        <v>96</v>
      </c>
      <c r="AV45" s="5" t="s">
        <v>3675</v>
      </c>
      <c r="AW45" s="5" t="s">
        <v>3676</v>
      </c>
      <c r="BG45" s="5" t="s">
        <v>95</v>
      </c>
      <c r="BH45" s="5" t="s">
        <v>96</v>
      </c>
      <c r="BI45" s="5" t="s">
        <v>3677</v>
      </c>
      <c r="BJ45" s="5" t="s">
        <v>644</v>
      </c>
      <c r="BK45" s="5" t="s">
        <v>95</v>
      </c>
      <c r="BL45" s="5" t="s">
        <v>96</v>
      </c>
      <c r="BM45" s="5" t="s">
        <v>3678</v>
      </c>
      <c r="BN45" s="5" t="s">
        <v>3679</v>
      </c>
      <c r="BO45" s="5" t="s">
        <v>95</v>
      </c>
      <c r="BP45" s="5" t="s">
        <v>96</v>
      </c>
      <c r="BQ45" s="5" t="s">
        <v>3680</v>
      </c>
      <c r="BR45" s="5" t="s">
        <v>3681</v>
      </c>
      <c r="BS45" s="5" t="s">
        <v>187</v>
      </c>
      <c r="BT45" s="5" t="s">
        <v>188</v>
      </c>
    </row>
    <row r="46" spans="1:73" ht="13.5" customHeight="1">
      <c r="A46" s="11" t="str">
        <f>HYPERLINK("http://kyu.snu.ac.kr/sdhj/index.jsp?type=hj/GK14746_00IM0001_140a.jpg","1867_수동면_140a")</f>
        <v>1867_수동면_140a</v>
      </c>
      <c r="B46" s="4">
        <v>1867</v>
      </c>
      <c r="C46" s="4" t="s">
        <v>72</v>
      </c>
      <c r="D46" s="4" t="s">
        <v>73</v>
      </c>
      <c r="E46" s="4">
        <v>45</v>
      </c>
      <c r="F46" s="5">
        <v>1</v>
      </c>
      <c r="G46" s="5" t="s">
        <v>74</v>
      </c>
      <c r="H46" s="5" t="s">
        <v>75</v>
      </c>
      <c r="I46" s="5">
        <f t="shared" si="3"/>
        <v>3</v>
      </c>
      <c r="L46" s="5">
        <f>L45</f>
        <v>2</v>
      </c>
      <c r="M46" s="4" t="s">
        <v>3388</v>
      </c>
      <c r="N46" s="4" t="s">
        <v>3389</v>
      </c>
      <c r="S46" s="5" t="s">
        <v>4508</v>
      </c>
      <c r="T46" s="5" t="s">
        <v>4509</v>
      </c>
      <c r="U46" s="5" t="s">
        <v>108</v>
      </c>
      <c r="V46" s="5" t="s">
        <v>109</v>
      </c>
      <c r="Y46" s="5" t="s">
        <v>4546</v>
      </c>
      <c r="Z46" s="5" t="s">
        <v>4547</v>
      </c>
      <c r="AC46" s="5">
        <v>41</v>
      </c>
      <c r="AD46" s="5" t="s">
        <v>229</v>
      </c>
      <c r="AE46" s="5" t="s">
        <v>230</v>
      </c>
    </row>
    <row r="47" spans="1:73" ht="13.5" customHeight="1">
      <c r="A47" s="11" t="str">
        <f>HYPERLINK("http://kyu.snu.ac.kr/sdhj/index.jsp?type=hj/GK14746_00IM0001_140a.jpg","1867_수동면_140a")</f>
        <v>1867_수동면_140a</v>
      </c>
      <c r="B47" s="4">
        <v>1867</v>
      </c>
      <c r="C47" s="4" t="s">
        <v>72</v>
      </c>
      <c r="D47" s="4" t="s">
        <v>73</v>
      </c>
      <c r="E47" s="4">
        <v>46</v>
      </c>
      <c r="F47" s="5">
        <v>1</v>
      </c>
      <c r="G47" s="5" t="s">
        <v>74</v>
      </c>
      <c r="H47" s="5" t="s">
        <v>75</v>
      </c>
      <c r="I47" s="5">
        <f t="shared" si="3"/>
        <v>3</v>
      </c>
      <c r="L47" s="5">
        <f>L46</f>
        <v>2</v>
      </c>
      <c r="M47" s="4" t="s">
        <v>3388</v>
      </c>
      <c r="N47" s="4" t="s">
        <v>3389</v>
      </c>
      <c r="S47" s="5" t="s">
        <v>4483</v>
      </c>
      <c r="T47" s="5" t="s">
        <v>4484</v>
      </c>
      <c r="W47" s="5" t="s">
        <v>110</v>
      </c>
      <c r="X47" s="5" t="s">
        <v>111</v>
      </c>
      <c r="Y47" s="5" t="s">
        <v>167</v>
      </c>
      <c r="Z47" s="5" t="s">
        <v>168</v>
      </c>
      <c r="AC47" s="5">
        <v>37</v>
      </c>
      <c r="AD47" s="5" t="s">
        <v>678</v>
      </c>
      <c r="AE47" s="5" t="s">
        <v>679</v>
      </c>
      <c r="AJ47" s="5" t="s">
        <v>169</v>
      </c>
      <c r="AK47" s="5" t="s">
        <v>170</v>
      </c>
      <c r="AL47" s="5" t="s">
        <v>116</v>
      </c>
      <c r="AM47" s="5" t="s">
        <v>117</v>
      </c>
    </row>
    <row r="48" spans="1:73" ht="13.5" customHeight="1">
      <c r="A48" s="11" t="str">
        <f>HYPERLINK("http://kyu.snu.ac.kr/sdhj/index.jsp?type=hj/GK14746_00IM0001_140a.jpg","1867_수동면_140a")</f>
        <v>1867_수동면_140a</v>
      </c>
      <c r="B48" s="4">
        <v>1867</v>
      </c>
      <c r="C48" s="4" t="s">
        <v>72</v>
      </c>
      <c r="D48" s="4" t="s">
        <v>73</v>
      </c>
      <c r="E48" s="4">
        <v>47</v>
      </c>
      <c r="F48" s="5">
        <v>1</v>
      </c>
      <c r="G48" s="5" t="s">
        <v>74</v>
      </c>
      <c r="H48" s="5" t="s">
        <v>75</v>
      </c>
      <c r="I48" s="5">
        <f t="shared" si="3"/>
        <v>3</v>
      </c>
      <c r="L48" s="5">
        <f>L47</f>
        <v>2</v>
      </c>
      <c r="M48" s="4" t="s">
        <v>3388</v>
      </c>
      <c r="N48" s="4" t="s">
        <v>3389</v>
      </c>
      <c r="T48" s="5" t="s">
        <v>5407</v>
      </c>
      <c r="U48" s="5" t="s">
        <v>4512</v>
      </c>
      <c r="V48" s="5" t="s">
        <v>4513</v>
      </c>
      <c r="Y48" s="5" t="s">
        <v>4548</v>
      </c>
      <c r="Z48" s="5" t="s">
        <v>4549</v>
      </c>
      <c r="AD48" s="5" t="s">
        <v>332</v>
      </c>
      <c r="AE48" s="5" t="s">
        <v>333</v>
      </c>
    </row>
    <row r="49" spans="1:72" ht="13.5" customHeight="1">
      <c r="A49" s="11" t="str">
        <f>HYPERLINK("http://kyu.snu.ac.kr/sdhj/index.jsp?type=hj/GK14746_00IM0001_140a.jpg","1867_수동면_140a")</f>
        <v>1867_수동면_140a</v>
      </c>
      <c r="B49" s="4">
        <v>1867</v>
      </c>
      <c r="C49" s="4" t="s">
        <v>72</v>
      </c>
      <c r="D49" s="4" t="s">
        <v>73</v>
      </c>
      <c r="E49" s="4">
        <v>48</v>
      </c>
      <c r="F49" s="5">
        <v>1</v>
      </c>
      <c r="G49" s="5" t="s">
        <v>74</v>
      </c>
      <c r="H49" s="5" t="s">
        <v>75</v>
      </c>
      <c r="I49" s="5">
        <f t="shared" si="3"/>
        <v>3</v>
      </c>
      <c r="L49" s="5">
        <v>3</v>
      </c>
      <c r="M49" s="4" t="s">
        <v>2340</v>
      </c>
      <c r="N49" s="4" t="s">
        <v>2341</v>
      </c>
      <c r="T49" s="5" t="s">
        <v>5408</v>
      </c>
      <c r="U49" s="5" t="s">
        <v>108</v>
      </c>
      <c r="V49" s="5" t="s">
        <v>109</v>
      </c>
      <c r="W49" s="5" t="s">
        <v>2342</v>
      </c>
      <c r="X49" s="5" t="s">
        <v>2343</v>
      </c>
      <c r="Y49" s="5" t="s">
        <v>1147</v>
      </c>
      <c r="Z49" s="5" t="s">
        <v>1148</v>
      </c>
      <c r="AC49" s="5">
        <v>44</v>
      </c>
      <c r="AD49" s="5" t="s">
        <v>438</v>
      </c>
      <c r="AE49" s="5" t="s">
        <v>439</v>
      </c>
      <c r="AJ49" s="5" t="s">
        <v>35</v>
      </c>
      <c r="AK49" s="5" t="s">
        <v>36</v>
      </c>
      <c r="AL49" s="5" t="s">
        <v>1550</v>
      </c>
      <c r="AM49" s="5" t="s">
        <v>1551</v>
      </c>
      <c r="AT49" s="5" t="s">
        <v>95</v>
      </c>
      <c r="AU49" s="5" t="s">
        <v>96</v>
      </c>
      <c r="AV49" s="5" t="s">
        <v>2344</v>
      </c>
      <c r="AW49" s="5" t="s">
        <v>2345</v>
      </c>
      <c r="BG49" s="5" t="s">
        <v>95</v>
      </c>
      <c r="BH49" s="5" t="s">
        <v>96</v>
      </c>
      <c r="BI49" s="5" t="s">
        <v>2346</v>
      </c>
      <c r="BJ49" s="5" t="s">
        <v>2347</v>
      </c>
      <c r="BK49" s="5" t="s">
        <v>95</v>
      </c>
      <c r="BL49" s="5" t="s">
        <v>96</v>
      </c>
      <c r="BM49" s="5" t="s">
        <v>2348</v>
      </c>
      <c r="BN49" s="5" t="s">
        <v>2349</v>
      </c>
      <c r="BO49" s="5" t="s">
        <v>95</v>
      </c>
      <c r="BP49" s="5" t="s">
        <v>96</v>
      </c>
      <c r="BQ49" s="5" t="s">
        <v>2350</v>
      </c>
      <c r="BR49" s="5" t="s">
        <v>2351</v>
      </c>
      <c r="BS49" s="5" t="s">
        <v>116</v>
      </c>
      <c r="BT49" s="5" t="s">
        <v>117</v>
      </c>
    </row>
    <row r="50" spans="1:72" ht="13.5" customHeight="1">
      <c r="A50" s="11" t="str">
        <f>HYPERLINK("http://kyu.snu.ac.kr/sdhj/index.jsp?type=hj/GK14746_00IM0001_140a.jpg","1867_수동면_140a")</f>
        <v>1867_수동면_140a</v>
      </c>
      <c r="B50" s="4">
        <v>1867</v>
      </c>
      <c r="C50" s="4" t="s">
        <v>72</v>
      </c>
      <c r="D50" s="4" t="s">
        <v>73</v>
      </c>
      <c r="E50" s="4">
        <v>49</v>
      </c>
      <c r="F50" s="5">
        <v>1</v>
      </c>
      <c r="G50" s="5" t="s">
        <v>74</v>
      </c>
      <c r="H50" s="5" t="s">
        <v>75</v>
      </c>
      <c r="I50" s="5">
        <f t="shared" si="3"/>
        <v>3</v>
      </c>
      <c r="L50" s="5">
        <f>L49</f>
        <v>3</v>
      </c>
      <c r="M50" s="4" t="s">
        <v>2340</v>
      </c>
      <c r="N50" s="4" t="s">
        <v>2341</v>
      </c>
      <c r="S50" s="5" t="s">
        <v>164</v>
      </c>
      <c r="T50" s="5" t="s">
        <v>165</v>
      </c>
      <c r="W50" s="5" t="s">
        <v>110</v>
      </c>
      <c r="X50" s="5" t="s">
        <v>111</v>
      </c>
      <c r="Y50" s="5" t="s">
        <v>167</v>
      </c>
      <c r="Z50" s="5" t="s">
        <v>168</v>
      </c>
      <c r="AC50" s="5">
        <v>41</v>
      </c>
      <c r="AD50" s="5" t="s">
        <v>229</v>
      </c>
      <c r="AE50" s="5" t="s">
        <v>230</v>
      </c>
      <c r="AJ50" s="5" t="s">
        <v>35</v>
      </c>
      <c r="AK50" s="5" t="s">
        <v>36</v>
      </c>
      <c r="AL50" s="5" t="s">
        <v>116</v>
      </c>
      <c r="AM50" s="5" t="s">
        <v>117</v>
      </c>
      <c r="AT50" s="5" t="s">
        <v>108</v>
      </c>
      <c r="AU50" s="5" t="s">
        <v>109</v>
      </c>
      <c r="AV50" s="5" t="s">
        <v>3714</v>
      </c>
      <c r="AW50" s="5" t="s">
        <v>3715</v>
      </c>
      <c r="BG50" s="5" t="s">
        <v>95</v>
      </c>
      <c r="BH50" s="5" t="s">
        <v>96</v>
      </c>
      <c r="BI50" s="5" t="s">
        <v>3716</v>
      </c>
      <c r="BJ50" s="5" t="s">
        <v>3717</v>
      </c>
      <c r="BK50" s="5" t="s">
        <v>95</v>
      </c>
      <c r="BL50" s="5" t="s">
        <v>96</v>
      </c>
      <c r="BM50" s="5" t="s">
        <v>3718</v>
      </c>
      <c r="BN50" s="5" t="s">
        <v>3719</v>
      </c>
      <c r="BO50" s="5" t="s">
        <v>95</v>
      </c>
      <c r="BP50" s="5" t="s">
        <v>96</v>
      </c>
      <c r="BQ50" s="5" t="s">
        <v>3720</v>
      </c>
      <c r="BR50" s="5" t="s">
        <v>3721</v>
      </c>
      <c r="BS50" s="5" t="s">
        <v>3712</v>
      </c>
      <c r="BT50" s="5" t="s">
        <v>3713</v>
      </c>
    </row>
    <row r="51" spans="1:72" ht="13.5" customHeight="1">
      <c r="A51" s="11" t="str">
        <f>HYPERLINK("http://kyu.snu.ac.kr/sdhj/index.jsp?type=hj/GK14746_00IM0001_140a.jpg","1867_수동면_140a")</f>
        <v>1867_수동면_140a</v>
      </c>
      <c r="B51" s="4">
        <v>1867</v>
      </c>
      <c r="C51" s="4" t="s">
        <v>72</v>
      </c>
      <c r="D51" s="4" t="s">
        <v>73</v>
      </c>
      <c r="E51" s="4">
        <v>50</v>
      </c>
      <c r="F51" s="5">
        <v>1</v>
      </c>
      <c r="G51" s="5" t="s">
        <v>74</v>
      </c>
      <c r="H51" s="5" t="s">
        <v>75</v>
      </c>
      <c r="I51" s="5">
        <f t="shared" si="3"/>
        <v>3</v>
      </c>
      <c r="L51" s="5">
        <f>L50</f>
        <v>3</v>
      </c>
      <c r="M51" s="4" t="s">
        <v>2340</v>
      </c>
      <c r="N51" s="4" t="s">
        <v>2341</v>
      </c>
      <c r="S51" s="5" t="s">
        <v>4508</v>
      </c>
      <c r="T51" s="5" t="s">
        <v>4509</v>
      </c>
      <c r="U51" s="5" t="s">
        <v>108</v>
      </c>
      <c r="V51" s="5" t="s">
        <v>109</v>
      </c>
      <c r="Y51" s="5" t="s">
        <v>4550</v>
      </c>
      <c r="Z51" s="5" t="s">
        <v>4551</v>
      </c>
      <c r="AC51" s="5">
        <v>40</v>
      </c>
      <c r="AD51" s="5" t="s">
        <v>714</v>
      </c>
      <c r="AE51" s="5" t="s">
        <v>715</v>
      </c>
    </row>
    <row r="52" spans="1:72" ht="13.5" customHeight="1">
      <c r="A52" s="11" t="str">
        <f>HYPERLINK("http://kyu.snu.ac.kr/sdhj/index.jsp?type=hj/GK14746_00IM0001_140a.jpg","1867_수동면_140a")</f>
        <v>1867_수동면_140a</v>
      </c>
      <c r="B52" s="4">
        <v>1867</v>
      </c>
      <c r="C52" s="4" t="s">
        <v>72</v>
      </c>
      <c r="D52" s="4" t="s">
        <v>73</v>
      </c>
      <c r="E52" s="4">
        <v>51</v>
      </c>
      <c r="F52" s="5">
        <v>1</v>
      </c>
      <c r="G52" s="5" t="s">
        <v>74</v>
      </c>
      <c r="H52" s="5" t="s">
        <v>75</v>
      </c>
      <c r="I52" s="5">
        <f t="shared" si="3"/>
        <v>3</v>
      </c>
      <c r="L52" s="5">
        <f>L51</f>
        <v>3</v>
      </c>
      <c r="M52" s="4" t="s">
        <v>2340</v>
      </c>
      <c r="N52" s="4" t="s">
        <v>2341</v>
      </c>
      <c r="S52" s="5" t="s">
        <v>4494</v>
      </c>
      <c r="T52" s="5" t="s">
        <v>4495</v>
      </c>
      <c r="U52" s="5" t="s">
        <v>1282</v>
      </c>
      <c r="V52" s="5" t="s">
        <v>1283</v>
      </c>
      <c r="Y52" s="5" t="s">
        <v>4552</v>
      </c>
      <c r="Z52" s="5" t="s">
        <v>5409</v>
      </c>
      <c r="AC52" s="5">
        <v>13</v>
      </c>
      <c r="AD52" s="5" t="s">
        <v>930</v>
      </c>
      <c r="AE52" s="5" t="s">
        <v>931</v>
      </c>
    </row>
    <row r="53" spans="1:72" ht="13.5" customHeight="1">
      <c r="A53" s="11" t="str">
        <f>HYPERLINK("http://kyu.snu.ac.kr/sdhj/index.jsp?type=hj/GK14746_00IM0001_140a.jpg","1867_수동면_140a")</f>
        <v>1867_수동면_140a</v>
      </c>
      <c r="B53" s="4">
        <v>1867</v>
      </c>
      <c r="C53" s="4" t="s">
        <v>72</v>
      </c>
      <c r="D53" s="4" t="s">
        <v>73</v>
      </c>
      <c r="E53" s="4">
        <v>52</v>
      </c>
      <c r="F53" s="5">
        <v>1</v>
      </c>
      <c r="G53" s="5" t="s">
        <v>74</v>
      </c>
      <c r="H53" s="5" t="s">
        <v>75</v>
      </c>
      <c r="I53" s="5">
        <f t="shared" si="3"/>
        <v>3</v>
      </c>
      <c r="L53" s="5">
        <f>L52</f>
        <v>3</v>
      </c>
      <c r="M53" s="4" t="s">
        <v>2340</v>
      </c>
      <c r="N53" s="4" t="s">
        <v>2341</v>
      </c>
      <c r="T53" s="5" t="s">
        <v>5410</v>
      </c>
      <c r="U53" s="5" t="s">
        <v>4512</v>
      </c>
      <c r="V53" s="5" t="s">
        <v>4513</v>
      </c>
      <c r="Y53" s="5" t="s">
        <v>4553</v>
      </c>
      <c r="Z53" s="5" t="s">
        <v>4554</v>
      </c>
      <c r="AD53" s="5" t="s">
        <v>624</v>
      </c>
      <c r="AE53" s="5" t="s">
        <v>625</v>
      </c>
    </row>
    <row r="54" spans="1:72" ht="13.5" customHeight="1">
      <c r="A54" s="11" t="str">
        <f>HYPERLINK("http://kyu.snu.ac.kr/sdhj/index.jsp?type=hj/GK14746_00IM0001_140a.jpg","1867_수동면_140a")</f>
        <v>1867_수동면_140a</v>
      </c>
      <c r="B54" s="4">
        <v>1867</v>
      </c>
      <c r="C54" s="4" t="s">
        <v>72</v>
      </c>
      <c r="D54" s="4" t="s">
        <v>73</v>
      </c>
      <c r="E54" s="4">
        <v>53</v>
      </c>
      <c r="F54" s="5">
        <v>1</v>
      </c>
      <c r="G54" s="5" t="s">
        <v>74</v>
      </c>
      <c r="H54" s="5" t="s">
        <v>75</v>
      </c>
      <c r="I54" s="5">
        <f t="shared" si="3"/>
        <v>3</v>
      </c>
      <c r="L54" s="5">
        <v>4</v>
      </c>
      <c r="M54" s="4" t="s">
        <v>2207</v>
      </c>
      <c r="N54" s="4" t="s">
        <v>2208</v>
      </c>
      <c r="T54" s="5" t="s">
        <v>5411</v>
      </c>
      <c r="U54" s="5" t="s">
        <v>108</v>
      </c>
      <c r="V54" s="5" t="s">
        <v>109</v>
      </c>
      <c r="W54" s="5" t="s">
        <v>184</v>
      </c>
      <c r="X54" s="5" t="s">
        <v>5412</v>
      </c>
      <c r="Y54" s="5" t="s">
        <v>4225</v>
      </c>
      <c r="Z54" s="5" t="s">
        <v>4226</v>
      </c>
      <c r="AC54" s="5">
        <v>65</v>
      </c>
      <c r="AD54" s="5" t="s">
        <v>1161</v>
      </c>
      <c r="AE54" s="5" t="s">
        <v>1162</v>
      </c>
      <c r="AJ54" s="5" t="s">
        <v>35</v>
      </c>
      <c r="AK54" s="5" t="s">
        <v>36</v>
      </c>
      <c r="AL54" s="5" t="s">
        <v>199</v>
      </c>
      <c r="AM54" s="5" t="s">
        <v>200</v>
      </c>
      <c r="AT54" s="5" t="s">
        <v>95</v>
      </c>
      <c r="AU54" s="5" t="s">
        <v>96</v>
      </c>
      <c r="AV54" s="5" t="s">
        <v>4227</v>
      </c>
      <c r="AW54" s="5" t="s">
        <v>4228</v>
      </c>
      <c r="BG54" s="5" t="s">
        <v>95</v>
      </c>
      <c r="BH54" s="5" t="s">
        <v>96</v>
      </c>
      <c r="BI54" s="5" t="s">
        <v>4229</v>
      </c>
      <c r="BJ54" s="5" t="s">
        <v>4230</v>
      </c>
      <c r="BK54" s="5" t="s">
        <v>95</v>
      </c>
      <c r="BL54" s="5" t="s">
        <v>96</v>
      </c>
      <c r="BM54" s="5" t="s">
        <v>1951</v>
      </c>
      <c r="BN54" s="5" t="s">
        <v>1952</v>
      </c>
      <c r="BO54" s="5" t="s">
        <v>95</v>
      </c>
      <c r="BP54" s="5" t="s">
        <v>96</v>
      </c>
      <c r="BQ54" s="5" t="s">
        <v>4231</v>
      </c>
      <c r="BR54" s="5" t="s">
        <v>4232</v>
      </c>
      <c r="BS54" s="5" t="s">
        <v>1432</v>
      </c>
      <c r="BT54" s="5" t="s">
        <v>1433</v>
      </c>
    </row>
    <row r="55" spans="1:72" ht="13.5" customHeight="1">
      <c r="A55" s="11" t="str">
        <f>HYPERLINK("http://kyu.snu.ac.kr/sdhj/index.jsp?type=hj/GK14746_00IM0001_140a.jpg","1867_수동면_140a")</f>
        <v>1867_수동면_140a</v>
      </c>
      <c r="B55" s="4">
        <v>1867</v>
      </c>
      <c r="C55" s="4" t="s">
        <v>72</v>
      </c>
      <c r="D55" s="4" t="s">
        <v>73</v>
      </c>
      <c r="E55" s="4">
        <v>54</v>
      </c>
      <c r="F55" s="5">
        <v>1</v>
      </c>
      <c r="G55" s="5" t="s">
        <v>74</v>
      </c>
      <c r="H55" s="5" t="s">
        <v>75</v>
      </c>
      <c r="I55" s="5">
        <f t="shared" si="3"/>
        <v>3</v>
      </c>
      <c r="L55" s="5">
        <f t="shared" ref="L55:L61" si="5">L54</f>
        <v>4</v>
      </c>
      <c r="M55" s="4" t="s">
        <v>2207</v>
      </c>
      <c r="N55" s="4" t="s">
        <v>2208</v>
      </c>
      <c r="S55" s="5" t="s">
        <v>164</v>
      </c>
      <c r="T55" s="5" t="s">
        <v>165</v>
      </c>
      <c r="W55" s="5" t="s">
        <v>1536</v>
      </c>
      <c r="X55" s="5" t="s">
        <v>1537</v>
      </c>
      <c r="Y55" s="5" t="s">
        <v>167</v>
      </c>
      <c r="Z55" s="5" t="s">
        <v>168</v>
      </c>
      <c r="AC55" s="5">
        <v>45</v>
      </c>
      <c r="AD55" s="5" t="s">
        <v>203</v>
      </c>
      <c r="AE55" s="5" t="s">
        <v>204</v>
      </c>
      <c r="AJ55" s="5" t="s">
        <v>169</v>
      </c>
      <c r="AK55" s="5" t="s">
        <v>170</v>
      </c>
      <c r="AL55" s="5" t="s">
        <v>383</v>
      </c>
      <c r="AM55" s="5" t="s">
        <v>384</v>
      </c>
      <c r="AT55" s="5" t="s">
        <v>95</v>
      </c>
      <c r="AU55" s="5" t="s">
        <v>96</v>
      </c>
      <c r="AV55" s="5" t="s">
        <v>2209</v>
      </c>
      <c r="AW55" s="5" t="s">
        <v>2210</v>
      </c>
      <c r="BG55" s="5" t="s">
        <v>407</v>
      </c>
      <c r="BH55" s="5" t="s">
        <v>408</v>
      </c>
      <c r="BI55" s="5" t="s">
        <v>2211</v>
      </c>
      <c r="BJ55" s="5" t="s">
        <v>2212</v>
      </c>
      <c r="BK55" s="5" t="s">
        <v>95</v>
      </c>
      <c r="BL55" s="5" t="s">
        <v>96</v>
      </c>
      <c r="BM55" s="5" t="s">
        <v>2213</v>
      </c>
      <c r="BN55" s="5" t="s">
        <v>2214</v>
      </c>
      <c r="BO55" s="5" t="s">
        <v>95</v>
      </c>
      <c r="BP55" s="5" t="s">
        <v>96</v>
      </c>
      <c r="BQ55" s="5" t="s">
        <v>2215</v>
      </c>
      <c r="BR55" s="5" t="s">
        <v>5413</v>
      </c>
      <c r="BS55" s="5" t="s">
        <v>483</v>
      </c>
      <c r="BT55" s="5" t="s">
        <v>484</v>
      </c>
    </row>
    <row r="56" spans="1:72" ht="13.5" customHeight="1">
      <c r="A56" s="11" t="str">
        <f>HYPERLINK("http://kyu.snu.ac.kr/sdhj/index.jsp?type=hj/GK14746_00IM0001_140b.jpg","1867_수동면_140b")</f>
        <v>1867_수동면_140b</v>
      </c>
      <c r="B56" s="4">
        <v>1867</v>
      </c>
      <c r="C56" s="4" t="s">
        <v>72</v>
      </c>
      <c r="D56" s="4" t="s">
        <v>73</v>
      </c>
      <c r="E56" s="4">
        <v>55</v>
      </c>
      <c r="F56" s="5">
        <v>1</v>
      </c>
      <c r="G56" s="5" t="s">
        <v>74</v>
      </c>
      <c r="H56" s="5" t="s">
        <v>75</v>
      </c>
      <c r="I56" s="5">
        <f t="shared" si="3"/>
        <v>3</v>
      </c>
      <c r="L56" s="5">
        <f t="shared" si="5"/>
        <v>4</v>
      </c>
      <c r="M56" s="4" t="s">
        <v>2207</v>
      </c>
      <c r="N56" s="4" t="s">
        <v>2208</v>
      </c>
      <c r="S56" s="5" t="s">
        <v>4494</v>
      </c>
      <c r="T56" s="5" t="s">
        <v>4495</v>
      </c>
      <c r="U56" s="5" t="s">
        <v>108</v>
      </c>
      <c r="V56" s="5" t="s">
        <v>109</v>
      </c>
      <c r="Y56" s="5" t="s">
        <v>4555</v>
      </c>
      <c r="Z56" s="5" t="s">
        <v>4556</v>
      </c>
      <c r="AC56" s="5">
        <v>33</v>
      </c>
      <c r="AD56" s="5" t="s">
        <v>2620</v>
      </c>
      <c r="AE56" s="5" t="s">
        <v>2621</v>
      </c>
    </row>
    <row r="57" spans="1:72" ht="13.5" customHeight="1">
      <c r="A57" s="11" t="str">
        <f>HYPERLINK("http://kyu.snu.ac.kr/sdhj/index.jsp?type=hj/GK14746_00IM0001_140b.jpg","1867_수동면_140b")</f>
        <v>1867_수동면_140b</v>
      </c>
      <c r="B57" s="4">
        <v>1867</v>
      </c>
      <c r="C57" s="4" t="s">
        <v>72</v>
      </c>
      <c r="D57" s="4" t="s">
        <v>73</v>
      </c>
      <c r="E57" s="4">
        <v>56</v>
      </c>
      <c r="F57" s="5">
        <v>1</v>
      </c>
      <c r="G57" s="5" t="s">
        <v>74</v>
      </c>
      <c r="H57" s="5" t="s">
        <v>75</v>
      </c>
      <c r="I57" s="5">
        <f t="shared" si="3"/>
        <v>3</v>
      </c>
      <c r="L57" s="5">
        <f t="shared" si="5"/>
        <v>4</v>
      </c>
      <c r="M57" s="4" t="s">
        <v>2207</v>
      </c>
      <c r="N57" s="4" t="s">
        <v>2208</v>
      </c>
      <c r="S57" s="5" t="s">
        <v>4475</v>
      </c>
      <c r="T57" s="5" t="s">
        <v>4435</v>
      </c>
      <c r="W57" s="5" t="s">
        <v>1050</v>
      </c>
      <c r="X57" s="5" t="s">
        <v>1051</v>
      </c>
      <c r="Y57" s="5" t="s">
        <v>167</v>
      </c>
      <c r="Z57" s="5" t="s">
        <v>168</v>
      </c>
      <c r="AC57" s="5">
        <v>28</v>
      </c>
      <c r="AD57" s="5" t="s">
        <v>2468</v>
      </c>
      <c r="AE57" s="5" t="s">
        <v>2469</v>
      </c>
    </row>
    <row r="58" spans="1:72" ht="13.5" customHeight="1">
      <c r="A58" s="11" t="str">
        <f>HYPERLINK("http://kyu.snu.ac.kr/sdhj/index.jsp?type=hj/GK14746_00IM0001_140b.jpg","1867_수동면_140b")</f>
        <v>1867_수동면_140b</v>
      </c>
      <c r="B58" s="4">
        <v>1867</v>
      </c>
      <c r="C58" s="4" t="s">
        <v>72</v>
      </c>
      <c r="D58" s="4" t="s">
        <v>73</v>
      </c>
      <c r="E58" s="4">
        <v>57</v>
      </c>
      <c r="F58" s="5">
        <v>1</v>
      </c>
      <c r="G58" s="5" t="s">
        <v>74</v>
      </c>
      <c r="H58" s="5" t="s">
        <v>75</v>
      </c>
      <c r="I58" s="5">
        <f t="shared" si="3"/>
        <v>3</v>
      </c>
      <c r="L58" s="5">
        <f t="shared" si="5"/>
        <v>4</v>
      </c>
      <c r="M58" s="4" t="s">
        <v>2207</v>
      </c>
      <c r="N58" s="4" t="s">
        <v>2208</v>
      </c>
      <c r="S58" s="5" t="s">
        <v>4494</v>
      </c>
      <c r="T58" s="5" t="s">
        <v>4495</v>
      </c>
      <c r="U58" s="5" t="s">
        <v>108</v>
      </c>
      <c r="V58" s="5" t="s">
        <v>109</v>
      </c>
      <c r="Y58" s="5" t="s">
        <v>4557</v>
      </c>
      <c r="Z58" s="5" t="s">
        <v>4558</v>
      </c>
      <c r="AC58" s="5">
        <v>24</v>
      </c>
      <c r="AD58" s="5" t="s">
        <v>1079</v>
      </c>
      <c r="AE58" s="5" t="s">
        <v>1080</v>
      </c>
    </row>
    <row r="59" spans="1:72" ht="13.5" customHeight="1">
      <c r="A59" s="11" t="str">
        <f>HYPERLINK("http://kyu.snu.ac.kr/sdhj/index.jsp?type=hj/GK14746_00IM0001_140b.jpg","1867_수동면_140b")</f>
        <v>1867_수동면_140b</v>
      </c>
      <c r="B59" s="4">
        <v>1867</v>
      </c>
      <c r="C59" s="4" t="s">
        <v>72</v>
      </c>
      <c r="D59" s="4" t="s">
        <v>73</v>
      </c>
      <c r="E59" s="4">
        <v>58</v>
      </c>
      <c r="F59" s="5">
        <v>1</v>
      </c>
      <c r="G59" s="5" t="s">
        <v>74</v>
      </c>
      <c r="H59" s="5" t="s">
        <v>75</v>
      </c>
      <c r="I59" s="5">
        <f t="shared" si="3"/>
        <v>3</v>
      </c>
      <c r="L59" s="5">
        <f t="shared" si="5"/>
        <v>4</v>
      </c>
      <c r="M59" s="4" t="s">
        <v>2207</v>
      </c>
      <c r="N59" s="4" t="s">
        <v>2208</v>
      </c>
      <c r="S59" s="5" t="s">
        <v>4475</v>
      </c>
      <c r="T59" s="5" t="s">
        <v>4435</v>
      </c>
      <c r="W59" s="5" t="s">
        <v>3210</v>
      </c>
      <c r="X59" s="5" t="s">
        <v>1511</v>
      </c>
      <c r="Y59" s="5" t="s">
        <v>167</v>
      </c>
      <c r="Z59" s="5" t="s">
        <v>168</v>
      </c>
      <c r="AC59" s="5">
        <v>21</v>
      </c>
      <c r="AD59" s="5" t="s">
        <v>2885</v>
      </c>
      <c r="AE59" s="5" t="s">
        <v>2886</v>
      </c>
    </row>
    <row r="60" spans="1:72" ht="13.5" customHeight="1">
      <c r="A60" s="11" t="str">
        <f>HYPERLINK("http://kyu.snu.ac.kr/sdhj/index.jsp?type=hj/GK14746_00IM0001_140b.jpg","1867_수동면_140b")</f>
        <v>1867_수동면_140b</v>
      </c>
      <c r="B60" s="4">
        <v>1867</v>
      </c>
      <c r="C60" s="4" t="s">
        <v>72</v>
      </c>
      <c r="D60" s="4" t="s">
        <v>73</v>
      </c>
      <c r="E60" s="4">
        <v>59</v>
      </c>
      <c r="F60" s="5">
        <v>1</v>
      </c>
      <c r="G60" s="5" t="s">
        <v>74</v>
      </c>
      <c r="H60" s="5" t="s">
        <v>75</v>
      </c>
      <c r="I60" s="5">
        <f t="shared" si="3"/>
        <v>3</v>
      </c>
      <c r="L60" s="5">
        <f t="shared" si="5"/>
        <v>4</v>
      </c>
      <c r="M60" s="4" t="s">
        <v>2207</v>
      </c>
      <c r="N60" s="4" t="s">
        <v>2208</v>
      </c>
      <c r="S60" s="5" t="s">
        <v>4494</v>
      </c>
      <c r="T60" s="5" t="s">
        <v>4495</v>
      </c>
      <c r="Y60" s="5" t="s">
        <v>4559</v>
      </c>
      <c r="Z60" s="5" t="s">
        <v>4560</v>
      </c>
      <c r="AC60" s="5">
        <v>19</v>
      </c>
      <c r="AD60" s="5" t="s">
        <v>2180</v>
      </c>
      <c r="AE60" s="5" t="s">
        <v>2181</v>
      </c>
    </row>
    <row r="61" spans="1:72" ht="13.5" customHeight="1">
      <c r="A61" s="11" t="str">
        <f>HYPERLINK("http://kyu.snu.ac.kr/sdhj/index.jsp?type=hj/GK14746_00IM0001_140b.jpg","1867_수동면_140b")</f>
        <v>1867_수동면_140b</v>
      </c>
      <c r="B61" s="4">
        <v>1867</v>
      </c>
      <c r="C61" s="4" t="s">
        <v>72</v>
      </c>
      <c r="D61" s="4" t="s">
        <v>73</v>
      </c>
      <c r="E61" s="4">
        <v>60</v>
      </c>
      <c r="F61" s="5">
        <v>1</v>
      </c>
      <c r="G61" s="5" t="s">
        <v>74</v>
      </c>
      <c r="H61" s="5" t="s">
        <v>75</v>
      </c>
      <c r="I61" s="5">
        <f t="shared" si="3"/>
        <v>3</v>
      </c>
      <c r="L61" s="5">
        <f t="shared" si="5"/>
        <v>4</v>
      </c>
      <c r="M61" s="4" t="s">
        <v>2207</v>
      </c>
      <c r="N61" s="4" t="s">
        <v>2208</v>
      </c>
      <c r="T61" s="5" t="s">
        <v>5414</v>
      </c>
      <c r="U61" s="5" t="s">
        <v>4512</v>
      </c>
      <c r="V61" s="5" t="s">
        <v>4513</v>
      </c>
      <c r="Y61" s="5" t="s">
        <v>4561</v>
      </c>
      <c r="Z61" s="5" t="s">
        <v>4562</v>
      </c>
      <c r="AD61" s="5" t="s">
        <v>332</v>
      </c>
      <c r="AE61" s="5" t="s">
        <v>333</v>
      </c>
    </row>
    <row r="62" spans="1:72" ht="13.5" customHeight="1">
      <c r="A62" s="11" t="str">
        <f>HYPERLINK("http://kyu.snu.ac.kr/sdhj/index.jsp?type=hj/GK14746_00IM0001_140b.jpg","1867_수동면_140b")</f>
        <v>1867_수동면_140b</v>
      </c>
      <c r="B62" s="4">
        <v>1867</v>
      </c>
      <c r="C62" s="4" t="s">
        <v>72</v>
      </c>
      <c r="D62" s="4" t="s">
        <v>73</v>
      </c>
      <c r="E62" s="4">
        <v>61</v>
      </c>
      <c r="F62" s="5">
        <v>1</v>
      </c>
      <c r="G62" s="5" t="s">
        <v>74</v>
      </c>
      <c r="H62" s="5" t="s">
        <v>75</v>
      </c>
      <c r="I62" s="5">
        <f t="shared" si="3"/>
        <v>3</v>
      </c>
      <c r="L62" s="5">
        <v>5</v>
      </c>
      <c r="M62" s="4" t="s">
        <v>1411</v>
      </c>
      <c r="N62" s="4" t="s">
        <v>1412</v>
      </c>
      <c r="T62" s="5" t="s">
        <v>5415</v>
      </c>
      <c r="U62" s="5" t="s">
        <v>108</v>
      </c>
      <c r="V62" s="5" t="s">
        <v>109</v>
      </c>
      <c r="W62" s="5" t="s">
        <v>166</v>
      </c>
      <c r="X62" s="5" t="s">
        <v>5416</v>
      </c>
      <c r="Y62" s="5" t="s">
        <v>3398</v>
      </c>
      <c r="Z62" s="5" t="s">
        <v>3399</v>
      </c>
      <c r="AC62" s="5">
        <v>61</v>
      </c>
      <c r="AD62" s="5" t="s">
        <v>365</v>
      </c>
      <c r="AE62" s="5" t="s">
        <v>366</v>
      </c>
      <c r="AJ62" s="5" t="s">
        <v>35</v>
      </c>
      <c r="AK62" s="5" t="s">
        <v>36</v>
      </c>
      <c r="AL62" s="5" t="s">
        <v>171</v>
      </c>
      <c r="AM62" s="5" t="s">
        <v>5417</v>
      </c>
      <c r="AT62" s="5" t="s">
        <v>95</v>
      </c>
      <c r="AU62" s="5" t="s">
        <v>96</v>
      </c>
      <c r="AV62" s="5" t="s">
        <v>3392</v>
      </c>
      <c r="AW62" s="5" t="s">
        <v>3393</v>
      </c>
      <c r="BG62" s="5" t="s">
        <v>3394</v>
      </c>
      <c r="BH62" s="5" t="s">
        <v>3395</v>
      </c>
      <c r="BI62" s="5" t="s">
        <v>1661</v>
      </c>
      <c r="BJ62" s="5" t="s">
        <v>1662</v>
      </c>
      <c r="BK62" s="5" t="s">
        <v>3315</v>
      </c>
      <c r="BL62" s="5" t="s">
        <v>3316</v>
      </c>
      <c r="BM62" s="5" t="s">
        <v>2050</v>
      </c>
      <c r="BN62" s="5" t="s">
        <v>2051</v>
      </c>
      <c r="BO62" s="5" t="s">
        <v>95</v>
      </c>
      <c r="BP62" s="5" t="s">
        <v>96</v>
      </c>
      <c r="BQ62" s="5" t="s">
        <v>3396</v>
      </c>
      <c r="BR62" s="5" t="s">
        <v>3397</v>
      </c>
      <c r="BS62" s="5" t="s">
        <v>187</v>
      </c>
      <c r="BT62" s="5" t="s">
        <v>188</v>
      </c>
    </row>
    <row r="63" spans="1:72" ht="13.5" customHeight="1">
      <c r="A63" s="11" t="str">
        <f>HYPERLINK("http://kyu.snu.ac.kr/sdhj/index.jsp?type=hj/GK14746_00IM0001_140b.jpg","1867_수동면_140b")</f>
        <v>1867_수동면_140b</v>
      </c>
      <c r="B63" s="4">
        <v>1867</v>
      </c>
      <c r="C63" s="4" t="s">
        <v>72</v>
      </c>
      <c r="D63" s="4" t="s">
        <v>73</v>
      </c>
      <c r="E63" s="4">
        <v>62</v>
      </c>
      <c r="F63" s="5">
        <v>1</v>
      </c>
      <c r="G63" s="5" t="s">
        <v>74</v>
      </c>
      <c r="H63" s="5" t="s">
        <v>75</v>
      </c>
      <c r="I63" s="5">
        <f t="shared" si="3"/>
        <v>3</v>
      </c>
      <c r="L63" s="5">
        <f>L62</f>
        <v>5</v>
      </c>
      <c r="M63" s="4" t="s">
        <v>1411</v>
      </c>
      <c r="N63" s="4" t="s">
        <v>1412</v>
      </c>
      <c r="S63" s="5" t="s">
        <v>164</v>
      </c>
      <c r="T63" s="5" t="s">
        <v>165</v>
      </c>
      <c r="W63" s="5" t="s">
        <v>1389</v>
      </c>
      <c r="X63" s="5" t="s">
        <v>1390</v>
      </c>
      <c r="Y63" s="5" t="s">
        <v>167</v>
      </c>
      <c r="Z63" s="5" t="s">
        <v>168</v>
      </c>
      <c r="AC63" s="5">
        <v>61</v>
      </c>
      <c r="AD63" s="5" t="s">
        <v>365</v>
      </c>
      <c r="AE63" s="5" t="s">
        <v>366</v>
      </c>
      <c r="AJ63" s="5" t="s">
        <v>35</v>
      </c>
      <c r="AK63" s="5" t="s">
        <v>36</v>
      </c>
      <c r="AL63" s="5" t="s">
        <v>1402</v>
      </c>
      <c r="AM63" s="5" t="s">
        <v>5418</v>
      </c>
      <c r="AT63" s="5" t="s">
        <v>95</v>
      </c>
      <c r="AU63" s="5" t="s">
        <v>96</v>
      </c>
      <c r="AV63" s="5" t="s">
        <v>1413</v>
      </c>
      <c r="AW63" s="5" t="s">
        <v>1404</v>
      </c>
      <c r="BG63" s="5" t="s">
        <v>95</v>
      </c>
      <c r="BH63" s="5" t="s">
        <v>96</v>
      </c>
      <c r="BI63" s="5" t="s">
        <v>1405</v>
      </c>
      <c r="BJ63" s="5" t="s">
        <v>1406</v>
      </c>
      <c r="BK63" s="5" t="s">
        <v>95</v>
      </c>
      <c r="BL63" s="5" t="s">
        <v>96</v>
      </c>
      <c r="BM63" s="5" t="s">
        <v>1407</v>
      </c>
      <c r="BN63" s="5" t="s">
        <v>1408</v>
      </c>
      <c r="BO63" s="5" t="s">
        <v>95</v>
      </c>
      <c r="BP63" s="5" t="s">
        <v>96</v>
      </c>
      <c r="BQ63" s="5" t="s">
        <v>1414</v>
      </c>
      <c r="BR63" s="5" t="s">
        <v>1415</v>
      </c>
      <c r="BS63" s="5" t="s">
        <v>171</v>
      </c>
      <c r="BT63" s="5" t="s">
        <v>5419</v>
      </c>
    </row>
    <row r="64" spans="1:72" ht="13.5" customHeight="1">
      <c r="A64" s="11" t="str">
        <f>HYPERLINK("http://kyu.snu.ac.kr/sdhj/index.jsp?type=hj/GK14746_00IM0001_140b.jpg","1867_수동면_140b")</f>
        <v>1867_수동면_140b</v>
      </c>
      <c r="B64" s="4">
        <v>1867</v>
      </c>
      <c r="C64" s="4" t="s">
        <v>72</v>
      </c>
      <c r="D64" s="4" t="s">
        <v>73</v>
      </c>
      <c r="E64" s="4">
        <v>63</v>
      </c>
      <c r="F64" s="5">
        <v>1</v>
      </c>
      <c r="G64" s="5" t="s">
        <v>74</v>
      </c>
      <c r="H64" s="5" t="s">
        <v>75</v>
      </c>
      <c r="I64" s="5">
        <f t="shared" si="3"/>
        <v>3</v>
      </c>
      <c r="L64" s="5">
        <f>L63</f>
        <v>5</v>
      </c>
      <c r="M64" s="4" t="s">
        <v>1411</v>
      </c>
      <c r="N64" s="4" t="s">
        <v>1412</v>
      </c>
      <c r="T64" s="5" t="s">
        <v>5420</v>
      </c>
      <c r="U64" s="5" t="s">
        <v>4512</v>
      </c>
      <c r="V64" s="5" t="s">
        <v>4513</v>
      </c>
      <c r="Y64" s="5" t="s">
        <v>4563</v>
      </c>
      <c r="Z64" s="5" t="s">
        <v>4564</v>
      </c>
      <c r="AD64" s="5" t="s">
        <v>288</v>
      </c>
      <c r="AE64" s="5" t="s">
        <v>289</v>
      </c>
    </row>
    <row r="65" spans="1:72" ht="13.5" customHeight="1">
      <c r="A65" s="11" t="str">
        <f>HYPERLINK("http://kyu.snu.ac.kr/sdhj/index.jsp?type=hj/GK14746_00IM0001_140b.jpg","1867_수동면_140b")</f>
        <v>1867_수동면_140b</v>
      </c>
      <c r="B65" s="4">
        <v>1867</v>
      </c>
      <c r="C65" s="4" t="s">
        <v>72</v>
      </c>
      <c r="D65" s="4" t="s">
        <v>73</v>
      </c>
      <c r="E65" s="4">
        <v>64</v>
      </c>
      <c r="F65" s="5">
        <v>1</v>
      </c>
      <c r="G65" s="5" t="s">
        <v>74</v>
      </c>
      <c r="H65" s="5" t="s">
        <v>75</v>
      </c>
      <c r="I65" s="5">
        <v>4</v>
      </c>
      <c r="J65" s="5" t="s">
        <v>76</v>
      </c>
      <c r="K65" s="5" t="s">
        <v>77</v>
      </c>
      <c r="L65" s="5">
        <v>1</v>
      </c>
      <c r="M65" s="4" t="s">
        <v>1032</v>
      </c>
      <c r="N65" s="4" t="s">
        <v>1033</v>
      </c>
      <c r="T65" s="5" t="s">
        <v>5421</v>
      </c>
      <c r="U65" s="5" t="s">
        <v>108</v>
      </c>
      <c r="V65" s="5" t="s">
        <v>109</v>
      </c>
      <c r="W65" s="5" t="s">
        <v>166</v>
      </c>
      <c r="X65" s="5" t="s">
        <v>5422</v>
      </c>
      <c r="Y65" s="5" t="s">
        <v>1034</v>
      </c>
      <c r="Z65" s="5" t="s">
        <v>1035</v>
      </c>
      <c r="AC65" s="5">
        <v>53</v>
      </c>
      <c r="AD65" s="5" t="s">
        <v>114</v>
      </c>
      <c r="AE65" s="5" t="s">
        <v>115</v>
      </c>
      <c r="AJ65" s="5" t="s">
        <v>35</v>
      </c>
      <c r="AK65" s="5" t="s">
        <v>36</v>
      </c>
      <c r="AL65" s="5" t="s">
        <v>199</v>
      </c>
      <c r="AM65" s="5" t="s">
        <v>200</v>
      </c>
      <c r="AT65" s="5" t="s">
        <v>95</v>
      </c>
      <c r="AU65" s="5" t="s">
        <v>96</v>
      </c>
      <c r="AV65" s="5" t="s">
        <v>1036</v>
      </c>
      <c r="AW65" s="5" t="s">
        <v>1037</v>
      </c>
      <c r="BG65" s="5" t="s">
        <v>95</v>
      </c>
      <c r="BH65" s="5" t="s">
        <v>96</v>
      </c>
      <c r="BI65" s="5" t="s">
        <v>1038</v>
      </c>
      <c r="BJ65" s="5" t="s">
        <v>5423</v>
      </c>
      <c r="BK65" s="5" t="s">
        <v>706</v>
      </c>
      <c r="BL65" s="5" t="s">
        <v>707</v>
      </c>
      <c r="BM65" s="5" t="s">
        <v>1039</v>
      </c>
      <c r="BN65" s="5" t="s">
        <v>1040</v>
      </c>
      <c r="BO65" s="5" t="s">
        <v>95</v>
      </c>
      <c r="BP65" s="5" t="s">
        <v>96</v>
      </c>
      <c r="BQ65" s="5" t="s">
        <v>1041</v>
      </c>
      <c r="BR65" s="5" t="s">
        <v>1042</v>
      </c>
      <c r="BS65" s="5" t="s">
        <v>171</v>
      </c>
      <c r="BT65" s="5" t="s">
        <v>5424</v>
      </c>
    </row>
    <row r="66" spans="1:72" ht="13.5" customHeight="1">
      <c r="A66" s="11" t="str">
        <f>HYPERLINK("http://kyu.snu.ac.kr/sdhj/index.jsp?type=hj/GK14746_00IM0001_140b.jpg","1867_수동면_140b")</f>
        <v>1867_수동면_140b</v>
      </c>
      <c r="B66" s="4">
        <v>1867</v>
      </c>
      <c r="C66" s="4" t="s">
        <v>72</v>
      </c>
      <c r="D66" s="4" t="s">
        <v>73</v>
      </c>
      <c r="E66" s="4">
        <v>65</v>
      </c>
      <c r="F66" s="5">
        <v>1</v>
      </c>
      <c r="G66" s="5" t="s">
        <v>74</v>
      </c>
      <c r="H66" s="5" t="s">
        <v>75</v>
      </c>
      <c r="I66" s="5">
        <f t="shared" ref="I66:I85" si="6">I65</f>
        <v>4</v>
      </c>
      <c r="L66" s="5">
        <f>L65</f>
        <v>1</v>
      </c>
      <c r="M66" s="4" t="s">
        <v>1032</v>
      </c>
      <c r="N66" s="4" t="s">
        <v>1033</v>
      </c>
      <c r="S66" s="5" t="s">
        <v>164</v>
      </c>
      <c r="T66" s="5" t="s">
        <v>165</v>
      </c>
      <c r="W66" s="5" t="s">
        <v>166</v>
      </c>
      <c r="X66" s="5" t="s">
        <v>5422</v>
      </c>
      <c r="Y66" s="5" t="s">
        <v>167</v>
      </c>
      <c r="Z66" s="5" t="s">
        <v>168</v>
      </c>
      <c r="AC66" s="5">
        <v>53</v>
      </c>
      <c r="AD66" s="5" t="s">
        <v>114</v>
      </c>
      <c r="AE66" s="5" t="s">
        <v>115</v>
      </c>
      <c r="AJ66" s="5" t="s">
        <v>169</v>
      </c>
      <c r="AK66" s="5" t="s">
        <v>170</v>
      </c>
      <c r="AL66" s="5" t="s">
        <v>171</v>
      </c>
      <c r="AM66" s="5" t="s">
        <v>5425</v>
      </c>
      <c r="AT66" s="5" t="s">
        <v>95</v>
      </c>
      <c r="AU66" s="5" t="s">
        <v>96</v>
      </c>
      <c r="AV66" s="5" t="s">
        <v>395</v>
      </c>
      <c r="AW66" s="5" t="s">
        <v>396</v>
      </c>
      <c r="BG66" s="5" t="s">
        <v>95</v>
      </c>
      <c r="BH66" s="5" t="s">
        <v>96</v>
      </c>
      <c r="BI66" s="5" t="s">
        <v>399</v>
      </c>
      <c r="BJ66" s="5" t="s">
        <v>400</v>
      </c>
      <c r="BK66" s="5" t="s">
        <v>95</v>
      </c>
      <c r="BL66" s="5" t="s">
        <v>96</v>
      </c>
      <c r="BM66" s="5" t="s">
        <v>3465</v>
      </c>
      <c r="BN66" s="5" t="s">
        <v>3466</v>
      </c>
      <c r="BO66" s="5" t="s">
        <v>95</v>
      </c>
      <c r="BP66" s="5" t="s">
        <v>96</v>
      </c>
      <c r="BQ66" s="5" t="s">
        <v>3626</v>
      </c>
      <c r="BR66" s="5" t="s">
        <v>3627</v>
      </c>
      <c r="BS66" s="5" t="s">
        <v>187</v>
      </c>
      <c r="BT66" s="5" t="s">
        <v>188</v>
      </c>
    </row>
    <row r="67" spans="1:72" ht="13.5" customHeight="1">
      <c r="A67" s="11" t="str">
        <f>HYPERLINK("http://kyu.snu.ac.kr/sdhj/index.jsp?type=hj/GK14746_00IM0001_140b.jpg","1867_수동면_140b")</f>
        <v>1867_수동면_140b</v>
      </c>
      <c r="B67" s="4">
        <v>1867</v>
      </c>
      <c r="C67" s="4" t="s">
        <v>72</v>
      </c>
      <c r="D67" s="4" t="s">
        <v>73</v>
      </c>
      <c r="E67" s="4">
        <v>66</v>
      </c>
      <c r="F67" s="5">
        <v>1</v>
      </c>
      <c r="G67" s="5" t="s">
        <v>74</v>
      </c>
      <c r="H67" s="5" t="s">
        <v>75</v>
      </c>
      <c r="I67" s="5">
        <f t="shared" si="6"/>
        <v>4</v>
      </c>
      <c r="L67" s="5">
        <f>L66</f>
        <v>1</v>
      </c>
      <c r="M67" s="4" t="s">
        <v>1032</v>
      </c>
      <c r="N67" s="4" t="s">
        <v>1033</v>
      </c>
      <c r="T67" s="5" t="s">
        <v>5426</v>
      </c>
      <c r="U67" s="5" t="s">
        <v>4512</v>
      </c>
      <c r="V67" s="5" t="s">
        <v>4513</v>
      </c>
      <c r="Y67" s="5" t="s">
        <v>4565</v>
      </c>
      <c r="Z67" s="5" t="s">
        <v>4566</v>
      </c>
      <c r="AD67" s="5" t="s">
        <v>714</v>
      </c>
      <c r="AE67" s="5" t="s">
        <v>715</v>
      </c>
    </row>
    <row r="68" spans="1:72" ht="13.5" customHeight="1">
      <c r="A68" s="11" t="str">
        <f>HYPERLINK("http://kyu.snu.ac.kr/sdhj/index.jsp?type=hj/GK14746_00IM0001_140b.jpg","1867_수동면_140b")</f>
        <v>1867_수동면_140b</v>
      </c>
      <c r="B68" s="4">
        <v>1867</v>
      </c>
      <c r="C68" s="4" t="s">
        <v>72</v>
      </c>
      <c r="D68" s="4" t="s">
        <v>73</v>
      </c>
      <c r="E68" s="4">
        <v>67</v>
      </c>
      <c r="F68" s="5">
        <v>1</v>
      </c>
      <c r="G68" s="5" t="s">
        <v>74</v>
      </c>
      <c r="H68" s="5" t="s">
        <v>75</v>
      </c>
      <c r="I68" s="5">
        <f t="shared" si="6"/>
        <v>4</v>
      </c>
      <c r="L68" s="5">
        <v>2</v>
      </c>
      <c r="M68" s="4" t="s">
        <v>76</v>
      </c>
      <c r="N68" s="4" t="s">
        <v>77</v>
      </c>
      <c r="Q68" s="5" t="s">
        <v>1023</v>
      </c>
      <c r="R68" s="5" t="s">
        <v>1024</v>
      </c>
      <c r="T68" s="5" t="s">
        <v>5375</v>
      </c>
      <c r="W68" s="5" t="s">
        <v>5427</v>
      </c>
      <c r="X68" s="5" t="s">
        <v>5428</v>
      </c>
      <c r="Y68" s="5" t="s">
        <v>1025</v>
      </c>
      <c r="Z68" s="5" t="s">
        <v>1026</v>
      </c>
      <c r="AC68" s="5">
        <v>41</v>
      </c>
      <c r="AD68" s="5" t="s">
        <v>714</v>
      </c>
      <c r="AE68" s="5" t="s">
        <v>715</v>
      </c>
      <c r="AJ68" s="5" t="s">
        <v>35</v>
      </c>
      <c r="AK68" s="5" t="s">
        <v>36</v>
      </c>
      <c r="AL68" s="5" t="s">
        <v>116</v>
      </c>
      <c r="AM68" s="5" t="s">
        <v>117</v>
      </c>
      <c r="AT68" s="5" t="s">
        <v>189</v>
      </c>
      <c r="AU68" s="5" t="s">
        <v>190</v>
      </c>
      <c r="AV68" s="5" t="s">
        <v>1027</v>
      </c>
      <c r="AW68" s="5" t="s">
        <v>1028</v>
      </c>
      <c r="BG68" s="5" t="s">
        <v>189</v>
      </c>
      <c r="BH68" s="5" t="s">
        <v>190</v>
      </c>
      <c r="BI68" s="5" t="s">
        <v>1029</v>
      </c>
      <c r="BJ68" s="5" t="s">
        <v>1030</v>
      </c>
      <c r="BK68" s="5" t="s">
        <v>189</v>
      </c>
      <c r="BL68" s="5" t="s">
        <v>190</v>
      </c>
      <c r="BM68" s="5" t="s">
        <v>787</v>
      </c>
      <c r="BN68" s="5" t="s">
        <v>788</v>
      </c>
      <c r="BO68" s="5" t="s">
        <v>189</v>
      </c>
      <c r="BP68" s="5" t="s">
        <v>190</v>
      </c>
      <c r="BQ68" s="5" t="s">
        <v>1031</v>
      </c>
      <c r="BR68" s="5" t="s">
        <v>1018</v>
      </c>
      <c r="BS68" s="5" t="s">
        <v>171</v>
      </c>
      <c r="BT68" s="5" t="s">
        <v>5429</v>
      </c>
    </row>
    <row r="69" spans="1:72" ht="13.5" customHeight="1">
      <c r="A69" s="11" t="str">
        <f>HYPERLINK("http://kyu.snu.ac.kr/sdhj/index.jsp?type=hj/GK14746_00IM0001_140b.jpg","1867_수동면_140b")</f>
        <v>1867_수동면_140b</v>
      </c>
      <c r="B69" s="4">
        <v>1867</v>
      </c>
      <c r="C69" s="4" t="s">
        <v>72</v>
      </c>
      <c r="D69" s="4" t="s">
        <v>73</v>
      </c>
      <c r="E69" s="4">
        <v>68</v>
      </c>
      <c r="F69" s="5">
        <v>1</v>
      </c>
      <c r="G69" s="5" t="s">
        <v>74</v>
      </c>
      <c r="H69" s="5" t="s">
        <v>75</v>
      </c>
      <c r="I69" s="5">
        <f t="shared" si="6"/>
        <v>4</v>
      </c>
      <c r="L69" s="5">
        <f>L68</f>
        <v>2</v>
      </c>
      <c r="M69" s="4" t="s">
        <v>76</v>
      </c>
      <c r="N69" s="4" t="s">
        <v>77</v>
      </c>
      <c r="S69" s="5" t="s">
        <v>164</v>
      </c>
      <c r="T69" s="5" t="s">
        <v>165</v>
      </c>
      <c r="W69" s="5" t="s">
        <v>166</v>
      </c>
      <c r="X69" s="5" t="s">
        <v>5376</v>
      </c>
      <c r="Y69" s="5" t="s">
        <v>22</v>
      </c>
      <c r="Z69" s="5" t="s">
        <v>23</v>
      </c>
      <c r="AC69" s="5">
        <v>32</v>
      </c>
      <c r="AD69" s="5" t="s">
        <v>413</v>
      </c>
      <c r="AE69" s="5" t="s">
        <v>414</v>
      </c>
      <c r="AJ69" s="5" t="s">
        <v>35</v>
      </c>
      <c r="AK69" s="5" t="s">
        <v>36</v>
      </c>
      <c r="AL69" s="5" t="s">
        <v>171</v>
      </c>
      <c r="AM69" s="5" t="s">
        <v>5395</v>
      </c>
    </row>
    <row r="70" spans="1:72" s="6" customFormat="1" ht="13.5" customHeight="1">
      <c r="A70" s="12" t="str">
        <f>HYPERLINK("http://kyu.snu.ac.kr/sdhj/index.jsp?type=hj/GK14746_00IM0001_140b.jpg","1867_수동면_140b")</f>
        <v>1867_수동면_140b</v>
      </c>
      <c r="B70" s="7">
        <v>1867</v>
      </c>
      <c r="C70" s="7" t="s">
        <v>72</v>
      </c>
      <c r="D70" s="7" t="s">
        <v>73</v>
      </c>
      <c r="E70" s="7">
        <v>69</v>
      </c>
      <c r="F70" s="6">
        <v>1</v>
      </c>
      <c r="G70" s="6" t="s">
        <v>74</v>
      </c>
      <c r="H70" s="6" t="s">
        <v>75</v>
      </c>
      <c r="I70" s="6">
        <f t="shared" si="6"/>
        <v>4</v>
      </c>
      <c r="L70" s="6">
        <f>L69</f>
        <v>2</v>
      </c>
      <c r="M70" s="7" t="s">
        <v>76</v>
      </c>
      <c r="N70" s="7" t="s">
        <v>77</v>
      </c>
      <c r="U70" s="6" t="s">
        <v>5430</v>
      </c>
      <c r="V70" s="6" t="s">
        <v>78</v>
      </c>
      <c r="Y70" s="6" t="s">
        <v>79</v>
      </c>
      <c r="Z70" s="6" t="s">
        <v>80</v>
      </c>
      <c r="AC70" s="6">
        <v>8</v>
      </c>
      <c r="AD70" s="6" t="s">
        <v>81</v>
      </c>
      <c r="AE70" s="6" t="s">
        <v>82</v>
      </c>
    </row>
    <row r="71" spans="1:72" ht="13.5" customHeight="1">
      <c r="A71" s="11" t="str">
        <f>HYPERLINK("http://kyu.snu.ac.kr/sdhj/index.jsp?type=hj/GK14746_00IM0001_140b.jpg","1867_수동면_140b")</f>
        <v>1867_수동면_140b</v>
      </c>
      <c r="B71" s="4">
        <v>1867</v>
      </c>
      <c r="C71" s="4" t="s">
        <v>72</v>
      </c>
      <c r="D71" s="4" t="s">
        <v>73</v>
      </c>
      <c r="E71" s="4">
        <v>70</v>
      </c>
      <c r="F71" s="5">
        <v>1</v>
      </c>
      <c r="G71" s="5" t="s">
        <v>74</v>
      </c>
      <c r="H71" s="5" t="s">
        <v>75</v>
      </c>
      <c r="I71" s="5">
        <f t="shared" si="6"/>
        <v>4</v>
      </c>
      <c r="L71" s="5">
        <f>L70</f>
        <v>2</v>
      </c>
      <c r="M71" s="4" t="s">
        <v>76</v>
      </c>
      <c r="N71" s="4" t="s">
        <v>77</v>
      </c>
      <c r="T71" s="5" t="s">
        <v>5374</v>
      </c>
      <c r="U71" s="5" t="s">
        <v>4512</v>
      </c>
      <c r="V71" s="5" t="s">
        <v>4513</v>
      </c>
      <c r="Y71" s="5" t="s">
        <v>4567</v>
      </c>
      <c r="Z71" s="5" t="s">
        <v>2150</v>
      </c>
      <c r="AD71" s="5" t="s">
        <v>413</v>
      </c>
      <c r="AE71" s="5" t="s">
        <v>414</v>
      </c>
    </row>
    <row r="72" spans="1:72" ht="13.5" customHeight="1">
      <c r="A72" s="11" t="str">
        <f>HYPERLINK("http://kyu.snu.ac.kr/sdhj/index.jsp?type=hj/GK14746_00IM0001_140b.jpg","1867_수동면_140b")</f>
        <v>1867_수동면_140b</v>
      </c>
      <c r="B72" s="4">
        <v>1867</v>
      </c>
      <c r="C72" s="4" t="s">
        <v>72</v>
      </c>
      <c r="D72" s="4" t="s">
        <v>73</v>
      </c>
      <c r="E72" s="4">
        <v>71</v>
      </c>
      <c r="F72" s="5">
        <v>1</v>
      </c>
      <c r="G72" s="5" t="s">
        <v>74</v>
      </c>
      <c r="H72" s="5" t="s">
        <v>75</v>
      </c>
      <c r="I72" s="5">
        <f t="shared" si="6"/>
        <v>4</v>
      </c>
      <c r="L72" s="5">
        <v>3</v>
      </c>
      <c r="M72" s="4" t="s">
        <v>525</v>
      </c>
      <c r="N72" s="4" t="s">
        <v>526</v>
      </c>
      <c r="T72" s="5" t="s">
        <v>5377</v>
      </c>
      <c r="U72" s="5" t="s">
        <v>108</v>
      </c>
      <c r="V72" s="5" t="s">
        <v>109</v>
      </c>
      <c r="W72" s="5" t="s">
        <v>134</v>
      </c>
      <c r="X72" s="5" t="s">
        <v>135</v>
      </c>
      <c r="Y72" s="5" t="s">
        <v>527</v>
      </c>
      <c r="Z72" s="5" t="s">
        <v>528</v>
      </c>
      <c r="AC72" s="5">
        <v>44</v>
      </c>
      <c r="AD72" s="5" t="s">
        <v>438</v>
      </c>
      <c r="AE72" s="5" t="s">
        <v>439</v>
      </c>
      <c r="AJ72" s="5" t="s">
        <v>35</v>
      </c>
      <c r="AK72" s="5" t="s">
        <v>36</v>
      </c>
      <c r="AL72" s="5" t="s">
        <v>140</v>
      </c>
      <c r="AM72" s="5" t="s">
        <v>141</v>
      </c>
      <c r="AT72" s="5" t="s">
        <v>95</v>
      </c>
      <c r="AU72" s="5" t="s">
        <v>96</v>
      </c>
      <c r="AV72" s="5" t="s">
        <v>522</v>
      </c>
      <c r="AW72" s="5" t="s">
        <v>297</v>
      </c>
      <c r="BG72" s="5" t="s">
        <v>95</v>
      </c>
      <c r="BH72" s="5" t="s">
        <v>96</v>
      </c>
      <c r="BI72" s="5" t="s">
        <v>144</v>
      </c>
      <c r="BJ72" s="5" t="s">
        <v>145</v>
      </c>
      <c r="BK72" s="5" t="s">
        <v>95</v>
      </c>
      <c r="BL72" s="5" t="s">
        <v>96</v>
      </c>
      <c r="BM72" s="5" t="s">
        <v>146</v>
      </c>
      <c r="BN72" s="5" t="s">
        <v>147</v>
      </c>
      <c r="BO72" s="5" t="s">
        <v>95</v>
      </c>
      <c r="BP72" s="5" t="s">
        <v>96</v>
      </c>
      <c r="BQ72" s="5" t="s">
        <v>523</v>
      </c>
      <c r="BR72" s="5" t="s">
        <v>524</v>
      </c>
      <c r="BS72" s="5" t="s">
        <v>199</v>
      </c>
      <c r="BT72" s="5" t="s">
        <v>200</v>
      </c>
    </row>
    <row r="73" spans="1:72" ht="13.5" customHeight="1">
      <c r="A73" s="11" t="str">
        <f>HYPERLINK("http://kyu.snu.ac.kr/sdhj/index.jsp?type=hj/GK14746_00IM0001_140b.jpg","1867_수동면_140b")</f>
        <v>1867_수동면_140b</v>
      </c>
      <c r="B73" s="4">
        <v>1867</v>
      </c>
      <c r="C73" s="4" t="s">
        <v>72</v>
      </c>
      <c r="D73" s="4" t="s">
        <v>73</v>
      </c>
      <c r="E73" s="4">
        <v>72</v>
      </c>
      <c r="F73" s="5">
        <v>1</v>
      </c>
      <c r="G73" s="5" t="s">
        <v>74</v>
      </c>
      <c r="H73" s="5" t="s">
        <v>75</v>
      </c>
      <c r="I73" s="5">
        <f t="shared" si="6"/>
        <v>4</v>
      </c>
      <c r="L73" s="5">
        <f>L72</f>
        <v>3</v>
      </c>
      <c r="M73" s="4" t="s">
        <v>525</v>
      </c>
      <c r="N73" s="4" t="s">
        <v>526</v>
      </c>
      <c r="S73" s="5" t="s">
        <v>164</v>
      </c>
      <c r="T73" s="5" t="s">
        <v>165</v>
      </c>
      <c r="W73" s="5" t="s">
        <v>550</v>
      </c>
      <c r="X73" s="5" t="s">
        <v>551</v>
      </c>
      <c r="Y73" s="5" t="s">
        <v>167</v>
      </c>
      <c r="Z73" s="5" t="s">
        <v>168</v>
      </c>
      <c r="AC73" s="5">
        <v>44</v>
      </c>
      <c r="AD73" s="5" t="s">
        <v>438</v>
      </c>
      <c r="AE73" s="5" t="s">
        <v>439</v>
      </c>
      <c r="AJ73" s="5" t="s">
        <v>169</v>
      </c>
      <c r="AK73" s="5" t="s">
        <v>170</v>
      </c>
      <c r="AL73" s="5" t="s">
        <v>554</v>
      </c>
      <c r="AM73" s="5" t="s">
        <v>555</v>
      </c>
      <c r="AT73" s="5" t="s">
        <v>95</v>
      </c>
      <c r="AU73" s="5" t="s">
        <v>96</v>
      </c>
      <c r="AV73" s="5" t="s">
        <v>2588</v>
      </c>
      <c r="AW73" s="5" t="s">
        <v>2589</v>
      </c>
      <c r="BG73" s="5" t="s">
        <v>95</v>
      </c>
      <c r="BH73" s="5" t="s">
        <v>96</v>
      </c>
      <c r="BI73" s="5" t="s">
        <v>2590</v>
      </c>
      <c r="BJ73" s="5" t="s">
        <v>2591</v>
      </c>
      <c r="BK73" s="5" t="s">
        <v>95</v>
      </c>
      <c r="BL73" s="5" t="s">
        <v>96</v>
      </c>
      <c r="BM73" s="5" t="s">
        <v>2592</v>
      </c>
      <c r="BN73" s="5" t="s">
        <v>2593</v>
      </c>
      <c r="BO73" s="5" t="s">
        <v>95</v>
      </c>
      <c r="BP73" s="5" t="s">
        <v>96</v>
      </c>
      <c r="BQ73" s="5" t="s">
        <v>2594</v>
      </c>
      <c r="BR73" s="5" t="s">
        <v>2595</v>
      </c>
      <c r="BS73" s="5" t="s">
        <v>116</v>
      </c>
      <c r="BT73" s="5" t="s">
        <v>117</v>
      </c>
    </row>
    <row r="74" spans="1:72" ht="13.5" customHeight="1">
      <c r="A74" s="11" t="str">
        <f>HYPERLINK("http://kyu.snu.ac.kr/sdhj/index.jsp?type=hj/GK14746_00IM0001_140b.jpg","1867_수동면_140b")</f>
        <v>1867_수동면_140b</v>
      </c>
      <c r="B74" s="4">
        <v>1867</v>
      </c>
      <c r="C74" s="4" t="s">
        <v>72</v>
      </c>
      <c r="D74" s="4" t="s">
        <v>73</v>
      </c>
      <c r="E74" s="4">
        <v>73</v>
      </c>
      <c r="F74" s="5">
        <v>1</v>
      </c>
      <c r="G74" s="5" t="s">
        <v>74</v>
      </c>
      <c r="H74" s="5" t="s">
        <v>75</v>
      </c>
      <c r="I74" s="5">
        <f t="shared" si="6"/>
        <v>4</v>
      </c>
      <c r="L74" s="5">
        <f>L73</f>
        <v>3</v>
      </c>
      <c r="M74" s="4" t="s">
        <v>525</v>
      </c>
      <c r="N74" s="4" t="s">
        <v>526</v>
      </c>
      <c r="S74" s="5" t="s">
        <v>4494</v>
      </c>
      <c r="T74" s="5" t="s">
        <v>4495</v>
      </c>
      <c r="Y74" s="5" t="s">
        <v>4568</v>
      </c>
      <c r="Z74" s="5" t="s">
        <v>5431</v>
      </c>
      <c r="AC74" s="5">
        <v>21</v>
      </c>
      <c r="AD74" s="5" t="s">
        <v>160</v>
      </c>
      <c r="AE74" s="5" t="s">
        <v>161</v>
      </c>
    </row>
    <row r="75" spans="1:72" ht="13.5" customHeight="1">
      <c r="A75" s="11" t="str">
        <f>HYPERLINK("http://kyu.snu.ac.kr/sdhj/index.jsp?type=hj/GK14746_00IM0001_140b.jpg","1867_수동면_140b")</f>
        <v>1867_수동면_140b</v>
      </c>
      <c r="B75" s="4">
        <v>1867</v>
      </c>
      <c r="C75" s="4" t="s">
        <v>72</v>
      </c>
      <c r="D75" s="4" t="s">
        <v>73</v>
      </c>
      <c r="E75" s="4">
        <v>74</v>
      </c>
      <c r="F75" s="5">
        <v>1</v>
      </c>
      <c r="G75" s="5" t="s">
        <v>74</v>
      </c>
      <c r="H75" s="5" t="s">
        <v>75</v>
      </c>
      <c r="I75" s="5">
        <f t="shared" si="6"/>
        <v>4</v>
      </c>
      <c r="L75" s="5">
        <f>L74</f>
        <v>3</v>
      </c>
      <c r="M75" s="4" t="s">
        <v>525</v>
      </c>
      <c r="N75" s="4" t="s">
        <v>526</v>
      </c>
      <c r="T75" s="5" t="s">
        <v>5379</v>
      </c>
      <c r="U75" s="5" t="s">
        <v>4512</v>
      </c>
      <c r="V75" s="5" t="s">
        <v>4513</v>
      </c>
      <c r="Y75" s="5" t="s">
        <v>4569</v>
      </c>
      <c r="Z75" s="5" t="s">
        <v>4570</v>
      </c>
      <c r="AD75" s="5" t="s">
        <v>662</v>
      </c>
      <c r="AE75" s="5" t="s">
        <v>663</v>
      </c>
    </row>
    <row r="76" spans="1:72" ht="13.5" customHeight="1">
      <c r="A76" s="11" t="str">
        <f>HYPERLINK("http://kyu.snu.ac.kr/sdhj/index.jsp?type=hj/GK14746_00IM0001_141a.jpg","1867_수동면_141a")</f>
        <v>1867_수동면_141a</v>
      </c>
      <c r="B76" s="4">
        <v>1867</v>
      </c>
      <c r="C76" s="4" t="s">
        <v>72</v>
      </c>
      <c r="D76" s="4" t="s">
        <v>73</v>
      </c>
      <c r="E76" s="4">
        <v>75</v>
      </c>
      <c r="F76" s="5">
        <v>1</v>
      </c>
      <c r="G76" s="5" t="s">
        <v>74</v>
      </c>
      <c r="H76" s="5" t="s">
        <v>75</v>
      </c>
      <c r="I76" s="5">
        <f t="shared" si="6"/>
        <v>4</v>
      </c>
      <c r="L76" s="5">
        <v>4</v>
      </c>
      <c r="M76" s="4" t="s">
        <v>470</v>
      </c>
      <c r="N76" s="4" t="s">
        <v>471</v>
      </c>
      <c r="T76" s="5" t="s">
        <v>5375</v>
      </c>
      <c r="U76" s="5" t="s">
        <v>108</v>
      </c>
      <c r="V76" s="5" t="s">
        <v>109</v>
      </c>
      <c r="W76" s="5" t="s">
        <v>166</v>
      </c>
      <c r="X76" s="5" t="s">
        <v>5376</v>
      </c>
      <c r="Y76" s="5" t="s">
        <v>916</v>
      </c>
      <c r="Z76" s="5" t="s">
        <v>917</v>
      </c>
      <c r="AC76" s="5">
        <v>44</v>
      </c>
      <c r="AD76" s="5" t="s">
        <v>438</v>
      </c>
      <c r="AE76" s="5" t="s">
        <v>439</v>
      </c>
      <c r="AJ76" s="5" t="s">
        <v>35</v>
      </c>
      <c r="AK76" s="5" t="s">
        <v>36</v>
      </c>
      <c r="AL76" s="5" t="s">
        <v>199</v>
      </c>
      <c r="AM76" s="5" t="s">
        <v>200</v>
      </c>
      <c r="AT76" s="5" t="s">
        <v>95</v>
      </c>
      <c r="AU76" s="5" t="s">
        <v>96</v>
      </c>
      <c r="AV76" s="5" t="s">
        <v>1620</v>
      </c>
      <c r="AW76" s="5" t="s">
        <v>380</v>
      </c>
      <c r="BG76" s="5" t="s">
        <v>95</v>
      </c>
      <c r="BH76" s="5" t="s">
        <v>96</v>
      </c>
      <c r="BI76" s="5" t="s">
        <v>1621</v>
      </c>
      <c r="BJ76" s="5" t="s">
        <v>1622</v>
      </c>
      <c r="BK76" s="5" t="s">
        <v>95</v>
      </c>
      <c r="BL76" s="5" t="s">
        <v>96</v>
      </c>
      <c r="BM76" s="5" t="s">
        <v>1485</v>
      </c>
      <c r="BN76" s="5" t="s">
        <v>1486</v>
      </c>
      <c r="BO76" s="5" t="s">
        <v>95</v>
      </c>
      <c r="BP76" s="5" t="s">
        <v>96</v>
      </c>
      <c r="BQ76" s="5" t="s">
        <v>1623</v>
      </c>
      <c r="BR76" s="5" t="s">
        <v>1624</v>
      </c>
      <c r="BS76" s="5" t="s">
        <v>1402</v>
      </c>
      <c r="BT76" s="5" t="s">
        <v>5432</v>
      </c>
    </row>
    <row r="77" spans="1:72" ht="13.5" customHeight="1">
      <c r="A77" s="11" t="str">
        <f>HYPERLINK("http://kyu.snu.ac.kr/sdhj/index.jsp?type=hj/GK14746_00IM0001_141a.jpg","1867_수동면_141a")</f>
        <v>1867_수동면_141a</v>
      </c>
      <c r="B77" s="4">
        <v>1867</v>
      </c>
      <c r="C77" s="4" t="s">
        <v>72</v>
      </c>
      <c r="D77" s="4" t="s">
        <v>73</v>
      </c>
      <c r="E77" s="4">
        <v>76</v>
      </c>
      <c r="F77" s="5">
        <v>1</v>
      </c>
      <c r="G77" s="5" t="s">
        <v>74</v>
      </c>
      <c r="H77" s="5" t="s">
        <v>75</v>
      </c>
      <c r="I77" s="5">
        <f t="shared" si="6"/>
        <v>4</v>
      </c>
      <c r="L77" s="5">
        <f>L76</f>
        <v>4</v>
      </c>
      <c r="M77" s="4" t="s">
        <v>470</v>
      </c>
      <c r="N77" s="4" t="s">
        <v>471</v>
      </c>
      <c r="S77" s="5" t="s">
        <v>3095</v>
      </c>
      <c r="T77" s="5" t="s">
        <v>3096</v>
      </c>
      <c r="W77" s="5" t="s">
        <v>1389</v>
      </c>
      <c r="X77" s="5" t="s">
        <v>1390</v>
      </c>
      <c r="Y77" s="5" t="s">
        <v>167</v>
      </c>
      <c r="Z77" s="5" t="s">
        <v>168</v>
      </c>
      <c r="AC77" s="5">
        <v>74</v>
      </c>
      <c r="AD77" s="5" t="s">
        <v>536</v>
      </c>
      <c r="AE77" s="5" t="s">
        <v>537</v>
      </c>
    </row>
    <row r="78" spans="1:72" ht="13.5" customHeight="1">
      <c r="A78" s="11" t="str">
        <f>HYPERLINK("http://kyu.snu.ac.kr/sdhj/index.jsp?type=hj/GK14746_00IM0001_141a.jpg","1867_수동면_141a")</f>
        <v>1867_수동면_141a</v>
      </c>
      <c r="B78" s="4">
        <v>1867</v>
      </c>
      <c r="C78" s="4" t="s">
        <v>72</v>
      </c>
      <c r="D78" s="4" t="s">
        <v>73</v>
      </c>
      <c r="E78" s="4">
        <v>77</v>
      </c>
      <c r="F78" s="5">
        <v>1</v>
      </c>
      <c r="G78" s="5" t="s">
        <v>74</v>
      </c>
      <c r="H78" s="5" t="s">
        <v>75</v>
      </c>
      <c r="I78" s="5">
        <f t="shared" si="6"/>
        <v>4</v>
      </c>
      <c r="L78" s="5">
        <f>L77</f>
        <v>4</v>
      </c>
      <c r="M78" s="4" t="s">
        <v>470</v>
      </c>
      <c r="N78" s="4" t="s">
        <v>471</v>
      </c>
      <c r="S78" s="5" t="s">
        <v>164</v>
      </c>
      <c r="T78" s="5" t="s">
        <v>165</v>
      </c>
      <c r="W78" s="5" t="s">
        <v>269</v>
      </c>
      <c r="X78" s="5" t="s">
        <v>270</v>
      </c>
      <c r="Y78" s="5" t="s">
        <v>167</v>
      </c>
      <c r="Z78" s="5" t="s">
        <v>168</v>
      </c>
      <c r="AC78" s="5">
        <v>43</v>
      </c>
      <c r="AD78" s="5" t="s">
        <v>212</v>
      </c>
      <c r="AE78" s="5" t="s">
        <v>213</v>
      </c>
      <c r="AJ78" s="5" t="s">
        <v>169</v>
      </c>
      <c r="AK78" s="5" t="s">
        <v>170</v>
      </c>
      <c r="AL78" s="5" t="s">
        <v>367</v>
      </c>
      <c r="AM78" s="5" t="s">
        <v>368</v>
      </c>
      <c r="AT78" s="5" t="s">
        <v>95</v>
      </c>
      <c r="AU78" s="5" t="s">
        <v>96</v>
      </c>
      <c r="AV78" s="5" t="s">
        <v>472</v>
      </c>
      <c r="AW78" s="5" t="s">
        <v>473</v>
      </c>
      <c r="BG78" s="5" t="s">
        <v>95</v>
      </c>
      <c r="BH78" s="5" t="s">
        <v>96</v>
      </c>
      <c r="BI78" s="5" t="s">
        <v>474</v>
      </c>
      <c r="BJ78" s="5" t="s">
        <v>475</v>
      </c>
      <c r="BK78" s="5" t="s">
        <v>95</v>
      </c>
      <c r="BL78" s="5" t="s">
        <v>96</v>
      </c>
      <c r="BM78" s="5" t="s">
        <v>476</v>
      </c>
      <c r="BN78" s="5" t="s">
        <v>477</v>
      </c>
      <c r="BO78" s="5" t="s">
        <v>95</v>
      </c>
      <c r="BP78" s="5" t="s">
        <v>96</v>
      </c>
      <c r="BQ78" s="5" t="s">
        <v>478</v>
      </c>
      <c r="BR78" s="5" t="s">
        <v>479</v>
      </c>
      <c r="BS78" s="5" t="s">
        <v>199</v>
      </c>
      <c r="BT78" s="5" t="s">
        <v>200</v>
      </c>
    </row>
    <row r="79" spans="1:72" ht="13.5" customHeight="1">
      <c r="A79" s="11" t="str">
        <f>HYPERLINK("http://kyu.snu.ac.kr/sdhj/index.jsp?type=hj/GK14746_00IM0001_141a.jpg","1867_수동면_141a")</f>
        <v>1867_수동면_141a</v>
      </c>
      <c r="B79" s="4">
        <v>1867</v>
      </c>
      <c r="C79" s="4" t="s">
        <v>72</v>
      </c>
      <c r="D79" s="4" t="s">
        <v>73</v>
      </c>
      <c r="E79" s="4">
        <v>78</v>
      </c>
      <c r="F79" s="5">
        <v>1</v>
      </c>
      <c r="G79" s="5" t="s">
        <v>74</v>
      </c>
      <c r="H79" s="5" t="s">
        <v>75</v>
      </c>
      <c r="I79" s="5">
        <f t="shared" si="6"/>
        <v>4</v>
      </c>
      <c r="L79" s="5">
        <f>L78</f>
        <v>4</v>
      </c>
      <c r="M79" s="4" t="s">
        <v>470</v>
      </c>
      <c r="N79" s="4" t="s">
        <v>471</v>
      </c>
      <c r="T79" s="5" t="s">
        <v>5374</v>
      </c>
      <c r="U79" s="5" t="s">
        <v>4512</v>
      </c>
      <c r="V79" s="5" t="s">
        <v>4513</v>
      </c>
      <c r="Y79" s="5" t="s">
        <v>4571</v>
      </c>
      <c r="Z79" s="5" t="s">
        <v>4572</v>
      </c>
      <c r="AD79" s="5" t="s">
        <v>536</v>
      </c>
      <c r="AE79" s="5" t="s">
        <v>537</v>
      </c>
    </row>
    <row r="80" spans="1:72" ht="13.5" customHeight="1">
      <c r="A80" s="11" t="str">
        <f>HYPERLINK("http://kyu.snu.ac.kr/sdhj/index.jsp?type=hj/GK14746_00IM0001_141a.jpg","1867_수동면_141a")</f>
        <v>1867_수동면_141a</v>
      </c>
      <c r="B80" s="4">
        <v>1867</v>
      </c>
      <c r="C80" s="4" t="s">
        <v>72</v>
      </c>
      <c r="D80" s="4" t="s">
        <v>73</v>
      </c>
      <c r="E80" s="4">
        <v>79</v>
      </c>
      <c r="F80" s="5">
        <v>1</v>
      </c>
      <c r="G80" s="5" t="s">
        <v>74</v>
      </c>
      <c r="H80" s="5" t="s">
        <v>75</v>
      </c>
      <c r="I80" s="5">
        <f t="shared" si="6"/>
        <v>4</v>
      </c>
      <c r="L80" s="5">
        <v>5</v>
      </c>
      <c r="M80" s="4" t="s">
        <v>620</v>
      </c>
      <c r="N80" s="4" t="s">
        <v>621</v>
      </c>
      <c r="T80" s="5" t="s">
        <v>5433</v>
      </c>
      <c r="U80" s="5" t="s">
        <v>108</v>
      </c>
      <c r="V80" s="5" t="s">
        <v>109</v>
      </c>
      <c r="W80" s="5" t="s">
        <v>269</v>
      </c>
      <c r="X80" s="5" t="s">
        <v>270</v>
      </c>
      <c r="Y80" s="5" t="s">
        <v>867</v>
      </c>
      <c r="Z80" s="5" t="s">
        <v>868</v>
      </c>
      <c r="AC80" s="5">
        <v>53</v>
      </c>
      <c r="AD80" s="5" t="s">
        <v>185</v>
      </c>
      <c r="AE80" s="5" t="s">
        <v>186</v>
      </c>
      <c r="AJ80" s="5" t="s">
        <v>35</v>
      </c>
      <c r="AK80" s="5" t="s">
        <v>36</v>
      </c>
      <c r="AL80" s="5" t="s">
        <v>367</v>
      </c>
      <c r="AM80" s="5" t="s">
        <v>368</v>
      </c>
      <c r="AT80" s="5" t="s">
        <v>95</v>
      </c>
      <c r="AU80" s="5" t="s">
        <v>96</v>
      </c>
      <c r="AV80" s="5" t="s">
        <v>869</v>
      </c>
      <c r="AW80" s="5" t="s">
        <v>870</v>
      </c>
      <c r="BG80" s="5" t="s">
        <v>95</v>
      </c>
      <c r="BH80" s="5" t="s">
        <v>96</v>
      </c>
      <c r="BI80" s="5" t="s">
        <v>474</v>
      </c>
      <c r="BJ80" s="5" t="s">
        <v>475</v>
      </c>
      <c r="BK80" s="5" t="s">
        <v>95</v>
      </c>
      <c r="BL80" s="5" t="s">
        <v>96</v>
      </c>
      <c r="BM80" s="5" t="s">
        <v>476</v>
      </c>
      <c r="BN80" s="5" t="s">
        <v>477</v>
      </c>
      <c r="BO80" s="5" t="s">
        <v>95</v>
      </c>
      <c r="BP80" s="5" t="s">
        <v>96</v>
      </c>
      <c r="BQ80" s="5" t="s">
        <v>871</v>
      </c>
      <c r="BR80" s="5" t="s">
        <v>872</v>
      </c>
      <c r="BS80" s="5" t="s">
        <v>171</v>
      </c>
      <c r="BT80" s="5" t="s">
        <v>5434</v>
      </c>
    </row>
    <row r="81" spans="1:72" ht="13.5" customHeight="1">
      <c r="A81" s="11" t="str">
        <f>HYPERLINK("http://kyu.snu.ac.kr/sdhj/index.jsp?type=hj/GK14746_00IM0001_141a.jpg","1867_수동면_141a")</f>
        <v>1867_수동면_141a</v>
      </c>
      <c r="B81" s="4">
        <v>1867</v>
      </c>
      <c r="C81" s="4" t="s">
        <v>72</v>
      </c>
      <c r="D81" s="4" t="s">
        <v>73</v>
      </c>
      <c r="E81" s="4">
        <v>80</v>
      </c>
      <c r="F81" s="5">
        <v>1</v>
      </c>
      <c r="G81" s="5" t="s">
        <v>74</v>
      </c>
      <c r="H81" s="5" t="s">
        <v>75</v>
      </c>
      <c r="I81" s="5">
        <f t="shared" si="6"/>
        <v>4</v>
      </c>
      <c r="L81" s="5">
        <f>L80</f>
        <v>5</v>
      </c>
      <c r="M81" s="4" t="s">
        <v>620</v>
      </c>
      <c r="N81" s="4" t="s">
        <v>621</v>
      </c>
      <c r="S81" s="5" t="s">
        <v>3095</v>
      </c>
      <c r="T81" s="5" t="s">
        <v>3096</v>
      </c>
      <c r="W81" s="5" t="s">
        <v>166</v>
      </c>
      <c r="X81" s="5" t="s">
        <v>5435</v>
      </c>
      <c r="Y81" s="5" t="s">
        <v>167</v>
      </c>
      <c r="Z81" s="5" t="s">
        <v>168</v>
      </c>
      <c r="AC81" s="5">
        <v>81</v>
      </c>
      <c r="AD81" s="5" t="s">
        <v>662</v>
      </c>
      <c r="AE81" s="5" t="s">
        <v>663</v>
      </c>
    </row>
    <row r="82" spans="1:72" ht="13.5" customHeight="1">
      <c r="A82" s="11" t="str">
        <f>HYPERLINK("http://kyu.snu.ac.kr/sdhj/index.jsp?type=hj/GK14746_00IM0001_141a.jpg","1867_수동면_141a")</f>
        <v>1867_수동면_141a</v>
      </c>
      <c r="B82" s="4">
        <v>1867</v>
      </c>
      <c r="C82" s="4" t="s">
        <v>72</v>
      </c>
      <c r="D82" s="4" t="s">
        <v>73</v>
      </c>
      <c r="E82" s="4">
        <v>81</v>
      </c>
      <c r="F82" s="5">
        <v>1</v>
      </c>
      <c r="G82" s="5" t="s">
        <v>74</v>
      </c>
      <c r="H82" s="5" t="s">
        <v>75</v>
      </c>
      <c r="I82" s="5">
        <f t="shared" si="6"/>
        <v>4</v>
      </c>
      <c r="L82" s="5">
        <f>L81</f>
        <v>5</v>
      </c>
      <c r="M82" s="4" t="s">
        <v>620</v>
      </c>
      <c r="N82" s="4" t="s">
        <v>621</v>
      </c>
      <c r="S82" s="5" t="s">
        <v>164</v>
      </c>
      <c r="T82" s="5" t="s">
        <v>165</v>
      </c>
      <c r="W82" s="5" t="s">
        <v>622</v>
      </c>
      <c r="X82" s="5" t="s">
        <v>623</v>
      </c>
      <c r="Y82" s="5" t="s">
        <v>167</v>
      </c>
      <c r="Z82" s="5" t="s">
        <v>168</v>
      </c>
      <c r="AC82" s="5">
        <v>47</v>
      </c>
      <c r="AD82" s="5" t="s">
        <v>624</v>
      </c>
      <c r="AE82" s="5" t="s">
        <v>625</v>
      </c>
      <c r="AJ82" s="5" t="s">
        <v>169</v>
      </c>
      <c r="AK82" s="5" t="s">
        <v>170</v>
      </c>
      <c r="AL82" s="5" t="s">
        <v>626</v>
      </c>
      <c r="AM82" s="5" t="s">
        <v>627</v>
      </c>
      <c r="AT82" s="5" t="s">
        <v>95</v>
      </c>
      <c r="AU82" s="5" t="s">
        <v>96</v>
      </c>
      <c r="AV82" s="5" t="s">
        <v>628</v>
      </c>
      <c r="AW82" s="5" t="s">
        <v>307</v>
      </c>
      <c r="BG82" s="5" t="s">
        <v>95</v>
      </c>
      <c r="BH82" s="5" t="s">
        <v>96</v>
      </c>
      <c r="BI82" s="5" t="s">
        <v>629</v>
      </c>
      <c r="BJ82" s="5" t="s">
        <v>630</v>
      </c>
      <c r="BK82" s="5" t="s">
        <v>95</v>
      </c>
      <c r="BL82" s="5" t="s">
        <v>96</v>
      </c>
      <c r="BM82" s="5" t="s">
        <v>631</v>
      </c>
      <c r="BN82" s="5" t="s">
        <v>632</v>
      </c>
      <c r="BO82" s="5" t="s">
        <v>95</v>
      </c>
      <c r="BP82" s="5" t="s">
        <v>96</v>
      </c>
      <c r="BQ82" s="5" t="s">
        <v>633</v>
      </c>
      <c r="BR82" s="5" t="s">
        <v>634</v>
      </c>
      <c r="BS82" s="5" t="s">
        <v>199</v>
      </c>
      <c r="BT82" s="5" t="s">
        <v>200</v>
      </c>
    </row>
    <row r="83" spans="1:72" ht="13.5" customHeight="1">
      <c r="A83" s="11" t="str">
        <f>HYPERLINK("http://kyu.snu.ac.kr/sdhj/index.jsp?type=hj/GK14746_00IM0001_141a.jpg","1867_수동면_141a")</f>
        <v>1867_수동면_141a</v>
      </c>
      <c r="B83" s="4">
        <v>1867</v>
      </c>
      <c r="C83" s="4" t="s">
        <v>72</v>
      </c>
      <c r="D83" s="4" t="s">
        <v>73</v>
      </c>
      <c r="E83" s="4">
        <v>82</v>
      </c>
      <c r="F83" s="5">
        <v>1</v>
      </c>
      <c r="G83" s="5" t="s">
        <v>74</v>
      </c>
      <c r="H83" s="5" t="s">
        <v>75</v>
      </c>
      <c r="I83" s="5">
        <f t="shared" si="6"/>
        <v>4</v>
      </c>
      <c r="L83" s="5">
        <f>L82</f>
        <v>5</v>
      </c>
      <c r="M83" s="4" t="s">
        <v>620</v>
      </c>
      <c r="N83" s="4" t="s">
        <v>621</v>
      </c>
      <c r="S83" s="5" t="s">
        <v>4494</v>
      </c>
      <c r="T83" s="5" t="s">
        <v>4495</v>
      </c>
      <c r="U83" s="5" t="s">
        <v>108</v>
      </c>
      <c r="V83" s="5" t="s">
        <v>109</v>
      </c>
      <c r="Y83" s="5" t="s">
        <v>4573</v>
      </c>
      <c r="Z83" s="5" t="s">
        <v>3430</v>
      </c>
      <c r="AC83" s="5">
        <v>25</v>
      </c>
      <c r="AD83" s="5" t="s">
        <v>653</v>
      </c>
      <c r="AE83" s="5" t="s">
        <v>654</v>
      </c>
    </row>
    <row r="84" spans="1:72" ht="13.5" customHeight="1">
      <c r="A84" s="11" t="str">
        <f>HYPERLINK("http://kyu.snu.ac.kr/sdhj/index.jsp?type=hj/GK14746_00IM0001_141a.jpg","1867_수동면_141a")</f>
        <v>1867_수동면_141a</v>
      </c>
      <c r="B84" s="4">
        <v>1867</v>
      </c>
      <c r="C84" s="4" t="s">
        <v>72</v>
      </c>
      <c r="D84" s="4" t="s">
        <v>73</v>
      </c>
      <c r="E84" s="4">
        <v>83</v>
      </c>
      <c r="F84" s="5">
        <v>1</v>
      </c>
      <c r="G84" s="5" t="s">
        <v>74</v>
      </c>
      <c r="H84" s="5" t="s">
        <v>75</v>
      </c>
      <c r="I84" s="5">
        <f t="shared" si="6"/>
        <v>4</v>
      </c>
      <c r="L84" s="5">
        <f>L83</f>
        <v>5</v>
      </c>
      <c r="M84" s="4" t="s">
        <v>620</v>
      </c>
      <c r="N84" s="4" t="s">
        <v>621</v>
      </c>
      <c r="S84" s="5" t="s">
        <v>4475</v>
      </c>
      <c r="T84" s="5" t="s">
        <v>4435</v>
      </c>
      <c r="W84" s="5" t="s">
        <v>1675</v>
      </c>
      <c r="X84" s="5" t="s">
        <v>623</v>
      </c>
      <c r="Y84" s="5" t="s">
        <v>167</v>
      </c>
      <c r="Z84" s="5" t="s">
        <v>168</v>
      </c>
      <c r="AC84" s="5">
        <v>27</v>
      </c>
      <c r="AD84" s="5" t="s">
        <v>2200</v>
      </c>
      <c r="AE84" s="5" t="s">
        <v>2201</v>
      </c>
      <c r="AJ84" s="5" t="s">
        <v>169</v>
      </c>
      <c r="AK84" s="5" t="s">
        <v>170</v>
      </c>
      <c r="AL84" s="5" t="s">
        <v>334</v>
      </c>
      <c r="AM84" s="5" t="s">
        <v>335</v>
      </c>
    </row>
    <row r="85" spans="1:72" ht="13.5" customHeight="1">
      <c r="A85" s="11" t="str">
        <f>HYPERLINK("http://kyu.snu.ac.kr/sdhj/index.jsp?type=hj/GK14746_00IM0001_141a.jpg","1867_수동면_141a")</f>
        <v>1867_수동면_141a</v>
      </c>
      <c r="B85" s="4">
        <v>1867</v>
      </c>
      <c r="C85" s="4" t="s">
        <v>72</v>
      </c>
      <c r="D85" s="4" t="s">
        <v>73</v>
      </c>
      <c r="E85" s="4">
        <v>84</v>
      </c>
      <c r="F85" s="5">
        <v>1</v>
      </c>
      <c r="G85" s="5" t="s">
        <v>74</v>
      </c>
      <c r="H85" s="5" t="s">
        <v>75</v>
      </c>
      <c r="I85" s="5">
        <f t="shared" si="6"/>
        <v>4</v>
      </c>
      <c r="L85" s="5">
        <f>L84</f>
        <v>5</v>
      </c>
      <c r="M85" s="4" t="s">
        <v>620</v>
      </c>
      <c r="N85" s="4" t="s">
        <v>621</v>
      </c>
      <c r="T85" s="5" t="s">
        <v>5436</v>
      </c>
      <c r="U85" s="5" t="s">
        <v>4512</v>
      </c>
      <c r="V85" s="5" t="s">
        <v>4513</v>
      </c>
      <c r="Y85" s="5" t="s">
        <v>4574</v>
      </c>
      <c r="Z85" s="5" t="s">
        <v>4575</v>
      </c>
      <c r="AD85" s="5" t="s">
        <v>2200</v>
      </c>
      <c r="AE85" s="5" t="s">
        <v>2201</v>
      </c>
    </row>
    <row r="86" spans="1:72" ht="13.5" customHeight="1">
      <c r="A86" s="11" t="str">
        <f>HYPERLINK("http://kyu.snu.ac.kr/sdhj/index.jsp?type=hj/GK14746_00IM0001_141a.jpg","1867_수동면_141a")</f>
        <v>1867_수동면_141a</v>
      </c>
      <c r="B86" s="4">
        <v>1867</v>
      </c>
      <c r="C86" s="4" t="s">
        <v>72</v>
      </c>
      <c r="D86" s="4" t="s">
        <v>73</v>
      </c>
      <c r="E86" s="4">
        <v>85</v>
      </c>
      <c r="F86" s="5">
        <v>1</v>
      </c>
      <c r="G86" s="5" t="s">
        <v>74</v>
      </c>
      <c r="H86" s="5" t="s">
        <v>75</v>
      </c>
      <c r="I86" s="5">
        <v>5</v>
      </c>
      <c r="J86" s="5" t="s">
        <v>759</v>
      </c>
      <c r="K86" s="5" t="s">
        <v>5437</v>
      </c>
      <c r="L86" s="5">
        <v>1</v>
      </c>
      <c r="M86" s="4" t="s">
        <v>759</v>
      </c>
      <c r="N86" s="4" t="s">
        <v>760</v>
      </c>
      <c r="T86" s="5" t="s">
        <v>5438</v>
      </c>
      <c r="U86" s="5" t="s">
        <v>108</v>
      </c>
      <c r="V86" s="5" t="s">
        <v>109</v>
      </c>
      <c r="W86" s="5" t="s">
        <v>184</v>
      </c>
      <c r="X86" s="5" t="s">
        <v>5439</v>
      </c>
      <c r="Y86" s="5" t="s">
        <v>761</v>
      </c>
      <c r="Z86" s="5" t="s">
        <v>762</v>
      </c>
      <c r="AC86" s="5">
        <v>51</v>
      </c>
      <c r="AD86" s="5" t="s">
        <v>520</v>
      </c>
      <c r="AE86" s="5" t="s">
        <v>521</v>
      </c>
      <c r="AJ86" s="5" t="s">
        <v>35</v>
      </c>
      <c r="AK86" s="5" t="s">
        <v>36</v>
      </c>
      <c r="AL86" s="5" t="s">
        <v>199</v>
      </c>
      <c r="AM86" s="5" t="s">
        <v>200</v>
      </c>
      <c r="AT86" s="5" t="s">
        <v>95</v>
      </c>
      <c r="AU86" s="5" t="s">
        <v>96</v>
      </c>
      <c r="AV86" s="5" t="s">
        <v>763</v>
      </c>
      <c r="AW86" s="5" t="s">
        <v>764</v>
      </c>
      <c r="BG86" s="5" t="s">
        <v>95</v>
      </c>
      <c r="BH86" s="5" t="s">
        <v>96</v>
      </c>
      <c r="BI86" s="5" t="s">
        <v>765</v>
      </c>
      <c r="BJ86" s="5" t="s">
        <v>766</v>
      </c>
      <c r="BK86" s="5" t="s">
        <v>95</v>
      </c>
      <c r="BL86" s="5" t="s">
        <v>96</v>
      </c>
      <c r="BM86" s="5" t="s">
        <v>767</v>
      </c>
      <c r="BN86" s="5" t="s">
        <v>768</v>
      </c>
      <c r="BO86" s="5" t="s">
        <v>95</v>
      </c>
      <c r="BP86" s="5" t="s">
        <v>96</v>
      </c>
      <c r="BQ86" s="5" t="s">
        <v>769</v>
      </c>
      <c r="BR86" s="5" t="s">
        <v>770</v>
      </c>
      <c r="BS86" s="5" t="s">
        <v>771</v>
      </c>
      <c r="BT86" s="5" t="s">
        <v>772</v>
      </c>
    </row>
    <row r="87" spans="1:72" ht="13.5" customHeight="1">
      <c r="A87" s="11" t="str">
        <f>HYPERLINK("http://kyu.snu.ac.kr/sdhj/index.jsp?type=hj/GK14746_00IM0001_141a.jpg","1867_수동면_141a")</f>
        <v>1867_수동면_141a</v>
      </c>
      <c r="B87" s="4">
        <v>1867</v>
      </c>
      <c r="C87" s="4" t="s">
        <v>72</v>
      </c>
      <c r="D87" s="4" t="s">
        <v>73</v>
      </c>
      <c r="E87" s="4">
        <v>86</v>
      </c>
      <c r="F87" s="5">
        <v>1</v>
      </c>
      <c r="G87" s="5" t="s">
        <v>74</v>
      </c>
      <c r="H87" s="5" t="s">
        <v>75</v>
      </c>
      <c r="I87" s="5">
        <f t="shared" ref="I87:I111" si="7">I86</f>
        <v>5</v>
      </c>
      <c r="L87" s="5">
        <f>L86</f>
        <v>1</v>
      </c>
      <c r="M87" s="4" t="s">
        <v>759</v>
      </c>
      <c r="N87" s="4" t="s">
        <v>760</v>
      </c>
      <c r="S87" s="5" t="s">
        <v>164</v>
      </c>
      <c r="T87" s="5" t="s">
        <v>165</v>
      </c>
      <c r="W87" s="5" t="s">
        <v>1389</v>
      </c>
      <c r="X87" s="5" t="s">
        <v>1390</v>
      </c>
      <c r="Y87" s="5" t="s">
        <v>167</v>
      </c>
      <c r="Z87" s="5" t="s">
        <v>168</v>
      </c>
      <c r="AC87" s="5">
        <v>48</v>
      </c>
      <c r="AD87" s="5" t="s">
        <v>81</v>
      </c>
      <c r="AE87" s="5" t="s">
        <v>82</v>
      </c>
      <c r="AJ87" s="5" t="s">
        <v>169</v>
      </c>
      <c r="AK87" s="5" t="s">
        <v>170</v>
      </c>
      <c r="AL87" s="5" t="s">
        <v>1402</v>
      </c>
      <c r="AM87" s="5" t="s">
        <v>5440</v>
      </c>
      <c r="AT87" s="5" t="s">
        <v>95</v>
      </c>
      <c r="AU87" s="5" t="s">
        <v>96</v>
      </c>
      <c r="AV87" s="5" t="s">
        <v>1403</v>
      </c>
      <c r="AW87" s="5" t="s">
        <v>1404</v>
      </c>
      <c r="BG87" s="5" t="s">
        <v>95</v>
      </c>
      <c r="BH87" s="5" t="s">
        <v>96</v>
      </c>
      <c r="BI87" s="5" t="s">
        <v>1405</v>
      </c>
      <c r="BJ87" s="5" t="s">
        <v>1406</v>
      </c>
      <c r="BK87" s="5" t="s">
        <v>95</v>
      </c>
      <c r="BL87" s="5" t="s">
        <v>96</v>
      </c>
      <c r="BM87" s="5" t="s">
        <v>1407</v>
      </c>
      <c r="BN87" s="5" t="s">
        <v>1408</v>
      </c>
      <c r="BO87" s="5" t="s">
        <v>95</v>
      </c>
      <c r="BP87" s="5" t="s">
        <v>96</v>
      </c>
      <c r="BQ87" s="5" t="s">
        <v>1409</v>
      </c>
      <c r="BR87" s="5" t="s">
        <v>1410</v>
      </c>
      <c r="BS87" s="5" t="s">
        <v>171</v>
      </c>
      <c r="BT87" s="5" t="s">
        <v>5441</v>
      </c>
    </row>
    <row r="88" spans="1:72" ht="13.5" customHeight="1">
      <c r="A88" s="11" t="str">
        <f>HYPERLINK("http://kyu.snu.ac.kr/sdhj/index.jsp?type=hj/GK14746_00IM0001_141a.jpg","1867_수동면_141a")</f>
        <v>1867_수동면_141a</v>
      </c>
      <c r="B88" s="4">
        <v>1867</v>
      </c>
      <c r="C88" s="4" t="s">
        <v>72</v>
      </c>
      <c r="D88" s="4" t="s">
        <v>73</v>
      </c>
      <c r="E88" s="4">
        <v>87</v>
      </c>
      <c r="F88" s="5">
        <v>1</v>
      </c>
      <c r="G88" s="5" t="s">
        <v>74</v>
      </c>
      <c r="H88" s="5" t="s">
        <v>75</v>
      </c>
      <c r="I88" s="5">
        <f t="shared" si="7"/>
        <v>5</v>
      </c>
      <c r="L88" s="5">
        <f>L87</f>
        <v>1</v>
      </c>
      <c r="M88" s="4" t="s">
        <v>759</v>
      </c>
      <c r="N88" s="4" t="s">
        <v>760</v>
      </c>
      <c r="S88" s="5" t="s">
        <v>4494</v>
      </c>
      <c r="T88" s="5" t="s">
        <v>4495</v>
      </c>
      <c r="Y88" s="5" t="s">
        <v>3775</v>
      </c>
      <c r="Z88" s="5" t="s">
        <v>3776</v>
      </c>
      <c r="AC88" s="5">
        <v>30</v>
      </c>
      <c r="AD88" s="5" t="s">
        <v>413</v>
      </c>
      <c r="AE88" s="5" t="s">
        <v>414</v>
      </c>
    </row>
    <row r="89" spans="1:72" ht="13.5" customHeight="1">
      <c r="A89" s="11" t="str">
        <f>HYPERLINK("http://kyu.snu.ac.kr/sdhj/index.jsp?type=hj/GK14746_00IM0001_141a.jpg","1867_수동면_141a")</f>
        <v>1867_수동면_141a</v>
      </c>
      <c r="B89" s="4">
        <v>1867</v>
      </c>
      <c r="C89" s="4" t="s">
        <v>72</v>
      </c>
      <c r="D89" s="4" t="s">
        <v>73</v>
      </c>
      <c r="E89" s="4">
        <v>88</v>
      </c>
      <c r="F89" s="5">
        <v>1</v>
      </c>
      <c r="G89" s="5" t="s">
        <v>74</v>
      </c>
      <c r="H89" s="5" t="s">
        <v>75</v>
      </c>
      <c r="I89" s="5">
        <f t="shared" si="7"/>
        <v>5</v>
      </c>
      <c r="L89" s="5">
        <f>L88</f>
        <v>1</v>
      </c>
      <c r="M89" s="4" t="s">
        <v>759</v>
      </c>
      <c r="N89" s="4" t="s">
        <v>760</v>
      </c>
      <c r="S89" s="5" t="s">
        <v>4475</v>
      </c>
      <c r="T89" s="5" t="s">
        <v>4435</v>
      </c>
      <c r="W89" s="5" t="s">
        <v>269</v>
      </c>
      <c r="X89" s="5" t="s">
        <v>270</v>
      </c>
      <c r="Y89" s="5" t="s">
        <v>167</v>
      </c>
      <c r="Z89" s="5" t="s">
        <v>168</v>
      </c>
      <c r="AC89" s="5">
        <v>25</v>
      </c>
      <c r="AD89" s="5" t="s">
        <v>653</v>
      </c>
      <c r="AE89" s="5" t="s">
        <v>654</v>
      </c>
    </row>
    <row r="90" spans="1:72" ht="13.5" customHeight="1">
      <c r="A90" s="11" t="str">
        <f>HYPERLINK("http://kyu.snu.ac.kr/sdhj/index.jsp?type=hj/GK14746_00IM0001_141a.jpg","1867_수동면_141a")</f>
        <v>1867_수동면_141a</v>
      </c>
      <c r="B90" s="4">
        <v>1867</v>
      </c>
      <c r="C90" s="4" t="s">
        <v>72</v>
      </c>
      <c r="D90" s="4" t="s">
        <v>73</v>
      </c>
      <c r="E90" s="4">
        <v>89</v>
      </c>
      <c r="F90" s="5">
        <v>1</v>
      </c>
      <c r="G90" s="5" t="s">
        <v>74</v>
      </c>
      <c r="H90" s="5" t="s">
        <v>75</v>
      </c>
      <c r="I90" s="5">
        <f t="shared" si="7"/>
        <v>5</v>
      </c>
      <c r="L90" s="5">
        <f>L89</f>
        <v>1</v>
      </c>
      <c r="M90" s="4" t="s">
        <v>759</v>
      </c>
      <c r="N90" s="4" t="s">
        <v>760</v>
      </c>
      <c r="T90" s="5" t="s">
        <v>5442</v>
      </c>
      <c r="U90" s="5" t="s">
        <v>4512</v>
      </c>
      <c r="V90" s="5" t="s">
        <v>4513</v>
      </c>
      <c r="Y90" s="5" t="s">
        <v>4576</v>
      </c>
      <c r="Z90" s="5" t="s">
        <v>4577</v>
      </c>
      <c r="AC90" s="5">
        <v>66</v>
      </c>
    </row>
    <row r="91" spans="1:72" ht="13.5" customHeight="1">
      <c r="A91" s="11" t="str">
        <f>HYPERLINK("http://kyu.snu.ac.kr/sdhj/index.jsp?type=hj/GK14746_00IM0001_141a.jpg","1867_수동면_141a")</f>
        <v>1867_수동면_141a</v>
      </c>
      <c r="B91" s="4">
        <v>1867</v>
      </c>
      <c r="C91" s="4" t="s">
        <v>72</v>
      </c>
      <c r="D91" s="4" t="s">
        <v>73</v>
      </c>
      <c r="E91" s="4">
        <v>90</v>
      </c>
      <c r="F91" s="5">
        <v>1</v>
      </c>
      <c r="G91" s="5" t="s">
        <v>74</v>
      </c>
      <c r="H91" s="5" t="s">
        <v>75</v>
      </c>
      <c r="I91" s="5">
        <f t="shared" si="7"/>
        <v>5</v>
      </c>
      <c r="L91" s="5">
        <v>2</v>
      </c>
      <c r="M91" s="4" t="s">
        <v>1478</v>
      </c>
      <c r="N91" s="4" t="s">
        <v>1479</v>
      </c>
      <c r="T91" s="5" t="s">
        <v>5443</v>
      </c>
      <c r="U91" s="5" t="s">
        <v>108</v>
      </c>
      <c r="V91" s="5" t="s">
        <v>109</v>
      </c>
      <c r="W91" s="5" t="s">
        <v>166</v>
      </c>
      <c r="X91" s="5" t="s">
        <v>5444</v>
      </c>
      <c r="Y91" s="5" t="s">
        <v>1480</v>
      </c>
      <c r="Z91" s="5" t="s">
        <v>989</v>
      </c>
      <c r="AC91" s="5">
        <v>48</v>
      </c>
      <c r="AD91" s="5" t="s">
        <v>81</v>
      </c>
      <c r="AE91" s="5" t="s">
        <v>82</v>
      </c>
      <c r="AJ91" s="5" t="s">
        <v>35</v>
      </c>
      <c r="AK91" s="5" t="s">
        <v>36</v>
      </c>
      <c r="AL91" s="5" t="s">
        <v>199</v>
      </c>
      <c r="AM91" s="5" t="s">
        <v>200</v>
      </c>
      <c r="AT91" s="5" t="s">
        <v>95</v>
      </c>
      <c r="AU91" s="5" t="s">
        <v>96</v>
      </c>
      <c r="AV91" s="5" t="s">
        <v>1481</v>
      </c>
      <c r="AW91" s="5" t="s">
        <v>1482</v>
      </c>
      <c r="BG91" s="5" t="s">
        <v>95</v>
      </c>
      <c r="BH91" s="5" t="s">
        <v>96</v>
      </c>
      <c r="BI91" s="5" t="s">
        <v>1483</v>
      </c>
      <c r="BJ91" s="5" t="s">
        <v>1484</v>
      </c>
      <c r="BK91" s="5" t="s">
        <v>95</v>
      </c>
      <c r="BL91" s="5" t="s">
        <v>96</v>
      </c>
      <c r="BM91" s="5" t="s">
        <v>1485</v>
      </c>
      <c r="BN91" s="5" t="s">
        <v>1486</v>
      </c>
      <c r="BO91" s="5" t="s">
        <v>95</v>
      </c>
      <c r="BP91" s="5" t="s">
        <v>96</v>
      </c>
      <c r="BQ91" s="5" t="s">
        <v>1487</v>
      </c>
      <c r="BR91" s="5" t="s">
        <v>1488</v>
      </c>
      <c r="BS91" s="5" t="s">
        <v>171</v>
      </c>
      <c r="BT91" s="5" t="s">
        <v>5445</v>
      </c>
    </row>
    <row r="92" spans="1:72" ht="13.5" customHeight="1">
      <c r="A92" s="11" t="str">
        <f>HYPERLINK("http://kyu.snu.ac.kr/sdhj/index.jsp?type=hj/GK14746_00IM0001_141a.jpg","1867_수동면_141a")</f>
        <v>1867_수동면_141a</v>
      </c>
      <c r="B92" s="4">
        <v>1867</v>
      </c>
      <c r="C92" s="4" t="s">
        <v>72</v>
      </c>
      <c r="D92" s="4" t="s">
        <v>73</v>
      </c>
      <c r="E92" s="4">
        <v>91</v>
      </c>
      <c r="F92" s="5">
        <v>1</v>
      </c>
      <c r="G92" s="5" t="s">
        <v>74</v>
      </c>
      <c r="H92" s="5" t="s">
        <v>75</v>
      </c>
      <c r="I92" s="5">
        <f t="shared" si="7"/>
        <v>5</v>
      </c>
      <c r="L92" s="5">
        <f>L91</f>
        <v>2</v>
      </c>
      <c r="M92" s="4" t="s">
        <v>1478</v>
      </c>
      <c r="N92" s="4" t="s">
        <v>1479</v>
      </c>
      <c r="S92" s="5" t="s">
        <v>164</v>
      </c>
      <c r="T92" s="5" t="s">
        <v>165</v>
      </c>
      <c r="W92" s="5" t="s">
        <v>110</v>
      </c>
      <c r="X92" s="5" t="s">
        <v>111</v>
      </c>
      <c r="Y92" s="5" t="s">
        <v>167</v>
      </c>
      <c r="Z92" s="5" t="s">
        <v>168</v>
      </c>
      <c r="AC92" s="5">
        <v>50</v>
      </c>
      <c r="AD92" s="5" t="s">
        <v>850</v>
      </c>
      <c r="AE92" s="5" t="s">
        <v>851</v>
      </c>
      <c r="AJ92" s="5" t="s">
        <v>169</v>
      </c>
      <c r="AK92" s="5" t="s">
        <v>170</v>
      </c>
      <c r="AL92" s="5" t="s">
        <v>116</v>
      </c>
      <c r="AM92" s="5" t="s">
        <v>117</v>
      </c>
      <c r="AT92" s="5" t="s">
        <v>95</v>
      </c>
      <c r="AU92" s="5" t="s">
        <v>96</v>
      </c>
      <c r="AV92" s="5" t="s">
        <v>3080</v>
      </c>
      <c r="AW92" s="5" t="s">
        <v>3081</v>
      </c>
      <c r="BG92" s="5" t="s">
        <v>95</v>
      </c>
      <c r="BH92" s="5" t="s">
        <v>96</v>
      </c>
      <c r="BI92" s="5" t="s">
        <v>3082</v>
      </c>
      <c r="BJ92" s="5" t="s">
        <v>3083</v>
      </c>
      <c r="BK92" s="5" t="s">
        <v>95</v>
      </c>
      <c r="BL92" s="5" t="s">
        <v>96</v>
      </c>
      <c r="BM92" s="5" t="s">
        <v>3084</v>
      </c>
      <c r="BN92" s="5" t="s">
        <v>3085</v>
      </c>
      <c r="BO92" s="5" t="s">
        <v>95</v>
      </c>
      <c r="BP92" s="5" t="s">
        <v>96</v>
      </c>
      <c r="BQ92" s="5" t="s">
        <v>3086</v>
      </c>
      <c r="BR92" s="5" t="s">
        <v>3087</v>
      </c>
      <c r="BS92" s="5" t="s">
        <v>383</v>
      </c>
      <c r="BT92" s="5" t="s">
        <v>384</v>
      </c>
    </row>
    <row r="93" spans="1:72" ht="13.5" customHeight="1">
      <c r="A93" s="11" t="str">
        <f>HYPERLINK("http://kyu.snu.ac.kr/sdhj/index.jsp?type=hj/GK14746_00IM0001_141a.jpg","1867_수동면_141a")</f>
        <v>1867_수동면_141a</v>
      </c>
      <c r="B93" s="4">
        <v>1867</v>
      </c>
      <c r="C93" s="4" t="s">
        <v>72</v>
      </c>
      <c r="D93" s="4" t="s">
        <v>73</v>
      </c>
      <c r="E93" s="4">
        <v>92</v>
      </c>
      <c r="F93" s="5">
        <v>1</v>
      </c>
      <c r="G93" s="5" t="s">
        <v>74</v>
      </c>
      <c r="H93" s="5" t="s">
        <v>75</v>
      </c>
      <c r="I93" s="5">
        <f t="shared" si="7"/>
        <v>5</v>
      </c>
      <c r="L93" s="5">
        <f>L92</f>
        <v>2</v>
      </c>
      <c r="M93" s="4" t="s">
        <v>1478</v>
      </c>
      <c r="N93" s="4" t="s">
        <v>1479</v>
      </c>
      <c r="S93" s="5" t="s">
        <v>4494</v>
      </c>
      <c r="T93" s="5" t="s">
        <v>4495</v>
      </c>
      <c r="U93" s="5" t="s">
        <v>1282</v>
      </c>
      <c r="V93" s="5" t="s">
        <v>1283</v>
      </c>
      <c r="Y93" s="5" t="s">
        <v>4578</v>
      </c>
      <c r="Z93" s="5" t="s">
        <v>4579</v>
      </c>
      <c r="AC93" s="5">
        <v>17</v>
      </c>
      <c r="AD93" s="5" t="s">
        <v>397</v>
      </c>
      <c r="AE93" s="5" t="s">
        <v>398</v>
      </c>
    </row>
    <row r="94" spans="1:72" ht="13.5" customHeight="1">
      <c r="A94" s="11" t="str">
        <f>HYPERLINK("http://kyu.snu.ac.kr/sdhj/index.jsp?type=hj/GK14746_00IM0001_141a.jpg","1867_수동면_141a")</f>
        <v>1867_수동면_141a</v>
      </c>
      <c r="B94" s="4">
        <v>1867</v>
      </c>
      <c r="C94" s="4" t="s">
        <v>72</v>
      </c>
      <c r="D94" s="4" t="s">
        <v>73</v>
      </c>
      <c r="E94" s="4">
        <v>93</v>
      </c>
      <c r="F94" s="5">
        <v>1</v>
      </c>
      <c r="G94" s="5" t="s">
        <v>74</v>
      </c>
      <c r="H94" s="5" t="s">
        <v>75</v>
      </c>
      <c r="I94" s="5">
        <f t="shared" si="7"/>
        <v>5</v>
      </c>
      <c r="L94" s="5">
        <f>L93</f>
        <v>2</v>
      </c>
      <c r="M94" s="4" t="s">
        <v>1478</v>
      </c>
      <c r="N94" s="4" t="s">
        <v>1479</v>
      </c>
      <c r="T94" s="5" t="s">
        <v>5446</v>
      </c>
      <c r="U94" s="5" t="s">
        <v>4512</v>
      </c>
      <c r="V94" s="5" t="s">
        <v>4513</v>
      </c>
      <c r="Y94" s="5" t="s">
        <v>4580</v>
      </c>
      <c r="Z94" s="5" t="s">
        <v>4581</v>
      </c>
      <c r="AD94" s="5" t="s">
        <v>397</v>
      </c>
      <c r="AE94" s="5" t="s">
        <v>398</v>
      </c>
    </row>
    <row r="95" spans="1:72" ht="13.5" customHeight="1">
      <c r="A95" s="11" t="str">
        <f>HYPERLINK("http://kyu.snu.ac.kr/sdhj/index.jsp?type=hj/GK14746_00IM0001_141a.jpg","1867_수동면_141a")</f>
        <v>1867_수동면_141a</v>
      </c>
      <c r="B95" s="4">
        <v>1867</v>
      </c>
      <c r="C95" s="4" t="s">
        <v>72</v>
      </c>
      <c r="D95" s="4" t="s">
        <v>73</v>
      </c>
      <c r="E95" s="4">
        <v>94</v>
      </c>
      <c r="F95" s="5">
        <v>1</v>
      </c>
      <c r="G95" s="5" t="s">
        <v>74</v>
      </c>
      <c r="H95" s="5" t="s">
        <v>75</v>
      </c>
      <c r="I95" s="5">
        <f t="shared" si="7"/>
        <v>5</v>
      </c>
      <c r="L95" s="5">
        <v>3</v>
      </c>
      <c r="M95" s="4" t="s">
        <v>5447</v>
      </c>
      <c r="N95" s="4" t="s">
        <v>773</v>
      </c>
      <c r="T95" s="5" t="s">
        <v>5448</v>
      </c>
      <c r="U95" s="5" t="s">
        <v>108</v>
      </c>
      <c r="V95" s="5" t="s">
        <v>109</v>
      </c>
      <c r="W95" s="5" t="s">
        <v>184</v>
      </c>
      <c r="X95" s="5" t="s">
        <v>5449</v>
      </c>
      <c r="Y95" s="5" t="s">
        <v>1416</v>
      </c>
      <c r="Z95" s="5" t="s">
        <v>1417</v>
      </c>
      <c r="AC95" s="5">
        <v>50</v>
      </c>
      <c r="AD95" s="5" t="s">
        <v>520</v>
      </c>
      <c r="AE95" s="5" t="s">
        <v>521</v>
      </c>
      <c r="AJ95" s="5" t="s">
        <v>35</v>
      </c>
      <c r="AK95" s="5" t="s">
        <v>36</v>
      </c>
      <c r="AL95" s="5" t="s">
        <v>1418</v>
      </c>
      <c r="AM95" s="5" t="s">
        <v>1419</v>
      </c>
      <c r="AT95" s="5" t="s">
        <v>95</v>
      </c>
      <c r="AU95" s="5" t="s">
        <v>96</v>
      </c>
      <c r="AV95" s="5" t="s">
        <v>1420</v>
      </c>
      <c r="AW95" s="5" t="s">
        <v>1421</v>
      </c>
      <c r="BG95" s="5" t="s">
        <v>95</v>
      </c>
      <c r="BH95" s="5" t="s">
        <v>96</v>
      </c>
      <c r="BI95" s="5" t="s">
        <v>1422</v>
      </c>
      <c r="BJ95" s="5" t="s">
        <v>1423</v>
      </c>
      <c r="BK95" s="5" t="s">
        <v>95</v>
      </c>
      <c r="BL95" s="5" t="s">
        <v>96</v>
      </c>
      <c r="BM95" s="5" t="s">
        <v>1424</v>
      </c>
      <c r="BN95" s="5" t="s">
        <v>1425</v>
      </c>
      <c r="BO95" s="5" t="s">
        <v>95</v>
      </c>
      <c r="BP95" s="5" t="s">
        <v>96</v>
      </c>
      <c r="BQ95" s="5" t="s">
        <v>1426</v>
      </c>
      <c r="BR95" s="5" t="s">
        <v>1427</v>
      </c>
      <c r="BS95" s="5" t="s">
        <v>171</v>
      </c>
      <c r="BT95" s="5" t="s">
        <v>5450</v>
      </c>
    </row>
    <row r="96" spans="1:72" ht="13.5" customHeight="1">
      <c r="A96" s="11" t="str">
        <f>HYPERLINK("http://kyu.snu.ac.kr/sdhj/index.jsp?type=hj/GK14746_00IM0001_141a.jpg","1867_수동면_141a")</f>
        <v>1867_수동면_141a</v>
      </c>
      <c r="B96" s="4">
        <v>1867</v>
      </c>
      <c r="C96" s="4" t="s">
        <v>72</v>
      </c>
      <c r="D96" s="4" t="s">
        <v>73</v>
      </c>
      <c r="E96" s="4">
        <v>95</v>
      </c>
      <c r="F96" s="5">
        <v>1</v>
      </c>
      <c r="G96" s="5" t="s">
        <v>74</v>
      </c>
      <c r="H96" s="5" t="s">
        <v>75</v>
      </c>
      <c r="I96" s="5">
        <f t="shared" si="7"/>
        <v>5</v>
      </c>
      <c r="L96" s="5">
        <f>L95</f>
        <v>3</v>
      </c>
      <c r="M96" s="4" t="s">
        <v>5447</v>
      </c>
      <c r="N96" s="4" t="s">
        <v>773</v>
      </c>
      <c r="S96" s="5" t="s">
        <v>164</v>
      </c>
      <c r="T96" s="5" t="s">
        <v>165</v>
      </c>
      <c r="W96" s="5" t="s">
        <v>184</v>
      </c>
      <c r="X96" s="5" t="s">
        <v>5449</v>
      </c>
      <c r="Y96" s="5" t="s">
        <v>167</v>
      </c>
      <c r="Z96" s="5" t="s">
        <v>168</v>
      </c>
      <c r="AC96" s="5">
        <v>43</v>
      </c>
      <c r="AJ96" s="5" t="s">
        <v>169</v>
      </c>
      <c r="AK96" s="5" t="s">
        <v>170</v>
      </c>
      <c r="AL96" s="5" t="s">
        <v>199</v>
      </c>
      <c r="AM96" s="5" t="s">
        <v>200</v>
      </c>
      <c r="AT96" s="5" t="s">
        <v>95</v>
      </c>
      <c r="AU96" s="5" t="s">
        <v>96</v>
      </c>
      <c r="AV96" s="5" t="s">
        <v>774</v>
      </c>
      <c r="AW96" s="5" t="s">
        <v>775</v>
      </c>
      <c r="BG96" s="5" t="s">
        <v>95</v>
      </c>
      <c r="BH96" s="5" t="s">
        <v>96</v>
      </c>
      <c r="BI96" s="5" t="s">
        <v>776</v>
      </c>
      <c r="BJ96" s="5" t="s">
        <v>777</v>
      </c>
      <c r="BK96" s="5" t="s">
        <v>95</v>
      </c>
      <c r="BL96" s="5" t="s">
        <v>96</v>
      </c>
      <c r="BM96" s="5" t="s">
        <v>5451</v>
      </c>
      <c r="BN96" s="5" t="s">
        <v>5452</v>
      </c>
      <c r="BO96" s="5" t="s">
        <v>95</v>
      </c>
      <c r="BP96" s="5" t="s">
        <v>96</v>
      </c>
      <c r="BQ96" s="5" t="s">
        <v>778</v>
      </c>
      <c r="BR96" s="5" t="s">
        <v>779</v>
      </c>
      <c r="BS96" s="5" t="s">
        <v>771</v>
      </c>
      <c r="BT96" s="5" t="s">
        <v>772</v>
      </c>
    </row>
    <row r="97" spans="1:72" ht="13.5" customHeight="1">
      <c r="A97" s="11" t="str">
        <f>HYPERLINK("http://kyu.snu.ac.kr/sdhj/index.jsp?type=hj/GK14746_00IM0001_141b.jpg","1867_수동면_141b")</f>
        <v>1867_수동면_141b</v>
      </c>
      <c r="B97" s="4">
        <v>1867</v>
      </c>
      <c r="C97" s="4" t="s">
        <v>72</v>
      </c>
      <c r="D97" s="4" t="s">
        <v>73</v>
      </c>
      <c r="E97" s="4">
        <v>96</v>
      </c>
      <c r="F97" s="5">
        <v>1</v>
      </c>
      <c r="G97" s="5" t="s">
        <v>74</v>
      </c>
      <c r="H97" s="5" t="s">
        <v>75</v>
      </c>
      <c r="I97" s="5">
        <f t="shared" si="7"/>
        <v>5</v>
      </c>
      <c r="L97" s="5">
        <f>L96</f>
        <v>3</v>
      </c>
      <c r="M97" s="4" t="s">
        <v>5447</v>
      </c>
      <c r="N97" s="4" t="s">
        <v>773</v>
      </c>
      <c r="S97" s="5" t="s">
        <v>4494</v>
      </c>
      <c r="T97" s="5" t="s">
        <v>4495</v>
      </c>
      <c r="Y97" s="5" t="s">
        <v>4582</v>
      </c>
      <c r="Z97" s="5" t="s">
        <v>4583</v>
      </c>
      <c r="AC97" s="5">
        <v>10</v>
      </c>
      <c r="AD97" s="5" t="s">
        <v>1806</v>
      </c>
      <c r="AE97" s="5" t="s">
        <v>1807</v>
      </c>
    </row>
    <row r="98" spans="1:72" ht="13.5" customHeight="1">
      <c r="A98" s="11" t="str">
        <f>HYPERLINK("http://kyu.snu.ac.kr/sdhj/index.jsp?type=hj/GK14746_00IM0001_141b.jpg","1867_수동면_141b")</f>
        <v>1867_수동면_141b</v>
      </c>
      <c r="B98" s="4">
        <v>1867</v>
      </c>
      <c r="C98" s="4" t="s">
        <v>72</v>
      </c>
      <c r="D98" s="4" t="s">
        <v>73</v>
      </c>
      <c r="E98" s="4">
        <v>97</v>
      </c>
      <c r="F98" s="5">
        <v>1</v>
      </c>
      <c r="G98" s="5" t="s">
        <v>74</v>
      </c>
      <c r="H98" s="5" t="s">
        <v>75</v>
      </c>
      <c r="I98" s="5">
        <f t="shared" si="7"/>
        <v>5</v>
      </c>
      <c r="L98" s="5">
        <f>L97</f>
        <v>3</v>
      </c>
      <c r="M98" s="4" t="s">
        <v>5447</v>
      </c>
      <c r="N98" s="4" t="s">
        <v>773</v>
      </c>
      <c r="T98" s="5" t="s">
        <v>5453</v>
      </c>
      <c r="U98" s="5" t="s">
        <v>4512</v>
      </c>
      <c r="V98" s="5" t="s">
        <v>4513</v>
      </c>
      <c r="Y98" s="5" t="s">
        <v>4584</v>
      </c>
      <c r="Z98" s="5" t="s">
        <v>4585</v>
      </c>
      <c r="AD98" s="5" t="s">
        <v>532</v>
      </c>
      <c r="AE98" s="5" t="s">
        <v>533</v>
      </c>
    </row>
    <row r="99" spans="1:72" ht="13.5" customHeight="1">
      <c r="A99" s="11" t="str">
        <f>HYPERLINK("http://kyu.snu.ac.kr/sdhj/index.jsp?type=hj/GK14746_00IM0001_141b.jpg","1867_수동면_141b")</f>
        <v>1867_수동면_141b</v>
      </c>
      <c r="B99" s="4">
        <v>1867</v>
      </c>
      <c r="C99" s="4" t="s">
        <v>72</v>
      </c>
      <c r="D99" s="4" t="s">
        <v>73</v>
      </c>
      <c r="E99" s="4">
        <v>98</v>
      </c>
      <c r="F99" s="5">
        <v>1</v>
      </c>
      <c r="G99" s="5" t="s">
        <v>74</v>
      </c>
      <c r="H99" s="5" t="s">
        <v>75</v>
      </c>
      <c r="I99" s="5">
        <f t="shared" si="7"/>
        <v>5</v>
      </c>
      <c r="L99" s="5">
        <v>4</v>
      </c>
      <c r="M99" s="4" t="s">
        <v>3223</v>
      </c>
      <c r="N99" s="4" t="s">
        <v>1303</v>
      </c>
      <c r="T99" s="5" t="s">
        <v>5384</v>
      </c>
      <c r="U99" s="5" t="s">
        <v>108</v>
      </c>
      <c r="V99" s="5" t="s">
        <v>109</v>
      </c>
      <c r="W99" s="5" t="s">
        <v>166</v>
      </c>
      <c r="X99" s="5" t="s">
        <v>5454</v>
      </c>
      <c r="Y99" s="5" t="s">
        <v>3181</v>
      </c>
      <c r="Z99" s="5" t="s">
        <v>5455</v>
      </c>
      <c r="AC99" s="5">
        <v>63</v>
      </c>
      <c r="AD99" s="5" t="s">
        <v>1161</v>
      </c>
      <c r="AE99" s="5" t="s">
        <v>1162</v>
      </c>
      <c r="AJ99" s="5" t="s">
        <v>35</v>
      </c>
      <c r="AK99" s="5" t="s">
        <v>36</v>
      </c>
      <c r="AL99" s="5" t="s">
        <v>171</v>
      </c>
      <c r="AM99" s="5" t="s">
        <v>5456</v>
      </c>
      <c r="AT99" s="5" t="s">
        <v>3313</v>
      </c>
      <c r="AU99" s="5" t="s">
        <v>3314</v>
      </c>
      <c r="AV99" s="5" t="s">
        <v>1661</v>
      </c>
      <c r="AW99" s="5" t="s">
        <v>1662</v>
      </c>
      <c r="BG99" s="5" t="s">
        <v>3315</v>
      </c>
      <c r="BH99" s="5" t="s">
        <v>3316</v>
      </c>
      <c r="BI99" s="5" t="s">
        <v>2050</v>
      </c>
      <c r="BJ99" s="5" t="s">
        <v>2051</v>
      </c>
      <c r="BK99" s="5" t="s">
        <v>407</v>
      </c>
      <c r="BL99" s="5" t="s">
        <v>408</v>
      </c>
      <c r="BM99" s="5" t="s">
        <v>2312</v>
      </c>
      <c r="BN99" s="5" t="s">
        <v>2313</v>
      </c>
      <c r="BO99" s="5" t="s">
        <v>95</v>
      </c>
      <c r="BP99" s="5" t="s">
        <v>96</v>
      </c>
      <c r="BQ99" s="5" t="s">
        <v>4277</v>
      </c>
      <c r="BR99" s="5" t="s">
        <v>4278</v>
      </c>
      <c r="BS99" s="5" t="s">
        <v>1828</v>
      </c>
      <c r="BT99" s="5" t="s">
        <v>1829</v>
      </c>
    </row>
    <row r="100" spans="1:72" ht="13.5" customHeight="1">
      <c r="A100" s="11" t="str">
        <f>HYPERLINK("http://kyu.snu.ac.kr/sdhj/index.jsp?type=hj/GK14746_00IM0001_141b.jpg","1867_수동면_141b")</f>
        <v>1867_수동면_141b</v>
      </c>
      <c r="B100" s="4">
        <v>1867</v>
      </c>
      <c r="C100" s="4" t="s">
        <v>72</v>
      </c>
      <c r="D100" s="4" t="s">
        <v>73</v>
      </c>
      <c r="E100" s="4">
        <v>99</v>
      </c>
      <c r="F100" s="5">
        <v>1</v>
      </c>
      <c r="G100" s="5" t="s">
        <v>74</v>
      </c>
      <c r="H100" s="5" t="s">
        <v>75</v>
      </c>
      <c r="I100" s="5">
        <f t="shared" si="7"/>
        <v>5</v>
      </c>
      <c r="L100" s="5">
        <f>L99</f>
        <v>4</v>
      </c>
      <c r="M100" s="4" t="s">
        <v>3223</v>
      </c>
      <c r="N100" s="4" t="s">
        <v>1303</v>
      </c>
      <c r="S100" s="5" t="s">
        <v>164</v>
      </c>
      <c r="T100" s="5" t="s">
        <v>165</v>
      </c>
      <c r="W100" s="5" t="s">
        <v>184</v>
      </c>
      <c r="X100" s="5" t="s">
        <v>5385</v>
      </c>
      <c r="Y100" s="5" t="s">
        <v>167</v>
      </c>
      <c r="Z100" s="5" t="s">
        <v>168</v>
      </c>
      <c r="AC100" s="5">
        <v>61</v>
      </c>
      <c r="AD100" s="5" t="s">
        <v>690</v>
      </c>
      <c r="AE100" s="5" t="s">
        <v>691</v>
      </c>
      <c r="AJ100" s="5" t="s">
        <v>169</v>
      </c>
      <c r="AK100" s="5" t="s">
        <v>170</v>
      </c>
      <c r="AL100" s="5" t="s">
        <v>199</v>
      </c>
      <c r="AM100" s="5" t="s">
        <v>200</v>
      </c>
      <c r="AT100" s="5" t="s">
        <v>3224</v>
      </c>
      <c r="AU100" s="5" t="s">
        <v>3225</v>
      </c>
      <c r="AV100" s="5" t="s">
        <v>1310</v>
      </c>
      <c r="AW100" s="5" t="s">
        <v>1311</v>
      </c>
      <c r="BG100" s="5" t="s">
        <v>95</v>
      </c>
      <c r="BH100" s="5" t="s">
        <v>96</v>
      </c>
      <c r="BI100" s="5" t="s">
        <v>1248</v>
      </c>
      <c r="BJ100" s="5" t="s">
        <v>1249</v>
      </c>
      <c r="BK100" s="5" t="s">
        <v>95</v>
      </c>
      <c r="BL100" s="5" t="s">
        <v>96</v>
      </c>
      <c r="BM100" s="5" t="s">
        <v>920</v>
      </c>
      <c r="BN100" s="5" t="s">
        <v>921</v>
      </c>
      <c r="BO100" s="5" t="s">
        <v>95</v>
      </c>
      <c r="BP100" s="5" t="s">
        <v>96</v>
      </c>
      <c r="BQ100" s="5" t="s">
        <v>3221</v>
      </c>
      <c r="BR100" s="5" t="s">
        <v>3222</v>
      </c>
      <c r="BS100" s="5" t="s">
        <v>538</v>
      </c>
      <c r="BT100" s="5" t="s">
        <v>539</v>
      </c>
    </row>
    <row r="101" spans="1:72" ht="13.5" customHeight="1">
      <c r="A101" s="11" t="str">
        <f>HYPERLINK("http://kyu.snu.ac.kr/sdhj/index.jsp?type=hj/GK14746_00IM0001_141b.jpg","1867_수동면_141b")</f>
        <v>1867_수동면_141b</v>
      </c>
      <c r="B101" s="4">
        <v>1867</v>
      </c>
      <c r="C101" s="4" t="s">
        <v>72</v>
      </c>
      <c r="D101" s="4" t="s">
        <v>73</v>
      </c>
      <c r="E101" s="4">
        <v>100</v>
      </c>
      <c r="F101" s="5">
        <v>1</v>
      </c>
      <c r="G101" s="5" t="s">
        <v>74</v>
      </c>
      <c r="H101" s="5" t="s">
        <v>75</v>
      </c>
      <c r="I101" s="5">
        <f t="shared" si="7"/>
        <v>5</v>
      </c>
      <c r="L101" s="5">
        <f>L100</f>
        <v>4</v>
      </c>
      <c r="M101" s="4" t="s">
        <v>3223</v>
      </c>
      <c r="N101" s="4" t="s">
        <v>1303</v>
      </c>
      <c r="T101" s="5" t="s">
        <v>5387</v>
      </c>
      <c r="U101" s="5" t="s">
        <v>4512</v>
      </c>
      <c r="V101" s="5" t="s">
        <v>4513</v>
      </c>
      <c r="Y101" s="5" t="s">
        <v>4586</v>
      </c>
      <c r="Z101" s="5" t="s">
        <v>4587</v>
      </c>
      <c r="AD101" s="5" t="s">
        <v>349</v>
      </c>
      <c r="AE101" s="5" t="s">
        <v>350</v>
      </c>
    </row>
    <row r="102" spans="1:72" ht="13.5" customHeight="1">
      <c r="A102" s="11" t="str">
        <f>HYPERLINK("http://kyu.snu.ac.kr/sdhj/index.jsp?type=hj/GK14746_00IM0001_141b.jpg","1867_수동면_141b")</f>
        <v>1867_수동면_141b</v>
      </c>
      <c r="B102" s="4">
        <v>1867</v>
      </c>
      <c r="C102" s="4" t="s">
        <v>72</v>
      </c>
      <c r="D102" s="4" t="s">
        <v>73</v>
      </c>
      <c r="E102" s="4">
        <v>101</v>
      </c>
      <c r="F102" s="5">
        <v>1</v>
      </c>
      <c r="G102" s="5" t="s">
        <v>74</v>
      </c>
      <c r="H102" s="5" t="s">
        <v>75</v>
      </c>
      <c r="I102" s="5">
        <f t="shared" si="7"/>
        <v>5</v>
      </c>
      <c r="L102" s="5">
        <f>L101</f>
        <v>4</v>
      </c>
      <c r="M102" s="4" t="s">
        <v>3223</v>
      </c>
      <c r="N102" s="4" t="s">
        <v>1303</v>
      </c>
      <c r="T102" s="5" t="s">
        <v>5387</v>
      </c>
      <c r="U102" s="5" t="s">
        <v>4512</v>
      </c>
      <c r="V102" s="5" t="s">
        <v>4513</v>
      </c>
      <c r="Y102" s="5" t="s">
        <v>4588</v>
      </c>
      <c r="Z102" s="5" t="s">
        <v>4589</v>
      </c>
      <c r="AD102" s="5" t="s">
        <v>690</v>
      </c>
      <c r="AE102" s="5" t="s">
        <v>691</v>
      </c>
    </row>
    <row r="103" spans="1:72" ht="13.5" customHeight="1">
      <c r="A103" s="11" t="str">
        <f>HYPERLINK("http://kyu.snu.ac.kr/sdhj/index.jsp?type=hj/GK14746_00IM0001_141b.jpg","1867_수동면_141b")</f>
        <v>1867_수동면_141b</v>
      </c>
      <c r="B103" s="4">
        <v>1867</v>
      </c>
      <c r="C103" s="4" t="s">
        <v>72</v>
      </c>
      <c r="D103" s="4" t="s">
        <v>73</v>
      </c>
      <c r="E103" s="4">
        <v>102</v>
      </c>
      <c r="F103" s="5">
        <v>1</v>
      </c>
      <c r="G103" s="5" t="s">
        <v>74</v>
      </c>
      <c r="H103" s="5" t="s">
        <v>75</v>
      </c>
      <c r="I103" s="5">
        <f t="shared" si="7"/>
        <v>5</v>
      </c>
      <c r="L103" s="5">
        <v>5</v>
      </c>
      <c r="M103" s="4" t="s">
        <v>2216</v>
      </c>
      <c r="N103" s="4" t="s">
        <v>2217</v>
      </c>
      <c r="T103" s="5" t="s">
        <v>5457</v>
      </c>
      <c r="U103" s="5" t="s">
        <v>108</v>
      </c>
      <c r="V103" s="5" t="s">
        <v>109</v>
      </c>
      <c r="W103" s="5" t="s">
        <v>134</v>
      </c>
      <c r="X103" s="5" t="s">
        <v>135</v>
      </c>
      <c r="Y103" s="5" t="s">
        <v>3301</v>
      </c>
      <c r="Z103" s="5" t="s">
        <v>3302</v>
      </c>
      <c r="AC103" s="5">
        <v>42</v>
      </c>
      <c r="AD103" s="5" t="s">
        <v>212</v>
      </c>
      <c r="AE103" s="5" t="s">
        <v>213</v>
      </c>
      <c r="AJ103" s="5" t="s">
        <v>35</v>
      </c>
      <c r="AK103" s="5" t="s">
        <v>36</v>
      </c>
      <c r="AL103" s="5" t="s">
        <v>140</v>
      </c>
      <c r="AM103" s="5" t="s">
        <v>141</v>
      </c>
      <c r="AT103" s="5" t="s">
        <v>95</v>
      </c>
      <c r="AU103" s="5" t="s">
        <v>96</v>
      </c>
      <c r="AV103" s="5" t="s">
        <v>2202</v>
      </c>
      <c r="AW103" s="5" t="s">
        <v>2203</v>
      </c>
      <c r="BG103" s="5" t="s">
        <v>95</v>
      </c>
      <c r="BH103" s="5" t="s">
        <v>96</v>
      </c>
      <c r="BI103" s="5" t="s">
        <v>2204</v>
      </c>
      <c r="BJ103" s="5" t="s">
        <v>2205</v>
      </c>
      <c r="BK103" s="5" t="s">
        <v>95</v>
      </c>
      <c r="BL103" s="5" t="s">
        <v>96</v>
      </c>
      <c r="BM103" s="5" t="s">
        <v>144</v>
      </c>
      <c r="BN103" s="5" t="s">
        <v>145</v>
      </c>
      <c r="BO103" s="5" t="s">
        <v>95</v>
      </c>
      <c r="BP103" s="5" t="s">
        <v>96</v>
      </c>
      <c r="BQ103" s="5" t="s">
        <v>3303</v>
      </c>
      <c r="BR103" s="5" t="s">
        <v>3304</v>
      </c>
      <c r="BS103" s="5" t="s">
        <v>214</v>
      </c>
      <c r="BT103" s="5" t="s">
        <v>215</v>
      </c>
    </row>
    <row r="104" spans="1:72" ht="13.5" customHeight="1">
      <c r="A104" s="11" t="str">
        <f>HYPERLINK("http://kyu.snu.ac.kr/sdhj/index.jsp?type=hj/GK14746_00IM0001_141b.jpg","1867_수동면_141b")</f>
        <v>1867_수동면_141b</v>
      </c>
      <c r="B104" s="4">
        <v>1867</v>
      </c>
      <c r="C104" s="4" t="s">
        <v>72</v>
      </c>
      <c r="D104" s="4" t="s">
        <v>73</v>
      </c>
      <c r="E104" s="4">
        <v>103</v>
      </c>
      <c r="F104" s="5">
        <v>1</v>
      </c>
      <c r="G104" s="5" t="s">
        <v>74</v>
      </c>
      <c r="H104" s="5" t="s">
        <v>75</v>
      </c>
      <c r="I104" s="5">
        <f t="shared" si="7"/>
        <v>5</v>
      </c>
      <c r="L104" s="5">
        <f t="shared" ref="L104:L111" si="8">L103</f>
        <v>5</v>
      </c>
      <c r="M104" s="4" t="s">
        <v>2216</v>
      </c>
      <c r="N104" s="4" t="s">
        <v>2217</v>
      </c>
      <c r="S104" s="5" t="s">
        <v>164</v>
      </c>
      <c r="T104" s="5" t="s">
        <v>165</v>
      </c>
      <c r="W104" s="5" t="s">
        <v>184</v>
      </c>
      <c r="X104" s="5" t="s">
        <v>5458</v>
      </c>
      <c r="Y104" s="5" t="s">
        <v>167</v>
      </c>
      <c r="Z104" s="5" t="s">
        <v>168</v>
      </c>
      <c r="AC104" s="5">
        <v>48</v>
      </c>
      <c r="AD104" s="5" t="s">
        <v>381</v>
      </c>
      <c r="AE104" s="5" t="s">
        <v>382</v>
      </c>
      <c r="AJ104" s="5" t="s">
        <v>169</v>
      </c>
      <c r="AK104" s="5" t="s">
        <v>170</v>
      </c>
      <c r="AL104" s="5" t="s">
        <v>771</v>
      </c>
      <c r="AM104" s="5" t="s">
        <v>772</v>
      </c>
      <c r="AT104" s="5" t="s">
        <v>95</v>
      </c>
      <c r="AU104" s="5" t="s">
        <v>96</v>
      </c>
      <c r="AV104" s="5" t="s">
        <v>2218</v>
      </c>
      <c r="AW104" s="5" t="s">
        <v>2219</v>
      </c>
      <c r="BG104" s="5" t="s">
        <v>95</v>
      </c>
      <c r="BH104" s="5" t="s">
        <v>96</v>
      </c>
      <c r="BI104" s="5" t="s">
        <v>2220</v>
      </c>
      <c r="BJ104" s="5" t="s">
        <v>2221</v>
      </c>
      <c r="BK104" s="5" t="s">
        <v>95</v>
      </c>
      <c r="BL104" s="5" t="s">
        <v>96</v>
      </c>
      <c r="BM104" s="5" t="s">
        <v>2222</v>
      </c>
      <c r="BN104" s="5" t="s">
        <v>1324</v>
      </c>
      <c r="BO104" s="5" t="s">
        <v>95</v>
      </c>
      <c r="BP104" s="5" t="s">
        <v>96</v>
      </c>
      <c r="BQ104" s="5" t="s">
        <v>2223</v>
      </c>
      <c r="BR104" s="5" t="s">
        <v>5459</v>
      </c>
      <c r="BS104" s="5" t="s">
        <v>483</v>
      </c>
      <c r="BT104" s="5" t="s">
        <v>484</v>
      </c>
    </row>
    <row r="105" spans="1:72" ht="13.5" customHeight="1">
      <c r="A105" s="11" t="str">
        <f>HYPERLINK("http://kyu.snu.ac.kr/sdhj/index.jsp?type=hj/GK14746_00IM0001_141b.jpg","1867_수동면_141b")</f>
        <v>1867_수동면_141b</v>
      </c>
      <c r="B105" s="4">
        <v>1867</v>
      </c>
      <c r="C105" s="4" t="s">
        <v>72</v>
      </c>
      <c r="D105" s="4" t="s">
        <v>73</v>
      </c>
      <c r="E105" s="4">
        <v>104</v>
      </c>
      <c r="F105" s="5">
        <v>1</v>
      </c>
      <c r="G105" s="5" t="s">
        <v>74</v>
      </c>
      <c r="H105" s="5" t="s">
        <v>75</v>
      </c>
      <c r="I105" s="5">
        <f t="shared" si="7"/>
        <v>5</v>
      </c>
      <c r="L105" s="5">
        <f t="shared" si="8"/>
        <v>5</v>
      </c>
      <c r="M105" s="4" t="s">
        <v>2216</v>
      </c>
      <c r="N105" s="4" t="s">
        <v>2217</v>
      </c>
      <c r="S105" s="5" t="s">
        <v>4494</v>
      </c>
      <c r="T105" s="5" t="s">
        <v>4495</v>
      </c>
      <c r="U105" s="5" t="s">
        <v>108</v>
      </c>
      <c r="V105" s="5" t="s">
        <v>109</v>
      </c>
      <c r="Y105" s="5" t="s">
        <v>4590</v>
      </c>
      <c r="Z105" s="5" t="s">
        <v>4591</v>
      </c>
      <c r="AC105" s="5">
        <v>25</v>
      </c>
      <c r="AD105" s="5" t="s">
        <v>2100</v>
      </c>
      <c r="AE105" s="5" t="s">
        <v>2101</v>
      </c>
    </row>
    <row r="106" spans="1:72" ht="13.5" customHeight="1">
      <c r="A106" s="11" t="str">
        <f>HYPERLINK("http://kyu.snu.ac.kr/sdhj/index.jsp?type=hj/GK14746_00IM0001_141b.jpg","1867_수동면_141b")</f>
        <v>1867_수동면_141b</v>
      </c>
      <c r="B106" s="4">
        <v>1867</v>
      </c>
      <c r="C106" s="4" t="s">
        <v>72</v>
      </c>
      <c r="D106" s="4" t="s">
        <v>73</v>
      </c>
      <c r="E106" s="4">
        <v>105</v>
      </c>
      <c r="F106" s="5">
        <v>1</v>
      </c>
      <c r="G106" s="5" t="s">
        <v>74</v>
      </c>
      <c r="H106" s="5" t="s">
        <v>75</v>
      </c>
      <c r="I106" s="5">
        <f t="shared" si="7"/>
        <v>5</v>
      </c>
      <c r="L106" s="5">
        <f t="shared" si="8"/>
        <v>5</v>
      </c>
      <c r="M106" s="4" t="s">
        <v>2216</v>
      </c>
      <c r="N106" s="4" t="s">
        <v>2217</v>
      </c>
      <c r="S106" s="5" t="s">
        <v>4475</v>
      </c>
      <c r="T106" s="5" t="s">
        <v>4435</v>
      </c>
      <c r="W106" s="5" t="s">
        <v>184</v>
      </c>
      <c r="X106" s="5" t="s">
        <v>5458</v>
      </c>
      <c r="Y106" s="5" t="s">
        <v>167</v>
      </c>
      <c r="Z106" s="5" t="s">
        <v>168</v>
      </c>
      <c r="AC106" s="5">
        <v>29</v>
      </c>
      <c r="AD106" s="5" t="s">
        <v>413</v>
      </c>
      <c r="AE106" s="5" t="s">
        <v>414</v>
      </c>
      <c r="AJ106" s="5" t="s">
        <v>169</v>
      </c>
      <c r="AK106" s="5" t="s">
        <v>170</v>
      </c>
      <c r="AL106" s="5" t="s">
        <v>1550</v>
      </c>
      <c r="AM106" s="5" t="s">
        <v>1551</v>
      </c>
    </row>
    <row r="107" spans="1:72" ht="13.5" customHeight="1">
      <c r="A107" s="11" t="str">
        <f>HYPERLINK("http://kyu.snu.ac.kr/sdhj/index.jsp?type=hj/GK14746_00IM0001_141b.jpg","1867_수동면_141b")</f>
        <v>1867_수동면_141b</v>
      </c>
      <c r="B107" s="4">
        <v>1867</v>
      </c>
      <c r="C107" s="4" t="s">
        <v>72</v>
      </c>
      <c r="D107" s="4" t="s">
        <v>73</v>
      </c>
      <c r="E107" s="4">
        <v>106</v>
      </c>
      <c r="F107" s="5">
        <v>1</v>
      </c>
      <c r="G107" s="5" t="s">
        <v>74</v>
      </c>
      <c r="H107" s="5" t="s">
        <v>75</v>
      </c>
      <c r="I107" s="5">
        <f t="shared" si="7"/>
        <v>5</v>
      </c>
      <c r="L107" s="5">
        <f t="shared" si="8"/>
        <v>5</v>
      </c>
      <c r="M107" s="4" t="s">
        <v>2216</v>
      </c>
      <c r="N107" s="4" t="s">
        <v>2217</v>
      </c>
      <c r="S107" s="5" t="s">
        <v>4494</v>
      </c>
      <c r="T107" s="5" t="s">
        <v>4495</v>
      </c>
      <c r="Y107" s="5" t="s">
        <v>4592</v>
      </c>
      <c r="Z107" s="5" t="s">
        <v>4593</v>
      </c>
      <c r="AC107" s="5">
        <v>13</v>
      </c>
      <c r="AD107" s="5" t="s">
        <v>536</v>
      </c>
      <c r="AE107" s="5" t="s">
        <v>537</v>
      </c>
    </row>
    <row r="108" spans="1:72" ht="13.5" customHeight="1">
      <c r="A108" s="11" t="str">
        <f>HYPERLINK("http://kyu.snu.ac.kr/sdhj/index.jsp?type=hj/GK14746_00IM0001_141b.jpg","1867_수동면_141b")</f>
        <v>1867_수동면_141b</v>
      </c>
      <c r="B108" s="4">
        <v>1867</v>
      </c>
      <c r="C108" s="4" t="s">
        <v>72</v>
      </c>
      <c r="D108" s="4" t="s">
        <v>73</v>
      </c>
      <c r="E108" s="4">
        <v>107</v>
      </c>
      <c r="F108" s="5">
        <v>1</v>
      </c>
      <c r="G108" s="5" t="s">
        <v>74</v>
      </c>
      <c r="H108" s="5" t="s">
        <v>75</v>
      </c>
      <c r="I108" s="5">
        <f t="shared" si="7"/>
        <v>5</v>
      </c>
      <c r="L108" s="5">
        <f t="shared" si="8"/>
        <v>5</v>
      </c>
      <c r="M108" s="4" t="s">
        <v>2216</v>
      </c>
      <c r="N108" s="4" t="s">
        <v>2217</v>
      </c>
      <c r="S108" s="5" t="s">
        <v>4494</v>
      </c>
      <c r="T108" s="5" t="s">
        <v>4495</v>
      </c>
      <c r="Y108" s="5" t="s">
        <v>4594</v>
      </c>
      <c r="Z108" s="5" t="s">
        <v>4595</v>
      </c>
      <c r="AC108" s="5">
        <v>11</v>
      </c>
      <c r="AD108" s="5" t="s">
        <v>2419</v>
      </c>
      <c r="AE108" s="5" t="s">
        <v>2420</v>
      </c>
    </row>
    <row r="109" spans="1:72" ht="13.5" customHeight="1">
      <c r="A109" s="11" t="str">
        <f>HYPERLINK("http://kyu.snu.ac.kr/sdhj/index.jsp?type=hj/GK14746_00IM0001_141b.jpg","1867_수동면_141b")</f>
        <v>1867_수동면_141b</v>
      </c>
      <c r="B109" s="4">
        <v>1867</v>
      </c>
      <c r="C109" s="4" t="s">
        <v>72</v>
      </c>
      <c r="D109" s="4" t="s">
        <v>73</v>
      </c>
      <c r="E109" s="4">
        <v>108</v>
      </c>
      <c r="F109" s="5">
        <v>1</v>
      </c>
      <c r="G109" s="5" t="s">
        <v>74</v>
      </c>
      <c r="H109" s="5" t="s">
        <v>75</v>
      </c>
      <c r="I109" s="5">
        <f t="shared" si="7"/>
        <v>5</v>
      </c>
      <c r="L109" s="5">
        <f t="shared" si="8"/>
        <v>5</v>
      </c>
      <c r="M109" s="4" t="s">
        <v>2216</v>
      </c>
      <c r="N109" s="4" t="s">
        <v>2217</v>
      </c>
      <c r="S109" s="5" t="s">
        <v>4494</v>
      </c>
      <c r="T109" s="5" t="s">
        <v>4495</v>
      </c>
      <c r="Y109" s="5" t="s">
        <v>4596</v>
      </c>
      <c r="Z109" s="5" t="s">
        <v>4597</v>
      </c>
      <c r="AC109" s="5">
        <v>4</v>
      </c>
      <c r="AD109" s="5" t="s">
        <v>690</v>
      </c>
      <c r="AE109" s="5" t="s">
        <v>691</v>
      </c>
    </row>
    <row r="110" spans="1:72" ht="13.5" customHeight="1">
      <c r="A110" s="11" t="str">
        <f>HYPERLINK("http://kyu.snu.ac.kr/sdhj/index.jsp?type=hj/GK14746_00IM0001_141b.jpg","1867_수동면_141b")</f>
        <v>1867_수동면_141b</v>
      </c>
      <c r="B110" s="4">
        <v>1867</v>
      </c>
      <c r="C110" s="4" t="s">
        <v>72</v>
      </c>
      <c r="D110" s="4" t="s">
        <v>73</v>
      </c>
      <c r="E110" s="4">
        <v>109</v>
      </c>
      <c r="F110" s="5">
        <v>1</v>
      </c>
      <c r="G110" s="5" t="s">
        <v>74</v>
      </c>
      <c r="H110" s="5" t="s">
        <v>75</v>
      </c>
      <c r="I110" s="5">
        <f t="shared" si="7"/>
        <v>5</v>
      </c>
      <c r="L110" s="5">
        <f t="shared" si="8"/>
        <v>5</v>
      </c>
      <c r="M110" s="4" t="s">
        <v>2216</v>
      </c>
      <c r="N110" s="4" t="s">
        <v>2217</v>
      </c>
      <c r="S110" s="5" t="s">
        <v>379</v>
      </c>
      <c r="T110" s="5" t="s">
        <v>380</v>
      </c>
      <c r="Y110" s="5" t="s">
        <v>4598</v>
      </c>
      <c r="Z110" s="5" t="s">
        <v>3243</v>
      </c>
      <c r="AC110" s="5">
        <v>5</v>
      </c>
      <c r="AD110" s="5" t="s">
        <v>3941</v>
      </c>
      <c r="AE110" s="5" t="s">
        <v>3942</v>
      </c>
    </row>
    <row r="111" spans="1:72" ht="13.5" customHeight="1">
      <c r="A111" s="11" t="str">
        <f>HYPERLINK("http://kyu.snu.ac.kr/sdhj/index.jsp?type=hj/GK14746_00IM0001_141b.jpg","1867_수동면_141b")</f>
        <v>1867_수동면_141b</v>
      </c>
      <c r="B111" s="4">
        <v>1867</v>
      </c>
      <c r="C111" s="4" t="s">
        <v>72</v>
      </c>
      <c r="D111" s="4" t="s">
        <v>73</v>
      </c>
      <c r="E111" s="4">
        <v>110</v>
      </c>
      <c r="F111" s="5">
        <v>1</v>
      </c>
      <c r="G111" s="5" t="s">
        <v>74</v>
      </c>
      <c r="H111" s="5" t="s">
        <v>75</v>
      </c>
      <c r="I111" s="5">
        <f t="shared" si="7"/>
        <v>5</v>
      </c>
      <c r="L111" s="5">
        <f t="shared" si="8"/>
        <v>5</v>
      </c>
      <c r="M111" s="4" t="s">
        <v>2216</v>
      </c>
      <c r="N111" s="4" t="s">
        <v>2217</v>
      </c>
      <c r="T111" s="5" t="s">
        <v>5460</v>
      </c>
      <c r="U111" s="5" t="s">
        <v>4512</v>
      </c>
      <c r="V111" s="5" t="s">
        <v>4513</v>
      </c>
      <c r="Y111" s="5" t="s">
        <v>4599</v>
      </c>
      <c r="Z111" s="5" t="s">
        <v>4600</v>
      </c>
      <c r="AC111" s="5">
        <v>44</v>
      </c>
    </row>
    <row r="112" spans="1:72" ht="13.5" customHeight="1">
      <c r="A112" s="11" t="str">
        <f>HYPERLINK("http://kyu.snu.ac.kr/sdhj/index.jsp?type=hj/GK14746_00IM0001_141b.jpg","1867_수동면_141b")</f>
        <v>1867_수동면_141b</v>
      </c>
      <c r="B112" s="4">
        <v>1867</v>
      </c>
      <c r="C112" s="4" t="s">
        <v>72</v>
      </c>
      <c r="D112" s="4" t="s">
        <v>73</v>
      </c>
      <c r="E112" s="4">
        <v>111</v>
      </c>
      <c r="F112" s="5">
        <v>1</v>
      </c>
      <c r="G112" s="5" t="s">
        <v>74</v>
      </c>
      <c r="H112" s="5" t="s">
        <v>75</v>
      </c>
      <c r="I112" s="5">
        <v>6</v>
      </c>
      <c r="J112" s="5" t="s">
        <v>1278</v>
      </c>
      <c r="K112" s="5" t="s">
        <v>5461</v>
      </c>
      <c r="L112" s="5">
        <v>1</v>
      </c>
      <c r="M112" s="4" t="s">
        <v>1279</v>
      </c>
      <c r="N112" s="4" t="s">
        <v>1280</v>
      </c>
      <c r="Q112" s="5" t="s">
        <v>1281</v>
      </c>
      <c r="R112" s="5" t="s">
        <v>5462</v>
      </c>
      <c r="T112" s="5" t="s">
        <v>5463</v>
      </c>
      <c r="U112" s="5" t="s">
        <v>1282</v>
      </c>
      <c r="V112" s="5" t="s">
        <v>1283</v>
      </c>
      <c r="W112" s="5" t="s">
        <v>5464</v>
      </c>
      <c r="X112" s="5" t="s">
        <v>5465</v>
      </c>
      <c r="Y112" s="5" t="s">
        <v>1284</v>
      </c>
      <c r="Z112" s="5" t="s">
        <v>1285</v>
      </c>
      <c r="AC112" s="5">
        <v>25</v>
      </c>
      <c r="AD112" s="5" t="s">
        <v>653</v>
      </c>
      <c r="AE112" s="5" t="s">
        <v>654</v>
      </c>
      <c r="AJ112" s="5" t="s">
        <v>35</v>
      </c>
      <c r="AK112" s="5" t="s">
        <v>36</v>
      </c>
      <c r="AL112" s="5" t="s">
        <v>231</v>
      </c>
      <c r="AM112" s="5" t="s">
        <v>232</v>
      </c>
      <c r="AT112" s="5" t="s">
        <v>95</v>
      </c>
      <c r="AU112" s="5" t="s">
        <v>96</v>
      </c>
      <c r="AV112" s="5" t="s">
        <v>1286</v>
      </c>
      <c r="AW112" s="5" t="s">
        <v>1287</v>
      </c>
      <c r="BG112" s="5" t="s">
        <v>95</v>
      </c>
      <c r="BH112" s="5" t="s">
        <v>96</v>
      </c>
      <c r="BI112" s="5" t="s">
        <v>296</v>
      </c>
      <c r="BJ112" s="5" t="s">
        <v>297</v>
      </c>
      <c r="BK112" s="5" t="s">
        <v>95</v>
      </c>
      <c r="BL112" s="5" t="s">
        <v>96</v>
      </c>
      <c r="BM112" s="5" t="s">
        <v>512</v>
      </c>
      <c r="BN112" s="5" t="s">
        <v>513</v>
      </c>
      <c r="BO112" s="5" t="s">
        <v>95</v>
      </c>
      <c r="BP112" s="5" t="s">
        <v>96</v>
      </c>
      <c r="BQ112" s="5" t="s">
        <v>1288</v>
      </c>
      <c r="BR112" s="5" t="s">
        <v>1289</v>
      </c>
      <c r="BS112" s="5" t="s">
        <v>171</v>
      </c>
      <c r="BT112" s="5" t="s">
        <v>5466</v>
      </c>
    </row>
    <row r="113" spans="1:72" ht="13.5" customHeight="1">
      <c r="A113" s="11" t="str">
        <f>HYPERLINK("http://kyu.snu.ac.kr/sdhj/index.jsp?type=hj/GK14746_00IM0001_141b.jpg","1867_수동면_141b")</f>
        <v>1867_수동면_141b</v>
      </c>
      <c r="B113" s="4">
        <v>1867</v>
      </c>
      <c r="C113" s="4" t="s">
        <v>72</v>
      </c>
      <c r="D113" s="4" t="s">
        <v>73</v>
      </c>
      <c r="E113" s="4">
        <v>112</v>
      </c>
      <c r="F113" s="5">
        <v>1</v>
      </c>
      <c r="G113" s="5" t="s">
        <v>74</v>
      </c>
      <c r="H113" s="5" t="s">
        <v>75</v>
      </c>
      <c r="I113" s="5">
        <f t="shared" ref="I113:I138" si="9">I112</f>
        <v>6</v>
      </c>
      <c r="L113" s="5">
        <f>L112</f>
        <v>1</v>
      </c>
      <c r="M113" s="4" t="s">
        <v>1279</v>
      </c>
      <c r="N113" s="4" t="s">
        <v>1280</v>
      </c>
      <c r="S113" s="5" t="s">
        <v>3095</v>
      </c>
      <c r="T113" s="5" t="s">
        <v>3096</v>
      </c>
      <c r="W113" s="5" t="s">
        <v>166</v>
      </c>
      <c r="X113" s="5" t="s">
        <v>5465</v>
      </c>
      <c r="Y113" s="5" t="s">
        <v>167</v>
      </c>
      <c r="Z113" s="5" t="s">
        <v>168</v>
      </c>
      <c r="AC113" s="5">
        <v>48</v>
      </c>
      <c r="AD113" s="5" t="s">
        <v>81</v>
      </c>
      <c r="AE113" s="5" t="s">
        <v>82</v>
      </c>
    </row>
    <row r="114" spans="1:72" ht="13.5" customHeight="1">
      <c r="A114" s="11" t="str">
        <f>HYPERLINK("http://kyu.snu.ac.kr/sdhj/index.jsp?type=hj/GK14746_00IM0001_141b.jpg","1867_수동면_141b")</f>
        <v>1867_수동면_141b</v>
      </c>
      <c r="B114" s="4">
        <v>1867</v>
      </c>
      <c r="C114" s="4" t="s">
        <v>72</v>
      </c>
      <c r="D114" s="4" t="s">
        <v>73</v>
      </c>
      <c r="E114" s="4">
        <v>113</v>
      </c>
      <c r="F114" s="5">
        <v>1</v>
      </c>
      <c r="G114" s="5" t="s">
        <v>74</v>
      </c>
      <c r="H114" s="5" t="s">
        <v>75</v>
      </c>
      <c r="I114" s="5">
        <f t="shared" si="9"/>
        <v>6</v>
      </c>
      <c r="L114" s="5">
        <f>L113</f>
        <v>1</v>
      </c>
      <c r="M114" s="4" t="s">
        <v>1279</v>
      </c>
      <c r="N114" s="4" t="s">
        <v>1280</v>
      </c>
      <c r="S114" s="5" t="s">
        <v>4508</v>
      </c>
      <c r="T114" s="5" t="s">
        <v>4509</v>
      </c>
      <c r="Y114" s="5" t="s">
        <v>4601</v>
      </c>
      <c r="Z114" s="5" t="s">
        <v>4602</v>
      </c>
      <c r="AC114" s="5">
        <v>12</v>
      </c>
      <c r="AD114" s="5" t="s">
        <v>930</v>
      </c>
      <c r="AE114" s="5" t="s">
        <v>931</v>
      </c>
    </row>
    <row r="115" spans="1:72" ht="13.5" customHeight="1">
      <c r="A115" s="11" t="str">
        <f>HYPERLINK("http://kyu.snu.ac.kr/sdhj/index.jsp?type=hj/GK14746_00IM0001_141b.jpg","1867_수동면_141b")</f>
        <v>1867_수동면_141b</v>
      </c>
      <c r="B115" s="4">
        <v>1867</v>
      </c>
      <c r="C115" s="4" t="s">
        <v>72</v>
      </c>
      <c r="D115" s="4" t="s">
        <v>73</v>
      </c>
      <c r="E115" s="4">
        <v>114</v>
      </c>
      <c r="F115" s="5">
        <v>1</v>
      </c>
      <c r="G115" s="5" t="s">
        <v>74</v>
      </c>
      <c r="H115" s="5" t="s">
        <v>75</v>
      </c>
      <c r="I115" s="5">
        <f t="shared" si="9"/>
        <v>6</v>
      </c>
      <c r="L115" s="5">
        <f>L114</f>
        <v>1</v>
      </c>
      <c r="M115" s="4" t="s">
        <v>1279</v>
      </c>
      <c r="N115" s="4" t="s">
        <v>1280</v>
      </c>
      <c r="S115" s="5" t="s">
        <v>4508</v>
      </c>
      <c r="T115" s="5" t="s">
        <v>4509</v>
      </c>
      <c r="Y115" s="5" t="s">
        <v>2424</v>
      </c>
      <c r="Z115" s="5" t="s">
        <v>2425</v>
      </c>
      <c r="AC115" s="5">
        <v>9</v>
      </c>
      <c r="AD115" s="5" t="s">
        <v>1914</v>
      </c>
      <c r="AE115" s="5" t="s">
        <v>1915</v>
      </c>
    </row>
    <row r="116" spans="1:72" ht="13.5" customHeight="1">
      <c r="A116" s="11" t="str">
        <f>HYPERLINK("http://kyu.snu.ac.kr/sdhj/index.jsp?type=hj/GK14746_00IM0001_141b.jpg","1867_수동면_141b")</f>
        <v>1867_수동면_141b</v>
      </c>
      <c r="B116" s="4">
        <v>1867</v>
      </c>
      <c r="C116" s="4" t="s">
        <v>72</v>
      </c>
      <c r="D116" s="4" t="s">
        <v>73</v>
      </c>
      <c r="E116" s="4">
        <v>115</v>
      </c>
      <c r="F116" s="5">
        <v>1</v>
      </c>
      <c r="G116" s="5" t="s">
        <v>74</v>
      </c>
      <c r="H116" s="5" t="s">
        <v>75</v>
      </c>
      <c r="I116" s="5">
        <f t="shared" si="9"/>
        <v>6</v>
      </c>
      <c r="L116" s="5">
        <f>L115</f>
        <v>1</v>
      </c>
      <c r="M116" s="4" t="s">
        <v>1279</v>
      </c>
      <c r="N116" s="4" t="s">
        <v>1280</v>
      </c>
      <c r="T116" s="5" t="s">
        <v>5467</v>
      </c>
      <c r="U116" s="5" t="s">
        <v>4512</v>
      </c>
      <c r="V116" s="5" t="s">
        <v>4513</v>
      </c>
      <c r="Y116" s="5" t="s">
        <v>4603</v>
      </c>
      <c r="Z116" s="5" t="s">
        <v>4604</v>
      </c>
      <c r="AD116" s="5" t="s">
        <v>203</v>
      </c>
      <c r="AE116" s="5" t="s">
        <v>204</v>
      </c>
    </row>
    <row r="117" spans="1:72" ht="13.5" customHeight="1">
      <c r="A117" s="11" t="str">
        <f>HYPERLINK("http://kyu.snu.ac.kr/sdhj/index.jsp?type=hj/GK14746_00IM0001_141b.jpg","1867_수동면_141b")</f>
        <v>1867_수동면_141b</v>
      </c>
      <c r="B117" s="4">
        <v>1867</v>
      </c>
      <c r="C117" s="4" t="s">
        <v>72</v>
      </c>
      <c r="D117" s="4" t="s">
        <v>73</v>
      </c>
      <c r="E117" s="4">
        <v>116</v>
      </c>
      <c r="F117" s="5">
        <v>1</v>
      </c>
      <c r="G117" s="5" t="s">
        <v>74</v>
      </c>
      <c r="H117" s="5" t="s">
        <v>75</v>
      </c>
      <c r="I117" s="5">
        <f t="shared" si="9"/>
        <v>6</v>
      </c>
      <c r="L117" s="5">
        <v>2</v>
      </c>
      <c r="M117" s="4" t="s">
        <v>1278</v>
      </c>
      <c r="N117" s="4" t="s">
        <v>2828</v>
      </c>
      <c r="O117" s="5" t="s">
        <v>14</v>
      </c>
      <c r="P117" s="5" t="s">
        <v>15</v>
      </c>
      <c r="T117" s="5" t="s">
        <v>5401</v>
      </c>
      <c r="U117" s="5" t="s">
        <v>189</v>
      </c>
      <c r="V117" s="5" t="s">
        <v>190</v>
      </c>
      <c r="W117" s="5" t="s">
        <v>166</v>
      </c>
      <c r="X117" s="5" t="s">
        <v>5468</v>
      </c>
      <c r="Y117" s="5" t="s">
        <v>3171</v>
      </c>
      <c r="Z117" s="5" t="s">
        <v>3172</v>
      </c>
      <c r="AC117" s="5">
        <v>35</v>
      </c>
      <c r="AD117" s="5" t="s">
        <v>814</v>
      </c>
      <c r="AE117" s="5" t="s">
        <v>815</v>
      </c>
      <c r="AJ117" s="5" t="s">
        <v>35</v>
      </c>
      <c r="AK117" s="5" t="s">
        <v>36</v>
      </c>
      <c r="AL117" s="5" t="s">
        <v>171</v>
      </c>
      <c r="AM117" s="5" t="s">
        <v>5469</v>
      </c>
      <c r="AT117" s="5" t="s">
        <v>189</v>
      </c>
      <c r="AU117" s="5" t="s">
        <v>190</v>
      </c>
      <c r="AV117" s="5" t="s">
        <v>5470</v>
      </c>
      <c r="AW117" s="5" t="s">
        <v>3173</v>
      </c>
      <c r="BG117" s="5" t="s">
        <v>189</v>
      </c>
      <c r="BH117" s="5" t="s">
        <v>190</v>
      </c>
      <c r="BI117" s="5" t="s">
        <v>2048</v>
      </c>
      <c r="BJ117" s="5" t="s">
        <v>2049</v>
      </c>
      <c r="BK117" s="5" t="s">
        <v>189</v>
      </c>
      <c r="BL117" s="5" t="s">
        <v>190</v>
      </c>
      <c r="BM117" s="5" t="s">
        <v>3174</v>
      </c>
      <c r="BN117" s="5" t="s">
        <v>1771</v>
      </c>
      <c r="BO117" s="5" t="s">
        <v>189</v>
      </c>
      <c r="BP117" s="5" t="s">
        <v>190</v>
      </c>
      <c r="BQ117" s="5" t="s">
        <v>3175</v>
      </c>
      <c r="BR117" s="5" t="s">
        <v>3176</v>
      </c>
      <c r="BS117" s="5" t="s">
        <v>3169</v>
      </c>
      <c r="BT117" s="5" t="s">
        <v>3170</v>
      </c>
    </row>
    <row r="118" spans="1:72" ht="13.5" customHeight="1">
      <c r="A118" s="11" t="str">
        <f>HYPERLINK("http://kyu.snu.ac.kr/sdhj/index.jsp?type=hj/GK14746_00IM0001_141b.jpg","1867_수동면_141b")</f>
        <v>1867_수동면_141b</v>
      </c>
      <c r="B118" s="4">
        <v>1867</v>
      </c>
      <c r="C118" s="4" t="s">
        <v>72</v>
      </c>
      <c r="D118" s="4" t="s">
        <v>73</v>
      </c>
      <c r="E118" s="4">
        <v>117</v>
      </c>
      <c r="F118" s="5">
        <v>1</v>
      </c>
      <c r="G118" s="5" t="s">
        <v>74</v>
      </c>
      <c r="H118" s="5" t="s">
        <v>75</v>
      </c>
      <c r="I118" s="5">
        <f t="shared" si="9"/>
        <v>6</v>
      </c>
      <c r="L118" s="5">
        <f>L117</f>
        <v>2</v>
      </c>
      <c r="M118" s="4" t="s">
        <v>1278</v>
      </c>
      <c r="N118" s="4" t="s">
        <v>2828</v>
      </c>
      <c r="S118" s="5" t="s">
        <v>164</v>
      </c>
      <c r="T118" s="5" t="s">
        <v>165</v>
      </c>
      <c r="W118" s="5" t="s">
        <v>728</v>
      </c>
      <c r="X118" s="5" t="s">
        <v>729</v>
      </c>
      <c r="Y118" s="5" t="s">
        <v>167</v>
      </c>
      <c r="Z118" s="5" t="s">
        <v>168</v>
      </c>
      <c r="AC118" s="5">
        <v>30</v>
      </c>
      <c r="AD118" s="5" t="s">
        <v>662</v>
      </c>
      <c r="AE118" s="5" t="s">
        <v>663</v>
      </c>
      <c r="AJ118" s="5" t="s">
        <v>35</v>
      </c>
      <c r="AK118" s="5" t="s">
        <v>36</v>
      </c>
      <c r="AL118" s="5" t="s">
        <v>591</v>
      </c>
      <c r="AM118" s="5" t="s">
        <v>592</v>
      </c>
      <c r="AT118" s="5" t="s">
        <v>189</v>
      </c>
      <c r="AU118" s="5" t="s">
        <v>190</v>
      </c>
      <c r="AV118" s="5" t="s">
        <v>2829</v>
      </c>
      <c r="AW118" s="5" t="s">
        <v>2830</v>
      </c>
      <c r="BG118" s="5" t="s">
        <v>189</v>
      </c>
      <c r="BH118" s="5" t="s">
        <v>190</v>
      </c>
      <c r="BI118" s="5" t="s">
        <v>2831</v>
      </c>
      <c r="BJ118" s="5" t="s">
        <v>2832</v>
      </c>
      <c r="BK118" s="5" t="s">
        <v>189</v>
      </c>
      <c r="BL118" s="5" t="s">
        <v>190</v>
      </c>
      <c r="BM118" s="5" t="s">
        <v>2833</v>
      </c>
      <c r="BN118" s="5" t="s">
        <v>2834</v>
      </c>
      <c r="BO118" s="5" t="s">
        <v>189</v>
      </c>
      <c r="BP118" s="5" t="s">
        <v>190</v>
      </c>
      <c r="BQ118" s="5" t="s">
        <v>2835</v>
      </c>
      <c r="BR118" s="5" t="s">
        <v>2836</v>
      </c>
      <c r="BS118" s="5" t="s">
        <v>2822</v>
      </c>
      <c r="BT118" s="5" t="s">
        <v>2823</v>
      </c>
    </row>
    <row r="119" spans="1:72" ht="13.5" customHeight="1">
      <c r="A119" s="11" t="str">
        <f>HYPERLINK("http://kyu.snu.ac.kr/sdhj/index.jsp?type=hj/GK14746_00IM0001_141b.jpg","1867_수동면_141b")</f>
        <v>1867_수동면_141b</v>
      </c>
      <c r="B119" s="4">
        <v>1867</v>
      </c>
      <c r="C119" s="4" t="s">
        <v>72</v>
      </c>
      <c r="D119" s="4" t="s">
        <v>73</v>
      </c>
      <c r="E119" s="4">
        <v>118</v>
      </c>
      <c r="F119" s="5">
        <v>1</v>
      </c>
      <c r="G119" s="5" t="s">
        <v>74</v>
      </c>
      <c r="H119" s="5" t="s">
        <v>75</v>
      </c>
      <c r="I119" s="5">
        <f t="shared" si="9"/>
        <v>6</v>
      </c>
      <c r="L119" s="5">
        <f>L118</f>
        <v>2</v>
      </c>
      <c r="M119" s="4" t="s">
        <v>1278</v>
      </c>
      <c r="N119" s="4" t="s">
        <v>2828</v>
      </c>
      <c r="T119" s="5" t="s">
        <v>5403</v>
      </c>
      <c r="U119" s="5" t="s">
        <v>4512</v>
      </c>
      <c r="V119" s="5" t="s">
        <v>4513</v>
      </c>
      <c r="Y119" s="5" t="s">
        <v>4605</v>
      </c>
      <c r="Z119" s="5" t="s">
        <v>4606</v>
      </c>
      <c r="AC119" s="5">
        <v>15</v>
      </c>
    </row>
    <row r="120" spans="1:72" ht="13.5" customHeight="1">
      <c r="A120" s="11" t="str">
        <f>HYPERLINK("http://kyu.snu.ac.kr/sdhj/index.jsp?type=hj/GK14746_00IM0001_142a.jpg","1867_수동면_142a")</f>
        <v>1867_수동면_142a</v>
      </c>
      <c r="B120" s="4">
        <v>1867</v>
      </c>
      <c r="C120" s="4" t="s">
        <v>72</v>
      </c>
      <c r="D120" s="4" t="s">
        <v>73</v>
      </c>
      <c r="E120" s="4">
        <v>119</v>
      </c>
      <c r="F120" s="5">
        <v>1</v>
      </c>
      <c r="G120" s="5" t="s">
        <v>74</v>
      </c>
      <c r="H120" s="5" t="s">
        <v>75</v>
      </c>
      <c r="I120" s="5">
        <f t="shared" si="9"/>
        <v>6</v>
      </c>
      <c r="L120" s="5">
        <v>3</v>
      </c>
      <c r="M120" s="4" t="s">
        <v>3286</v>
      </c>
      <c r="N120" s="4" t="s">
        <v>3287</v>
      </c>
      <c r="Q120" s="5" t="s">
        <v>3288</v>
      </c>
      <c r="R120" s="5" t="s">
        <v>3289</v>
      </c>
      <c r="T120" s="5" t="s">
        <v>5471</v>
      </c>
      <c r="W120" s="5" t="s">
        <v>5472</v>
      </c>
      <c r="X120" s="5" t="s">
        <v>5473</v>
      </c>
      <c r="Y120" s="5" t="s">
        <v>3290</v>
      </c>
      <c r="Z120" s="5" t="s">
        <v>3291</v>
      </c>
      <c r="AC120" s="5">
        <v>55</v>
      </c>
      <c r="AD120" s="5" t="s">
        <v>91</v>
      </c>
      <c r="AE120" s="5" t="s">
        <v>92</v>
      </c>
      <c r="AJ120" s="5" t="s">
        <v>35</v>
      </c>
      <c r="AK120" s="5" t="s">
        <v>36</v>
      </c>
      <c r="AL120" s="5" t="s">
        <v>140</v>
      </c>
      <c r="AM120" s="5" t="s">
        <v>141</v>
      </c>
      <c r="AT120" s="5" t="s">
        <v>95</v>
      </c>
      <c r="AU120" s="5" t="s">
        <v>96</v>
      </c>
      <c r="AV120" s="5" t="s">
        <v>3292</v>
      </c>
      <c r="AW120" s="5" t="s">
        <v>3293</v>
      </c>
      <c r="BG120" s="5" t="s">
        <v>95</v>
      </c>
      <c r="BH120" s="5" t="s">
        <v>96</v>
      </c>
      <c r="BI120" s="5" t="s">
        <v>1189</v>
      </c>
      <c r="BJ120" s="5" t="s">
        <v>1190</v>
      </c>
      <c r="BK120" s="5" t="s">
        <v>95</v>
      </c>
      <c r="BL120" s="5" t="s">
        <v>96</v>
      </c>
      <c r="BM120" s="5" t="s">
        <v>616</v>
      </c>
      <c r="BN120" s="5" t="s">
        <v>617</v>
      </c>
      <c r="BO120" s="5" t="s">
        <v>95</v>
      </c>
      <c r="BP120" s="5" t="s">
        <v>96</v>
      </c>
      <c r="BQ120" s="5" t="s">
        <v>3294</v>
      </c>
      <c r="BR120" s="5" t="s">
        <v>3295</v>
      </c>
      <c r="BS120" s="5" t="s">
        <v>214</v>
      </c>
      <c r="BT120" s="5" t="s">
        <v>215</v>
      </c>
    </row>
    <row r="121" spans="1:72" ht="13.5" customHeight="1">
      <c r="A121" s="11" t="str">
        <f>HYPERLINK("http://kyu.snu.ac.kr/sdhj/index.jsp?type=hj/GK14746_00IM0001_142a.jpg","1867_수동면_142a")</f>
        <v>1867_수동면_142a</v>
      </c>
      <c r="B121" s="4">
        <v>1867</v>
      </c>
      <c r="C121" s="4" t="s">
        <v>72</v>
      </c>
      <c r="D121" s="4" t="s">
        <v>73</v>
      </c>
      <c r="E121" s="4">
        <v>120</v>
      </c>
      <c r="F121" s="5">
        <v>1</v>
      </c>
      <c r="G121" s="5" t="s">
        <v>74</v>
      </c>
      <c r="H121" s="5" t="s">
        <v>75</v>
      </c>
      <c r="I121" s="5">
        <f t="shared" si="9"/>
        <v>6</v>
      </c>
      <c r="L121" s="5">
        <f t="shared" ref="L121:L128" si="10">L120</f>
        <v>3</v>
      </c>
      <c r="M121" s="4" t="s">
        <v>3286</v>
      </c>
      <c r="N121" s="4" t="s">
        <v>3287</v>
      </c>
      <c r="S121" s="5" t="s">
        <v>4508</v>
      </c>
      <c r="T121" s="5" t="s">
        <v>4509</v>
      </c>
      <c r="U121" s="5" t="s">
        <v>108</v>
      </c>
      <c r="V121" s="5" t="s">
        <v>109</v>
      </c>
      <c r="Y121" s="5" t="s">
        <v>4607</v>
      </c>
      <c r="Z121" s="5" t="s">
        <v>2880</v>
      </c>
      <c r="AF121" s="5" t="s">
        <v>2798</v>
      </c>
      <c r="AG121" s="5" t="s">
        <v>2799</v>
      </c>
    </row>
    <row r="122" spans="1:72" ht="13.5" customHeight="1">
      <c r="A122" s="11" t="str">
        <f>HYPERLINK("http://kyu.snu.ac.kr/sdhj/index.jsp?type=hj/GK14746_00IM0001_142a.jpg","1867_수동면_142a")</f>
        <v>1867_수동면_142a</v>
      </c>
      <c r="B122" s="4">
        <v>1867</v>
      </c>
      <c r="C122" s="4" t="s">
        <v>72</v>
      </c>
      <c r="D122" s="4" t="s">
        <v>73</v>
      </c>
      <c r="E122" s="4">
        <v>121</v>
      </c>
      <c r="F122" s="5">
        <v>1</v>
      </c>
      <c r="G122" s="5" t="s">
        <v>74</v>
      </c>
      <c r="H122" s="5" t="s">
        <v>75</v>
      </c>
      <c r="I122" s="5">
        <f t="shared" si="9"/>
        <v>6</v>
      </c>
      <c r="L122" s="5">
        <f t="shared" si="10"/>
        <v>3</v>
      </c>
      <c r="M122" s="4" t="s">
        <v>3286</v>
      </c>
      <c r="N122" s="4" t="s">
        <v>3287</v>
      </c>
      <c r="S122" s="5" t="s">
        <v>4483</v>
      </c>
      <c r="T122" s="5" t="s">
        <v>4484</v>
      </c>
      <c r="W122" s="5" t="s">
        <v>166</v>
      </c>
      <c r="X122" s="5" t="s">
        <v>5474</v>
      </c>
      <c r="Y122" s="5" t="s">
        <v>167</v>
      </c>
      <c r="Z122" s="5" t="s">
        <v>168</v>
      </c>
      <c r="AC122" s="5">
        <v>29</v>
      </c>
      <c r="AD122" s="5" t="s">
        <v>413</v>
      </c>
      <c r="AE122" s="5" t="s">
        <v>414</v>
      </c>
    </row>
    <row r="123" spans="1:72" ht="13.5" customHeight="1">
      <c r="A123" s="11" t="str">
        <f>HYPERLINK("http://kyu.snu.ac.kr/sdhj/index.jsp?type=hj/GK14746_00IM0001_142a.jpg","1867_수동면_142a")</f>
        <v>1867_수동면_142a</v>
      </c>
      <c r="B123" s="4">
        <v>1867</v>
      </c>
      <c r="C123" s="4" t="s">
        <v>72</v>
      </c>
      <c r="D123" s="4" t="s">
        <v>73</v>
      </c>
      <c r="E123" s="4">
        <v>122</v>
      </c>
      <c r="F123" s="5">
        <v>1</v>
      </c>
      <c r="G123" s="5" t="s">
        <v>74</v>
      </c>
      <c r="H123" s="5" t="s">
        <v>75</v>
      </c>
      <c r="I123" s="5">
        <f t="shared" si="9"/>
        <v>6</v>
      </c>
      <c r="L123" s="5">
        <f t="shared" si="10"/>
        <v>3</v>
      </c>
      <c r="M123" s="4" t="s">
        <v>3286</v>
      </c>
      <c r="N123" s="4" t="s">
        <v>3287</v>
      </c>
      <c r="S123" s="5" t="s">
        <v>4508</v>
      </c>
      <c r="T123" s="5" t="s">
        <v>4509</v>
      </c>
      <c r="U123" s="5" t="s">
        <v>108</v>
      </c>
      <c r="V123" s="5" t="s">
        <v>109</v>
      </c>
      <c r="Y123" s="5" t="s">
        <v>2153</v>
      </c>
      <c r="Z123" s="5" t="s">
        <v>2154</v>
      </c>
      <c r="AC123" s="5">
        <v>42</v>
      </c>
      <c r="AD123" s="5" t="s">
        <v>212</v>
      </c>
      <c r="AE123" s="5" t="s">
        <v>213</v>
      </c>
    </row>
    <row r="124" spans="1:72" ht="13.5" customHeight="1">
      <c r="A124" s="11" t="str">
        <f>HYPERLINK("http://kyu.snu.ac.kr/sdhj/index.jsp?type=hj/GK14746_00IM0001_142a.jpg","1867_수동면_142a")</f>
        <v>1867_수동면_142a</v>
      </c>
      <c r="B124" s="4">
        <v>1867</v>
      </c>
      <c r="C124" s="4" t="s">
        <v>72</v>
      </c>
      <c r="D124" s="4" t="s">
        <v>73</v>
      </c>
      <c r="E124" s="4">
        <v>123</v>
      </c>
      <c r="F124" s="5">
        <v>1</v>
      </c>
      <c r="G124" s="5" t="s">
        <v>74</v>
      </c>
      <c r="H124" s="5" t="s">
        <v>75</v>
      </c>
      <c r="I124" s="5">
        <f t="shared" si="9"/>
        <v>6</v>
      </c>
      <c r="L124" s="5">
        <f t="shared" si="10"/>
        <v>3</v>
      </c>
      <c r="M124" s="4" t="s">
        <v>3286</v>
      </c>
      <c r="N124" s="4" t="s">
        <v>3287</v>
      </c>
      <c r="S124" s="5" t="s">
        <v>4483</v>
      </c>
      <c r="T124" s="5" t="s">
        <v>4484</v>
      </c>
      <c r="W124" s="5" t="s">
        <v>4608</v>
      </c>
      <c r="X124" s="5" t="s">
        <v>1579</v>
      </c>
      <c r="Y124" s="5" t="s">
        <v>167</v>
      </c>
      <c r="Z124" s="5" t="s">
        <v>168</v>
      </c>
      <c r="AC124" s="5">
        <v>32</v>
      </c>
      <c r="AD124" s="5" t="s">
        <v>2620</v>
      </c>
      <c r="AE124" s="5" t="s">
        <v>2621</v>
      </c>
    </row>
    <row r="125" spans="1:72" ht="13.5" customHeight="1">
      <c r="A125" s="11" t="str">
        <f>HYPERLINK("http://kyu.snu.ac.kr/sdhj/index.jsp?type=hj/GK14746_00IM0001_142a.jpg","1867_수동면_142a")</f>
        <v>1867_수동면_142a</v>
      </c>
      <c r="B125" s="4">
        <v>1867</v>
      </c>
      <c r="C125" s="4" t="s">
        <v>72</v>
      </c>
      <c r="D125" s="4" t="s">
        <v>73</v>
      </c>
      <c r="E125" s="4">
        <v>124</v>
      </c>
      <c r="F125" s="5">
        <v>1</v>
      </c>
      <c r="G125" s="5" t="s">
        <v>74</v>
      </c>
      <c r="H125" s="5" t="s">
        <v>75</v>
      </c>
      <c r="I125" s="5">
        <f t="shared" si="9"/>
        <v>6</v>
      </c>
      <c r="L125" s="5">
        <f t="shared" si="10"/>
        <v>3</v>
      </c>
      <c r="M125" s="4" t="s">
        <v>3286</v>
      </c>
      <c r="N125" s="4" t="s">
        <v>3287</v>
      </c>
      <c r="S125" s="5" t="s">
        <v>4494</v>
      </c>
      <c r="T125" s="5" t="s">
        <v>4495</v>
      </c>
      <c r="U125" s="5" t="s">
        <v>108</v>
      </c>
      <c r="V125" s="5" t="s">
        <v>109</v>
      </c>
      <c r="Y125" s="5" t="s">
        <v>4609</v>
      </c>
      <c r="Z125" s="5" t="s">
        <v>4610</v>
      </c>
      <c r="AC125" s="5">
        <v>29</v>
      </c>
      <c r="AD125" s="5" t="s">
        <v>413</v>
      </c>
      <c r="AE125" s="5" t="s">
        <v>414</v>
      </c>
    </row>
    <row r="126" spans="1:72" ht="13.5" customHeight="1">
      <c r="A126" s="11" t="str">
        <f>HYPERLINK("http://kyu.snu.ac.kr/sdhj/index.jsp?type=hj/GK14746_00IM0001_142a.jpg","1867_수동면_142a")</f>
        <v>1867_수동면_142a</v>
      </c>
      <c r="B126" s="4">
        <v>1867</v>
      </c>
      <c r="C126" s="4" t="s">
        <v>72</v>
      </c>
      <c r="D126" s="4" t="s">
        <v>73</v>
      </c>
      <c r="E126" s="4">
        <v>125</v>
      </c>
      <c r="F126" s="5">
        <v>1</v>
      </c>
      <c r="G126" s="5" t="s">
        <v>74</v>
      </c>
      <c r="H126" s="5" t="s">
        <v>75</v>
      </c>
      <c r="I126" s="5">
        <f t="shared" si="9"/>
        <v>6</v>
      </c>
      <c r="L126" s="5">
        <f t="shared" si="10"/>
        <v>3</v>
      </c>
      <c r="M126" s="4" t="s">
        <v>3286</v>
      </c>
      <c r="N126" s="4" t="s">
        <v>3287</v>
      </c>
      <c r="S126" s="5" t="s">
        <v>4475</v>
      </c>
      <c r="T126" s="5" t="s">
        <v>4435</v>
      </c>
      <c r="W126" s="5" t="s">
        <v>379</v>
      </c>
      <c r="X126" s="5" t="s">
        <v>380</v>
      </c>
      <c r="Y126" s="5" t="s">
        <v>167</v>
      </c>
      <c r="Z126" s="5" t="s">
        <v>168</v>
      </c>
      <c r="AC126" s="5">
        <v>29</v>
      </c>
      <c r="AD126" s="5" t="s">
        <v>413</v>
      </c>
      <c r="AE126" s="5" t="s">
        <v>414</v>
      </c>
    </row>
    <row r="127" spans="1:72" ht="13.5" customHeight="1">
      <c r="A127" s="11" t="str">
        <f>HYPERLINK("http://kyu.snu.ac.kr/sdhj/index.jsp?type=hj/GK14746_00IM0001_142a.jpg","1867_수동면_142a")</f>
        <v>1867_수동면_142a</v>
      </c>
      <c r="B127" s="4">
        <v>1867</v>
      </c>
      <c r="C127" s="4" t="s">
        <v>72</v>
      </c>
      <c r="D127" s="4" t="s">
        <v>73</v>
      </c>
      <c r="E127" s="4">
        <v>126</v>
      </c>
      <c r="F127" s="5">
        <v>1</v>
      </c>
      <c r="G127" s="5" t="s">
        <v>74</v>
      </c>
      <c r="H127" s="5" t="s">
        <v>75</v>
      </c>
      <c r="I127" s="5">
        <f t="shared" si="9"/>
        <v>6</v>
      </c>
      <c r="L127" s="5">
        <f t="shared" si="10"/>
        <v>3</v>
      </c>
      <c r="M127" s="4" t="s">
        <v>3286</v>
      </c>
      <c r="N127" s="4" t="s">
        <v>3287</v>
      </c>
      <c r="S127" s="5" t="s">
        <v>379</v>
      </c>
      <c r="T127" s="5" t="s">
        <v>380</v>
      </c>
      <c r="Y127" s="5" t="s">
        <v>4611</v>
      </c>
      <c r="Z127" s="5" t="s">
        <v>4612</v>
      </c>
      <c r="AC127" s="5">
        <v>12</v>
      </c>
      <c r="AD127" s="5" t="s">
        <v>2620</v>
      </c>
      <c r="AE127" s="5" t="s">
        <v>2621</v>
      </c>
    </row>
    <row r="128" spans="1:72" ht="13.5" customHeight="1">
      <c r="A128" s="11" t="str">
        <f>HYPERLINK("http://kyu.snu.ac.kr/sdhj/index.jsp?type=hj/GK14746_00IM0001_142a.jpg","1867_수동면_142a")</f>
        <v>1867_수동면_142a</v>
      </c>
      <c r="B128" s="4">
        <v>1867</v>
      </c>
      <c r="C128" s="4" t="s">
        <v>72</v>
      </c>
      <c r="D128" s="4" t="s">
        <v>73</v>
      </c>
      <c r="E128" s="4">
        <v>127</v>
      </c>
      <c r="F128" s="5">
        <v>1</v>
      </c>
      <c r="G128" s="5" t="s">
        <v>74</v>
      </c>
      <c r="H128" s="5" t="s">
        <v>75</v>
      </c>
      <c r="I128" s="5">
        <f t="shared" si="9"/>
        <v>6</v>
      </c>
      <c r="L128" s="5">
        <f t="shared" si="10"/>
        <v>3</v>
      </c>
      <c r="M128" s="4" t="s">
        <v>3286</v>
      </c>
      <c r="N128" s="4" t="s">
        <v>3287</v>
      </c>
      <c r="T128" s="5" t="s">
        <v>5475</v>
      </c>
      <c r="U128" s="5" t="s">
        <v>4512</v>
      </c>
      <c r="V128" s="5" t="s">
        <v>4513</v>
      </c>
      <c r="Y128" s="5" t="s">
        <v>4613</v>
      </c>
      <c r="Z128" s="5" t="s">
        <v>4614</v>
      </c>
      <c r="AD128" s="5" t="s">
        <v>413</v>
      </c>
      <c r="AE128" s="5" t="s">
        <v>414</v>
      </c>
    </row>
    <row r="129" spans="1:72" ht="13.5" customHeight="1">
      <c r="A129" s="11" t="str">
        <f>HYPERLINK("http://kyu.snu.ac.kr/sdhj/index.jsp?type=hj/GK14746_00IM0001_142a.jpg","1867_수동면_142a")</f>
        <v>1867_수동면_142a</v>
      </c>
      <c r="B129" s="4">
        <v>1867</v>
      </c>
      <c r="C129" s="4" t="s">
        <v>72</v>
      </c>
      <c r="D129" s="4" t="s">
        <v>73</v>
      </c>
      <c r="E129" s="4">
        <v>128</v>
      </c>
      <c r="F129" s="5">
        <v>1</v>
      </c>
      <c r="G129" s="5" t="s">
        <v>74</v>
      </c>
      <c r="H129" s="5" t="s">
        <v>75</v>
      </c>
      <c r="I129" s="5">
        <f t="shared" si="9"/>
        <v>6</v>
      </c>
      <c r="L129" s="5">
        <v>4</v>
      </c>
      <c r="M129" s="4" t="s">
        <v>2307</v>
      </c>
      <c r="N129" s="4" t="s">
        <v>2308</v>
      </c>
      <c r="T129" s="5" t="s">
        <v>5476</v>
      </c>
      <c r="U129" s="5" t="s">
        <v>108</v>
      </c>
      <c r="V129" s="5" t="s">
        <v>109</v>
      </c>
      <c r="W129" s="5" t="s">
        <v>166</v>
      </c>
      <c r="X129" s="5" t="s">
        <v>5477</v>
      </c>
      <c r="Y129" s="5" t="s">
        <v>2309</v>
      </c>
      <c r="Z129" s="5" t="s">
        <v>2310</v>
      </c>
      <c r="AC129" s="5">
        <v>80</v>
      </c>
      <c r="AD129" s="5" t="s">
        <v>160</v>
      </c>
      <c r="AE129" s="5" t="s">
        <v>161</v>
      </c>
      <c r="AJ129" s="5" t="s">
        <v>35</v>
      </c>
      <c r="AK129" s="5" t="s">
        <v>36</v>
      </c>
      <c r="AL129" s="5" t="s">
        <v>199</v>
      </c>
      <c r="AM129" s="5" t="s">
        <v>200</v>
      </c>
      <c r="AT129" s="5" t="s">
        <v>95</v>
      </c>
      <c r="AU129" s="5" t="s">
        <v>96</v>
      </c>
      <c r="AV129" s="5" t="s">
        <v>2311</v>
      </c>
      <c r="AW129" s="5" t="s">
        <v>5478</v>
      </c>
      <c r="BG129" s="5" t="s">
        <v>95</v>
      </c>
      <c r="BH129" s="5" t="s">
        <v>96</v>
      </c>
      <c r="BI129" s="5" t="s">
        <v>1039</v>
      </c>
      <c r="BJ129" s="5" t="s">
        <v>1040</v>
      </c>
      <c r="BK129" s="5" t="s">
        <v>95</v>
      </c>
      <c r="BL129" s="5" t="s">
        <v>96</v>
      </c>
      <c r="BM129" s="5" t="s">
        <v>2312</v>
      </c>
      <c r="BN129" s="5" t="s">
        <v>2313</v>
      </c>
      <c r="BO129" s="5" t="s">
        <v>95</v>
      </c>
      <c r="BP129" s="5" t="s">
        <v>96</v>
      </c>
      <c r="BQ129" s="5" t="s">
        <v>2314</v>
      </c>
      <c r="BR129" s="5" t="s">
        <v>2315</v>
      </c>
      <c r="BS129" s="5" t="s">
        <v>116</v>
      </c>
      <c r="BT129" s="5" t="s">
        <v>117</v>
      </c>
    </row>
    <row r="130" spans="1:72" ht="13.5" customHeight="1">
      <c r="A130" s="11" t="str">
        <f>HYPERLINK("http://kyu.snu.ac.kr/sdhj/index.jsp?type=hj/GK14746_00IM0001_142a.jpg","1867_수동면_142a")</f>
        <v>1867_수동면_142a</v>
      </c>
      <c r="B130" s="4">
        <v>1867</v>
      </c>
      <c r="C130" s="4" t="s">
        <v>72</v>
      </c>
      <c r="D130" s="4" t="s">
        <v>73</v>
      </c>
      <c r="E130" s="4">
        <v>129</v>
      </c>
      <c r="F130" s="5">
        <v>1</v>
      </c>
      <c r="G130" s="5" t="s">
        <v>74</v>
      </c>
      <c r="H130" s="5" t="s">
        <v>75</v>
      </c>
      <c r="I130" s="5">
        <f t="shared" si="9"/>
        <v>6</v>
      </c>
      <c r="L130" s="5">
        <f>L129</f>
        <v>4</v>
      </c>
      <c r="M130" s="4" t="s">
        <v>2307</v>
      </c>
      <c r="N130" s="4" t="s">
        <v>2308</v>
      </c>
      <c r="S130" s="5" t="s">
        <v>164</v>
      </c>
      <c r="T130" s="5" t="s">
        <v>165</v>
      </c>
      <c r="W130" s="5" t="s">
        <v>110</v>
      </c>
      <c r="X130" s="5" t="s">
        <v>111</v>
      </c>
      <c r="Y130" s="5" t="s">
        <v>167</v>
      </c>
      <c r="Z130" s="5" t="s">
        <v>168</v>
      </c>
      <c r="AC130" s="5">
        <v>73</v>
      </c>
      <c r="AD130" s="5" t="s">
        <v>304</v>
      </c>
      <c r="AE130" s="5" t="s">
        <v>305</v>
      </c>
      <c r="AJ130" s="5" t="s">
        <v>169</v>
      </c>
      <c r="AK130" s="5" t="s">
        <v>170</v>
      </c>
      <c r="AL130" s="5" t="s">
        <v>116</v>
      </c>
      <c r="AM130" s="5" t="s">
        <v>117</v>
      </c>
      <c r="AT130" s="5" t="s">
        <v>95</v>
      </c>
      <c r="AU130" s="5" t="s">
        <v>96</v>
      </c>
      <c r="AV130" s="5" t="s">
        <v>2157</v>
      </c>
      <c r="AW130" s="5" t="s">
        <v>2158</v>
      </c>
      <c r="BG130" s="5" t="s">
        <v>95</v>
      </c>
      <c r="BH130" s="5" t="s">
        <v>96</v>
      </c>
      <c r="BI130" s="5" t="s">
        <v>308</v>
      </c>
      <c r="BJ130" s="5" t="s">
        <v>309</v>
      </c>
      <c r="BK130" s="5" t="s">
        <v>95</v>
      </c>
      <c r="BL130" s="5" t="s">
        <v>96</v>
      </c>
      <c r="BM130" s="5" t="s">
        <v>310</v>
      </c>
      <c r="BN130" s="5" t="s">
        <v>311</v>
      </c>
      <c r="BO130" s="5" t="s">
        <v>95</v>
      </c>
      <c r="BP130" s="5" t="s">
        <v>96</v>
      </c>
      <c r="BQ130" s="5" t="s">
        <v>4152</v>
      </c>
      <c r="BR130" s="5" t="s">
        <v>4153</v>
      </c>
      <c r="BS130" s="5" t="s">
        <v>1393</v>
      </c>
      <c r="BT130" s="5" t="s">
        <v>1120</v>
      </c>
    </row>
    <row r="131" spans="1:72" ht="13.5" customHeight="1">
      <c r="A131" s="11" t="str">
        <f>HYPERLINK("http://kyu.snu.ac.kr/sdhj/index.jsp?type=hj/GK14746_00IM0001_142a.jpg","1867_수동면_142a")</f>
        <v>1867_수동면_142a</v>
      </c>
      <c r="B131" s="4">
        <v>1867</v>
      </c>
      <c r="C131" s="4" t="s">
        <v>72</v>
      </c>
      <c r="D131" s="4" t="s">
        <v>73</v>
      </c>
      <c r="E131" s="4">
        <v>130</v>
      </c>
      <c r="F131" s="5">
        <v>1</v>
      </c>
      <c r="G131" s="5" t="s">
        <v>74</v>
      </c>
      <c r="H131" s="5" t="s">
        <v>75</v>
      </c>
      <c r="I131" s="5">
        <f t="shared" si="9"/>
        <v>6</v>
      </c>
      <c r="L131" s="5">
        <f>L130</f>
        <v>4</v>
      </c>
      <c r="M131" s="4" t="s">
        <v>2307</v>
      </c>
      <c r="N131" s="4" t="s">
        <v>2308</v>
      </c>
      <c r="S131" s="5" t="s">
        <v>4475</v>
      </c>
      <c r="T131" s="5" t="s">
        <v>4435</v>
      </c>
      <c r="W131" s="5" t="s">
        <v>184</v>
      </c>
      <c r="X131" s="5" t="s">
        <v>5479</v>
      </c>
      <c r="Y131" s="5" t="s">
        <v>167</v>
      </c>
      <c r="Z131" s="5" t="s">
        <v>168</v>
      </c>
      <c r="AC131" s="5">
        <v>56</v>
      </c>
      <c r="AD131" s="5" t="s">
        <v>1052</v>
      </c>
      <c r="AE131" s="5" t="s">
        <v>1053</v>
      </c>
    </row>
    <row r="132" spans="1:72" ht="13.5" customHeight="1">
      <c r="A132" s="11" t="str">
        <f>HYPERLINK("http://kyu.snu.ac.kr/sdhj/index.jsp?type=hj/GK14746_00IM0001_142a.jpg","1867_수동면_142a")</f>
        <v>1867_수동면_142a</v>
      </c>
      <c r="B132" s="4">
        <v>1867</v>
      </c>
      <c r="C132" s="4" t="s">
        <v>72</v>
      </c>
      <c r="D132" s="4" t="s">
        <v>73</v>
      </c>
      <c r="E132" s="4">
        <v>131</v>
      </c>
      <c r="F132" s="5">
        <v>1</v>
      </c>
      <c r="G132" s="5" t="s">
        <v>74</v>
      </c>
      <c r="H132" s="5" t="s">
        <v>75</v>
      </c>
      <c r="I132" s="5">
        <f t="shared" si="9"/>
        <v>6</v>
      </c>
      <c r="L132" s="5">
        <f>L131</f>
        <v>4</v>
      </c>
      <c r="M132" s="4" t="s">
        <v>2307</v>
      </c>
      <c r="N132" s="4" t="s">
        <v>2308</v>
      </c>
      <c r="S132" s="5" t="s">
        <v>379</v>
      </c>
      <c r="T132" s="5" t="s">
        <v>380</v>
      </c>
      <c r="U132" s="5" t="s">
        <v>108</v>
      </c>
      <c r="V132" s="5" t="s">
        <v>109</v>
      </c>
      <c r="Y132" s="5" t="s">
        <v>4615</v>
      </c>
      <c r="Z132" s="5" t="s">
        <v>4616</v>
      </c>
      <c r="AC132" s="5">
        <v>29</v>
      </c>
      <c r="AD132" s="5" t="s">
        <v>1292</v>
      </c>
      <c r="AE132" s="5" t="s">
        <v>1293</v>
      </c>
    </row>
    <row r="133" spans="1:72" ht="13.5" customHeight="1">
      <c r="A133" s="11" t="str">
        <f>HYPERLINK("http://kyu.snu.ac.kr/sdhj/index.jsp?type=hj/GK14746_00IM0001_142a.jpg","1867_수동면_142a")</f>
        <v>1867_수동면_142a</v>
      </c>
      <c r="B133" s="4">
        <v>1867</v>
      </c>
      <c r="C133" s="4" t="s">
        <v>72</v>
      </c>
      <c r="D133" s="4" t="s">
        <v>73</v>
      </c>
      <c r="E133" s="4">
        <v>132</v>
      </c>
      <c r="F133" s="5">
        <v>1</v>
      </c>
      <c r="G133" s="5" t="s">
        <v>74</v>
      </c>
      <c r="H133" s="5" t="s">
        <v>75</v>
      </c>
      <c r="I133" s="5">
        <f t="shared" si="9"/>
        <v>6</v>
      </c>
      <c r="L133" s="5">
        <f>L132</f>
        <v>4</v>
      </c>
      <c r="M133" s="4" t="s">
        <v>2307</v>
      </c>
      <c r="N133" s="4" t="s">
        <v>2308</v>
      </c>
      <c r="S133" s="5" t="s">
        <v>4481</v>
      </c>
      <c r="T133" s="5" t="s">
        <v>4482</v>
      </c>
      <c r="W133" s="5" t="s">
        <v>4617</v>
      </c>
      <c r="X133" s="5" t="s">
        <v>5480</v>
      </c>
      <c r="Y133" s="5" t="s">
        <v>167</v>
      </c>
      <c r="Z133" s="5" t="s">
        <v>168</v>
      </c>
      <c r="AC133" s="5">
        <v>28</v>
      </c>
      <c r="AD133" s="5" t="s">
        <v>2468</v>
      </c>
      <c r="AE133" s="5" t="s">
        <v>2469</v>
      </c>
    </row>
    <row r="134" spans="1:72" ht="13.5" customHeight="1">
      <c r="A134" s="11" t="str">
        <f>HYPERLINK("http://kyu.snu.ac.kr/sdhj/index.jsp?type=hj/GK14746_00IM0001_142a.jpg","1867_수동면_142a")</f>
        <v>1867_수동면_142a</v>
      </c>
      <c r="B134" s="4">
        <v>1867</v>
      </c>
      <c r="C134" s="4" t="s">
        <v>72</v>
      </c>
      <c r="D134" s="4" t="s">
        <v>73</v>
      </c>
      <c r="E134" s="4">
        <v>133</v>
      </c>
      <c r="F134" s="5">
        <v>1</v>
      </c>
      <c r="G134" s="5" t="s">
        <v>74</v>
      </c>
      <c r="H134" s="5" t="s">
        <v>75</v>
      </c>
      <c r="I134" s="5">
        <f t="shared" si="9"/>
        <v>6</v>
      </c>
      <c r="L134" s="5">
        <f>L133</f>
        <v>4</v>
      </c>
      <c r="M134" s="4" t="s">
        <v>2307</v>
      </c>
      <c r="N134" s="4" t="s">
        <v>2308</v>
      </c>
      <c r="T134" s="5" t="s">
        <v>5481</v>
      </c>
      <c r="U134" s="5" t="s">
        <v>4512</v>
      </c>
      <c r="V134" s="5" t="s">
        <v>4513</v>
      </c>
      <c r="Y134" s="5" t="s">
        <v>4618</v>
      </c>
      <c r="Z134" s="5" t="s">
        <v>4619</v>
      </c>
      <c r="AD134" s="5" t="s">
        <v>814</v>
      </c>
      <c r="AE134" s="5" t="s">
        <v>815</v>
      </c>
    </row>
    <row r="135" spans="1:72" s="6" customFormat="1" ht="13.5" customHeight="1">
      <c r="A135" s="12" t="str">
        <f>HYPERLINK("http://kyu.snu.ac.kr/sdhj/index.jsp?type=hj/GK14746_00IM0001_142a.jpg","1867_수동면_142a")</f>
        <v>1867_수동면_142a</v>
      </c>
      <c r="B135" s="7">
        <v>1867</v>
      </c>
      <c r="C135" s="7" t="s">
        <v>72</v>
      </c>
      <c r="D135" s="7" t="s">
        <v>73</v>
      </c>
      <c r="E135" s="7">
        <v>134</v>
      </c>
      <c r="F135" s="6">
        <v>1</v>
      </c>
      <c r="G135" s="6" t="s">
        <v>74</v>
      </c>
      <c r="H135" s="6" t="s">
        <v>75</v>
      </c>
      <c r="I135" s="6">
        <f t="shared" si="9"/>
        <v>6</v>
      </c>
      <c r="L135" s="6">
        <v>5</v>
      </c>
      <c r="M135" s="7" t="s">
        <v>2892</v>
      </c>
      <c r="N135" s="7" t="s">
        <v>2893</v>
      </c>
      <c r="O135" s="6" t="s">
        <v>14</v>
      </c>
      <c r="P135" s="6" t="s">
        <v>15</v>
      </c>
      <c r="T135" s="6" t="s">
        <v>5482</v>
      </c>
      <c r="U135" s="6" t="s">
        <v>108</v>
      </c>
      <c r="V135" s="6" t="s">
        <v>109</v>
      </c>
      <c r="W135" s="6" t="s">
        <v>134</v>
      </c>
      <c r="X135" s="6" t="s">
        <v>135</v>
      </c>
      <c r="Y135" s="6" t="s">
        <v>5483</v>
      </c>
      <c r="Z135" s="6" t="s">
        <v>3705</v>
      </c>
      <c r="AC135" s="6">
        <v>49</v>
      </c>
      <c r="AD135" s="6" t="s">
        <v>814</v>
      </c>
      <c r="AE135" s="6" t="s">
        <v>815</v>
      </c>
      <c r="AJ135" s="6" t="s">
        <v>35</v>
      </c>
      <c r="AK135" s="6" t="s">
        <v>36</v>
      </c>
      <c r="AL135" s="6" t="s">
        <v>140</v>
      </c>
      <c r="AM135" s="6" t="s">
        <v>141</v>
      </c>
      <c r="AT135" s="6" t="s">
        <v>95</v>
      </c>
      <c r="AU135" s="6" t="s">
        <v>96</v>
      </c>
      <c r="AV135" s="6" t="s">
        <v>3706</v>
      </c>
      <c r="AW135" s="6" t="s">
        <v>1348</v>
      </c>
      <c r="BG135" s="6" t="s">
        <v>95</v>
      </c>
      <c r="BH135" s="6" t="s">
        <v>96</v>
      </c>
      <c r="BI135" s="6" t="s">
        <v>3707</v>
      </c>
      <c r="BJ135" s="6" t="s">
        <v>475</v>
      </c>
      <c r="BK135" s="6" t="s">
        <v>95</v>
      </c>
      <c r="BL135" s="6" t="s">
        <v>96</v>
      </c>
      <c r="BM135" s="6" t="s">
        <v>3708</v>
      </c>
      <c r="BN135" s="6" t="s">
        <v>3709</v>
      </c>
      <c r="BO135" s="6" t="s">
        <v>95</v>
      </c>
      <c r="BP135" s="6" t="s">
        <v>96</v>
      </c>
      <c r="BQ135" s="6" t="s">
        <v>3710</v>
      </c>
      <c r="BR135" s="6" t="s">
        <v>3711</v>
      </c>
      <c r="BS135" s="6" t="s">
        <v>3712</v>
      </c>
      <c r="BT135" s="6" t="s">
        <v>3713</v>
      </c>
    </row>
    <row r="136" spans="1:72" ht="13.5" customHeight="1">
      <c r="A136" s="11" t="str">
        <f>HYPERLINK("http://kyu.snu.ac.kr/sdhj/index.jsp?type=hj/GK14746_00IM0001_142a.jpg","1867_수동면_142a")</f>
        <v>1867_수동면_142a</v>
      </c>
      <c r="B136" s="4">
        <v>1867</v>
      </c>
      <c r="C136" s="4" t="s">
        <v>72</v>
      </c>
      <c r="D136" s="4" t="s">
        <v>73</v>
      </c>
      <c r="E136" s="4">
        <v>135</v>
      </c>
      <c r="F136" s="5">
        <v>1</v>
      </c>
      <c r="G136" s="5" t="s">
        <v>74</v>
      </c>
      <c r="H136" s="5" t="s">
        <v>75</v>
      </c>
      <c r="I136" s="5">
        <f t="shared" si="9"/>
        <v>6</v>
      </c>
      <c r="L136" s="5">
        <f>L135</f>
        <v>5</v>
      </c>
      <c r="M136" s="4" t="s">
        <v>2892</v>
      </c>
      <c r="N136" s="4" t="s">
        <v>2893</v>
      </c>
      <c r="S136" s="5" t="s">
        <v>164</v>
      </c>
      <c r="T136" s="5" t="s">
        <v>165</v>
      </c>
      <c r="W136" s="5" t="s">
        <v>550</v>
      </c>
      <c r="X136" s="5" t="s">
        <v>551</v>
      </c>
      <c r="Y136" s="5" t="s">
        <v>167</v>
      </c>
      <c r="Z136" s="5" t="s">
        <v>168</v>
      </c>
      <c r="AC136" s="5">
        <v>29</v>
      </c>
      <c r="AD136" s="5" t="s">
        <v>413</v>
      </c>
      <c r="AE136" s="5" t="s">
        <v>414</v>
      </c>
      <c r="AJ136" s="5" t="s">
        <v>169</v>
      </c>
      <c r="AK136" s="5" t="s">
        <v>170</v>
      </c>
      <c r="AL136" s="5" t="s">
        <v>554</v>
      </c>
      <c r="AM136" s="5" t="s">
        <v>555</v>
      </c>
      <c r="AT136" s="5" t="s">
        <v>95</v>
      </c>
      <c r="AU136" s="5" t="s">
        <v>96</v>
      </c>
      <c r="AV136" s="5" t="s">
        <v>2894</v>
      </c>
      <c r="AW136" s="5" t="s">
        <v>2895</v>
      </c>
      <c r="BG136" s="5" t="s">
        <v>95</v>
      </c>
      <c r="BH136" s="5" t="s">
        <v>96</v>
      </c>
      <c r="BI136" s="5" t="s">
        <v>2896</v>
      </c>
      <c r="BJ136" s="5" t="s">
        <v>2897</v>
      </c>
      <c r="BK136" s="5" t="s">
        <v>95</v>
      </c>
      <c r="BL136" s="5" t="s">
        <v>96</v>
      </c>
      <c r="BM136" s="5" t="s">
        <v>2590</v>
      </c>
      <c r="BN136" s="5" t="s">
        <v>2591</v>
      </c>
      <c r="BO136" s="5" t="s">
        <v>95</v>
      </c>
      <c r="BP136" s="5" t="s">
        <v>96</v>
      </c>
      <c r="BQ136" s="5" t="s">
        <v>2898</v>
      </c>
      <c r="BR136" s="5" t="s">
        <v>2899</v>
      </c>
      <c r="BS136" s="5" t="s">
        <v>245</v>
      </c>
      <c r="BT136" s="5" t="s">
        <v>246</v>
      </c>
    </row>
    <row r="137" spans="1:72" ht="13.5" customHeight="1">
      <c r="A137" s="11" t="str">
        <f>HYPERLINK("http://kyu.snu.ac.kr/sdhj/index.jsp?type=hj/GK14746_00IM0001_142a.jpg","1867_수동면_142a")</f>
        <v>1867_수동면_142a</v>
      </c>
      <c r="B137" s="4">
        <v>1867</v>
      </c>
      <c r="C137" s="4" t="s">
        <v>72</v>
      </c>
      <c r="D137" s="4" t="s">
        <v>73</v>
      </c>
      <c r="E137" s="4">
        <v>136</v>
      </c>
      <c r="F137" s="5">
        <v>1</v>
      </c>
      <c r="G137" s="5" t="s">
        <v>74</v>
      </c>
      <c r="H137" s="5" t="s">
        <v>75</v>
      </c>
      <c r="I137" s="5">
        <f t="shared" si="9"/>
        <v>6</v>
      </c>
      <c r="L137" s="5">
        <f>L136</f>
        <v>5</v>
      </c>
      <c r="M137" s="4" t="s">
        <v>2892</v>
      </c>
      <c r="N137" s="4" t="s">
        <v>2893</v>
      </c>
      <c r="S137" s="5" t="s">
        <v>4494</v>
      </c>
      <c r="T137" s="5" t="s">
        <v>4495</v>
      </c>
      <c r="Y137" s="5" t="s">
        <v>4620</v>
      </c>
      <c r="Z137" s="5" t="s">
        <v>4621</v>
      </c>
      <c r="AC137" s="5">
        <v>10</v>
      </c>
      <c r="AD137" s="5" t="s">
        <v>1806</v>
      </c>
      <c r="AE137" s="5" t="s">
        <v>1807</v>
      </c>
    </row>
    <row r="138" spans="1:72" ht="13.5" customHeight="1">
      <c r="A138" s="11" t="str">
        <f>HYPERLINK("http://kyu.snu.ac.kr/sdhj/index.jsp?type=hj/GK14746_00IM0001_142a.jpg","1867_수동면_142a")</f>
        <v>1867_수동면_142a</v>
      </c>
      <c r="B138" s="4">
        <v>1867</v>
      </c>
      <c r="C138" s="4" t="s">
        <v>72</v>
      </c>
      <c r="D138" s="4" t="s">
        <v>73</v>
      </c>
      <c r="E138" s="4">
        <v>137</v>
      </c>
      <c r="F138" s="5">
        <v>1</v>
      </c>
      <c r="G138" s="5" t="s">
        <v>74</v>
      </c>
      <c r="H138" s="5" t="s">
        <v>75</v>
      </c>
      <c r="I138" s="5">
        <f t="shared" si="9"/>
        <v>6</v>
      </c>
      <c r="L138" s="5">
        <f>L137</f>
        <v>5</v>
      </c>
      <c r="M138" s="4" t="s">
        <v>2892</v>
      </c>
      <c r="N138" s="4" t="s">
        <v>2893</v>
      </c>
      <c r="T138" s="5" t="s">
        <v>5484</v>
      </c>
      <c r="U138" s="5" t="s">
        <v>4512</v>
      </c>
      <c r="V138" s="5" t="s">
        <v>4513</v>
      </c>
      <c r="Y138" s="5" t="s">
        <v>4622</v>
      </c>
      <c r="Z138" s="5" t="s">
        <v>4623</v>
      </c>
      <c r="AD138" s="5" t="s">
        <v>413</v>
      </c>
      <c r="AE138" s="5" t="s">
        <v>414</v>
      </c>
    </row>
    <row r="139" spans="1:72" ht="13.5" customHeight="1">
      <c r="A139" s="11" t="str">
        <f>HYPERLINK("http://kyu.snu.ac.kr/sdhj/index.jsp?type=hj/GK14746_00IM0001_142a.jpg","1867_수동면_142a")</f>
        <v>1867_수동면_142a</v>
      </c>
      <c r="B139" s="4">
        <v>1867</v>
      </c>
      <c r="C139" s="4" t="s">
        <v>72</v>
      </c>
      <c r="D139" s="4" t="s">
        <v>73</v>
      </c>
      <c r="E139" s="4">
        <v>138</v>
      </c>
      <c r="F139" s="5">
        <v>1</v>
      </c>
      <c r="G139" s="5" t="s">
        <v>74</v>
      </c>
      <c r="H139" s="5" t="s">
        <v>75</v>
      </c>
      <c r="I139" s="5">
        <v>7</v>
      </c>
      <c r="J139" s="5" t="s">
        <v>2612</v>
      </c>
      <c r="K139" s="5" t="s">
        <v>2613</v>
      </c>
      <c r="L139" s="5">
        <v>1</v>
      </c>
      <c r="M139" s="4" t="s">
        <v>2612</v>
      </c>
      <c r="N139" s="4" t="s">
        <v>2613</v>
      </c>
      <c r="O139" s="5" t="s">
        <v>14</v>
      </c>
      <c r="P139" s="5" t="s">
        <v>15</v>
      </c>
      <c r="T139" s="5" t="s">
        <v>5482</v>
      </c>
      <c r="U139" s="5" t="s">
        <v>326</v>
      </c>
      <c r="V139" s="5" t="s">
        <v>327</v>
      </c>
      <c r="W139" s="5" t="s">
        <v>110</v>
      </c>
      <c r="X139" s="5" t="s">
        <v>111</v>
      </c>
      <c r="Y139" s="5" t="s">
        <v>3400</v>
      </c>
      <c r="Z139" s="5" t="s">
        <v>3401</v>
      </c>
      <c r="AC139" s="5">
        <v>49</v>
      </c>
      <c r="AD139" s="5" t="s">
        <v>381</v>
      </c>
      <c r="AE139" s="5" t="s">
        <v>382</v>
      </c>
      <c r="AJ139" s="5" t="s">
        <v>35</v>
      </c>
      <c r="AK139" s="5" t="s">
        <v>36</v>
      </c>
      <c r="AL139" s="5" t="s">
        <v>116</v>
      </c>
      <c r="AM139" s="5" t="s">
        <v>117</v>
      </c>
      <c r="AT139" s="5" t="s">
        <v>326</v>
      </c>
      <c r="AU139" s="5" t="s">
        <v>327</v>
      </c>
      <c r="AV139" s="5" t="s">
        <v>3402</v>
      </c>
      <c r="AW139" s="5" t="s">
        <v>3403</v>
      </c>
      <c r="BG139" s="5" t="s">
        <v>326</v>
      </c>
      <c r="BH139" s="5" t="s">
        <v>327</v>
      </c>
      <c r="BI139" s="5" t="s">
        <v>743</v>
      </c>
      <c r="BJ139" s="5" t="s">
        <v>744</v>
      </c>
      <c r="BK139" s="5" t="s">
        <v>326</v>
      </c>
      <c r="BL139" s="5" t="s">
        <v>327</v>
      </c>
      <c r="BM139" s="5" t="s">
        <v>745</v>
      </c>
      <c r="BN139" s="5" t="s">
        <v>746</v>
      </c>
      <c r="BO139" s="5" t="s">
        <v>326</v>
      </c>
      <c r="BP139" s="5" t="s">
        <v>327</v>
      </c>
      <c r="BQ139" s="5" t="s">
        <v>3404</v>
      </c>
      <c r="BR139" s="5" t="s">
        <v>3405</v>
      </c>
      <c r="BS139" s="5" t="s">
        <v>187</v>
      </c>
      <c r="BT139" s="5" t="s">
        <v>188</v>
      </c>
    </row>
    <row r="140" spans="1:72" ht="13.5" customHeight="1">
      <c r="A140" s="11" t="str">
        <f>HYPERLINK("http://kyu.snu.ac.kr/sdhj/index.jsp?type=hj/GK14746_00IM0001_142a.jpg","1867_수동면_142a")</f>
        <v>1867_수동면_142a</v>
      </c>
      <c r="B140" s="4">
        <v>1867</v>
      </c>
      <c r="C140" s="4" t="s">
        <v>72</v>
      </c>
      <c r="D140" s="4" t="s">
        <v>73</v>
      </c>
      <c r="E140" s="4">
        <v>139</v>
      </c>
      <c r="F140" s="5">
        <v>1</v>
      </c>
      <c r="G140" s="5" t="s">
        <v>74</v>
      </c>
      <c r="H140" s="5" t="s">
        <v>75</v>
      </c>
      <c r="I140" s="5">
        <f t="shared" ref="I140:I173" si="11">I139</f>
        <v>7</v>
      </c>
      <c r="L140" s="5">
        <f>L139</f>
        <v>1</v>
      </c>
      <c r="M140" s="4" t="s">
        <v>2612</v>
      </c>
      <c r="N140" s="4" t="s">
        <v>2613</v>
      </c>
      <c r="S140" s="5" t="s">
        <v>164</v>
      </c>
      <c r="T140" s="5" t="s">
        <v>165</v>
      </c>
      <c r="W140" s="5" t="s">
        <v>184</v>
      </c>
      <c r="X140" s="5" t="s">
        <v>5485</v>
      </c>
      <c r="Y140" s="5" t="s">
        <v>22</v>
      </c>
      <c r="Z140" s="5" t="s">
        <v>23</v>
      </c>
      <c r="AC140" s="5">
        <v>49</v>
      </c>
      <c r="AD140" s="5" t="s">
        <v>381</v>
      </c>
      <c r="AE140" s="5" t="s">
        <v>382</v>
      </c>
      <c r="AT140" s="5" t="s">
        <v>189</v>
      </c>
      <c r="AU140" s="5" t="s">
        <v>190</v>
      </c>
      <c r="AV140" s="5" t="s">
        <v>2290</v>
      </c>
      <c r="AW140" s="5" t="s">
        <v>2291</v>
      </c>
      <c r="BG140" s="5" t="s">
        <v>189</v>
      </c>
      <c r="BH140" s="5" t="s">
        <v>190</v>
      </c>
      <c r="BI140" s="5" t="s">
        <v>767</v>
      </c>
      <c r="BJ140" s="5" t="s">
        <v>768</v>
      </c>
      <c r="BK140" s="5" t="s">
        <v>189</v>
      </c>
      <c r="BL140" s="5" t="s">
        <v>190</v>
      </c>
      <c r="BM140" s="5" t="s">
        <v>2168</v>
      </c>
      <c r="BN140" s="5" t="s">
        <v>2169</v>
      </c>
      <c r="BO140" s="5" t="s">
        <v>189</v>
      </c>
      <c r="BP140" s="5" t="s">
        <v>190</v>
      </c>
      <c r="BQ140" s="5" t="s">
        <v>2614</v>
      </c>
      <c r="BR140" s="5" t="s">
        <v>2615</v>
      </c>
      <c r="BS140" s="5" t="s">
        <v>116</v>
      </c>
      <c r="BT140" s="5" t="s">
        <v>117</v>
      </c>
    </row>
    <row r="141" spans="1:72" ht="13.5" customHeight="1">
      <c r="A141" s="11" t="str">
        <f>HYPERLINK("http://kyu.snu.ac.kr/sdhj/index.jsp?type=hj/GK14746_00IM0001_142b.jpg","1867_수동면_142b")</f>
        <v>1867_수동면_142b</v>
      </c>
      <c r="B141" s="4">
        <v>1867</v>
      </c>
      <c r="C141" s="4" t="s">
        <v>72</v>
      </c>
      <c r="D141" s="4" t="s">
        <v>73</v>
      </c>
      <c r="E141" s="4">
        <v>140</v>
      </c>
      <c r="F141" s="5">
        <v>1</v>
      </c>
      <c r="G141" s="5" t="s">
        <v>74</v>
      </c>
      <c r="H141" s="5" t="s">
        <v>75</v>
      </c>
      <c r="I141" s="5">
        <f t="shared" si="11"/>
        <v>7</v>
      </c>
      <c r="L141" s="5">
        <v>2</v>
      </c>
      <c r="M141" s="4" t="s">
        <v>1260</v>
      </c>
      <c r="N141" s="4" t="s">
        <v>1261</v>
      </c>
      <c r="T141" s="5" t="s">
        <v>5486</v>
      </c>
      <c r="U141" s="5" t="s">
        <v>108</v>
      </c>
      <c r="V141" s="5" t="s">
        <v>109</v>
      </c>
      <c r="W141" s="5" t="s">
        <v>166</v>
      </c>
      <c r="X141" s="5" t="s">
        <v>5487</v>
      </c>
      <c r="Y141" s="5" t="s">
        <v>1655</v>
      </c>
      <c r="Z141" s="5" t="s">
        <v>1656</v>
      </c>
      <c r="AC141" s="5">
        <v>51</v>
      </c>
      <c r="AD141" s="5" t="s">
        <v>153</v>
      </c>
      <c r="AE141" s="5" t="s">
        <v>154</v>
      </c>
      <c r="AJ141" s="5" t="s">
        <v>35</v>
      </c>
      <c r="AK141" s="5" t="s">
        <v>36</v>
      </c>
      <c r="AL141" s="5" t="s">
        <v>171</v>
      </c>
      <c r="AM141" s="5" t="s">
        <v>5488</v>
      </c>
      <c r="AT141" s="5" t="s">
        <v>95</v>
      </c>
      <c r="AU141" s="5" t="s">
        <v>96</v>
      </c>
      <c r="AV141" s="5" t="s">
        <v>1657</v>
      </c>
      <c r="AW141" s="5" t="s">
        <v>1658</v>
      </c>
      <c r="BG141" s="5" t="s">
        <v>3313</v>
      </c>
      <c r="BH141" s="5" t="s">
        <v>3314</v>
      </c>
      <c r="BI141" s="5" t="s">
        <v>1661</v>
      </c>
      <c r="BJ141" s="5" t="s">
        <v>1662</v>
      </c>
      <c r="BK141" s="5" t="s">
        <v>3315</v>
      </c>
      <c r="BL141" s="5" t="s">
        <v>3316</v>
      </c>
      <c r="BM141" s="5" t="s">
        <v>2050</v>
      </c>
      <c r="BN141" s="5" t="s">
        <v>2051</v>
      </c>
      <c r="BO141" s="5" t="s">
        <v>95</v>
      </c>
      <c r="BP141" s="5" t="s">
        <v>96</v>
      </c>
      <c r="BQ141" s="5" t="s">
        <v>3317</v>
      </c>
      <c r="BR141" s="5" t="s">
        <v>3318</v>
      </c>
      <c r="BS141" s="5" t="s">
        <v>3311</v>
      </c>
      <c r="BT141" s="5" t="s">
        <v>3312</v>
      </c>
    </row>
    <row r="142" spans="1:72" ht="13.5" customHeight="1">
      <c r="A142" s="11" t="str">
        <f>HYPERLINK("http://kyu.snu.ac.kr/sdhj/index.jsp?type=hj/GK14746_00IM0001_142b.jpg","1867_수동면_142b")</f>
        <v>1867_수동면_142b</v>
      </c>
      <c r="B142" s="4">
        <v>1867</v>
      </c>
      <c r="C142" s="4" t="s">
        <v>72</v>
      </c>
      <c r="D142" s="4" t="s">
        <v>73</v>
      </c>
      <c r="E142" s="4">
        <v>141</v>
      </c>
      <c r="F142" s="5">
        <v>1</v>
      </c>
      <c r="G142" s="5" t="s">
        <v>74</v>
      </c>
      <c r="H142" s="5" t="s">
        <v>75</v>
      </c>
      <c r="I142" s="5">
        <f t="shared" si="11"/>
        <v>7</v>
      </c>
      <c r="L142" s="5">
        <f t="shared" ref="L142:L147" si="12">L141</f>
        <v>2</v>
      </c>
      <c r="M142" s="4" t="s">
        <v>1260</v>
      </c>
      <c r="N142" s="4" t="s">
        <v>1261</v>
      </c>
      <c r="S142" s="5" t="s">
        <v>164</v>
      </c>
      <c r="T142" s="5" t="s">
        <v>165</v>
      </c>
      <c r="W142" s="5" t="s">
        <v>1262</v>
      </c>
      <c r="X142" s="5" t="s">
        <v>1263</v>
      </c>
      <c r="Y142" s="5" t="s">
        <v>167</v>
      </c>
      <c r="Z142" s="5" t="s">
        <v>168</v>
      </c>
      <c r="AC142" s="5">
        <v>54</v>
      </c>
      <c r="AD142" s="5" t="s">
        <v>1264</v>
      </c>
      <c r="AE142" s="5" t="s">
        <v>1265</v>
      </c>
      <c r="AJ142" s="5" t="s">
        <v>169</v>
      </c>
      <c r="AK142" s="5" t="s">
        <v>170</v>
      </c>
      <c r="AL142" s="5" t="s">
        <v>1266</v>
      </c>
      <c r="AM142" s="5" t="s">
        <v>1267</v>
      </c>
      <c r="AT142" s="5" t="s">
        <v>95</v>
      </c>
      <c r="AU142" s="5" t="s">
        <v>96</v>
      </c>
      <c r="AV142" s="5" t="s">
        <v>1268</v>
      </c>
      <c r="AW142" s="5" t="s">
        <v>1269</v>
      </c>
      <c r="BG142" s="5" t="s">
        <v>95</v>
      </c>
      <c r="BH142" s="5" t="s">
        <v>96</v>
      </c>
      <c r="BI142" s="5" t="s">
        <v>1270</v>
      </c>
      <c r="BJ142" s="5" t="s">
        <v>1271</v>
      </c>
      <c r="BK142" s="5" t="s">
        <v>1272</v>
      </c>
      <c r="BL142" s="5" t="s">
        <v>1273</v>
      </c>
      <c r="BM142" s="5" t="s">
        <v>1274</v>
      </c>
      <c r="BN142" s="5" t="s">
        <v>1275</v>
      </c>
      <c r="BO142" s="5" t="s">
        <v>403</v>
      </c>
      <c r="BP142" s="5" t="s">
        <v>404</v>
      </c>
      <c r="BQ142" s="5" t="s">
        <v>1276</v>
      </c>
      <c r="BR142" s="5" t="s">
        <v>1277</v>
      </c>
      <c r="BS142" s="5" t="s">
        <v>171</v>
      </c>
      <c r="BT142" s="5" t="s">
        <v>5489</v>
      </c>
    </row>
    <row r="143" spans="1:72" ht="13.5" customHeight="1">
      <c r="A143" s="11" t="str">
        <f>HYPERLINK("http://kyu.snu.ac.kr/sdhj/index.jsp?type=hj/GK14746_00IM0001_142b.jpg","1867_수동면_142b")</f>
        <v>1867_수동면_142b</v>
      </c>
      <c r="B143" s="4">
        <v>1867</v>
      </c>
      <c r="C143" s="4" t="s">
        <v>72</v>
      </c>
      <c r="D143" s="4" t="s">
        <v>73</v>
      </c>
      <c r="E143" s="4">
        <v>142</v>
      </c>
      <c r="F143" s="5">
        <v>1</v>
      </c>
      <c r="G143" s="5" t="s">
        <v>74</v>
      </c>
      <c r="H143" s="5" t="s">
        <v>75</v>
      </c>
      <c r="I143" s="5">
        <f t="shared" si="11"/>
        <v>7</v>
      </c>
      <c r="L143" s="5">
        <f t="shared" si="12"/>
        <v>2</v>
      </c>
      <c r="M143" s="4" t="s">
        <v>1260</v>
      </c>
      <c r="N143" s="4" t="s">
        <v>1261</v>
      </c>
      <c r="S143" s="5" t="s">
        <v>4508</v>
      </c>
      <c r="T143" s="5" t="s">
        <v>4509</v>
      </c>
      <c r="U143" s="5" t="s">
        <v>108</v>
      </c>
      <c r="V143" s="5" t="s">
        <v>109</v>
      </c>
      <c r="Y143" s="5" t="s">
        <v>4624</v>
      </c>
      <c r="Z143" s="5" t="s">
        <v>4625</v>
      </c>
      <c r="AF143" s="5" t="s">
        <v>2798</v>
      </c>
      <c r="AG143" s="5" t="s">
        <v>2799</v>
      </c>
    </row>
    <row r="144" spans="1:72" ht="13.5" customHeight="1">
      <c r="A144" s="11" t="str">
        <f>HYPERLINK("http://kyu.snu.ac.kr/sdhj/index.jsp?type=hj/GK14746_00IM0001_142b.jpg","1867_수동면_142b")</f>
        <v>1867_수동면_142b</v>
      </c>
      <c r="B144" s="4">
        <v>1867</v>
      </c>
      <c r="C144" s="4" t="s">
        <v>72</v>
      </c>
      <c r="D144" s="4" t="s">
        <v>73</v>
      </c>
      <c r="E144" s="4">
        <v>143</v>
      </c>
      <c r="F144" s="5">
        <v>1</v>
      </c>
      <c r="G144" s="5" t="s">
        <v>74</v>
      </c>
      <c r="H144" s="5" t="s">
        <v>75</v>
      </c>
      <c r="I144" s="5">
        <f t="shared" si="11"/>
        <v>7</v>
      </c>
      <c r="L144" s="5">
        <f t="shared" si="12"/>
        <v>2</v>
      </c>
      <c r="M144" s="4" t="s">
        <v>1260</v>
      </c>
      <c r="N144" s="4" t="s">
        <v>1261</v>
      </c>
      <c r="S144" s="5" t="s">
        <v>4494</v>
      </c>
      <c r="T144" s="5" t="s">
        <v>4495</v>
      </c>
      <c r="Y144" s="5" t="s">
        <v>4626</v>
      </c>
      <c r="Z144" s="5" t="s">
        <v>4627</v>
      </c>
      <c r="AC144" s="5">
        <v>28</v>
      </c>
      <c r="AD144" s="5" t="s">
        <v>2885</v>
      </c>
      <c r="AE144" s="5" t="s">
        <v>2886</v>
      </c>
    </row>
    <row r="145" spans="1:72" ht="13.5" customHeight="1">
      <c r="A145" s="11" t="str">
        <f>HYPERLINK("http://kyu.snu.ac.kr/sdhj/index.jsp?type=hj/GK14746_00IM0001_142b.jpg","1867_수동면_142b")</f>
        <v>1867_수동면_142b</v>
      </c>
      <c r="B145" s="4">
        <v>1867</v>
      </c>
      <c r="C145" s="4" t="s">
        <v>72</v>
      </c>
      <c r="D145" s="4" t="s">
        <v>73</v>
      </c>
      <c r="E145" s="4">
        <v>144</v>
      </c>
      <c r="F145" s="5">
        <v>1</v>
      </c>
      <c r="G145" s="5" t="s">
        <v>74</v>
      </c>
      <c r="H145" s="5" t="s">
        <v>75</v>
      </c>
      <c r="I145" s="5">
        <f t="shared" si="11"/>
        <v>7</v>
      </c>
      <c r="L145" s="5">
        <f t="shared" si="12"/>
        <v>2</v>
      </c>
      <c r="M145" s="4" t="s">
        <v>1260</v>
      </c>
      <c r="N145" s="4" t="s">
        <v>1261</v>
      </c>
      <c r="S145" s="5" t="s">
        <v>4475</v>
      </c>
      <c r="T145" s="5" t="s">
        <v>4435</v>
      </c>
      <c r="W145" s="5" t="s">
        <v>1323</v>
      </c>
      <c r="X145" s="5" t="s">
        <v>1324</v>
      </c>
      <c r="Y145" s="5" t="s">
        <v>167</v>
      </c>
      <c r="Z145" s="5" t="s">
        <v>168</v>
      </c>
      <c r="AC145" s="5">
        <v>28</v>
      </c>
      <c r="AD145" s="5" t="s">
        <v>2885</v>
      </c>
      <c r="AE145" s="5" t="s">
        <v>2886</v>
      </c>
    </row>
    <row r="146" spans="1:72" ht="13.5" customHeight="1">
      <c r="A146" s="11" t="str">
        <f>HYPERLINK("http://kyu.snu.ac.kr/sdhj/index.jsp?type=hj/GK14746_00IM0001_142b.jpg","1867_수동면_142b")</f>
        <v>1867_수동면_142b</v>
      </c>
      <c r="B146" s="4">
        <v>1867</v>
      </c>
      <c r="C146" s="4" t="s">
        <v>72</v>
      </c>
      <c r="D146" s="4" t="s">
        <v>73</v>
      </c>
      <c r="E146" s="4">
        <v>145</v>
      </c>
      <c r="F146" s="5">
        <v>1</v>
      </c>
      <c r="G146" s="5" t="s">
        <v>74</v>
      </c>
      <c r="H146" s="5" t="s">
        <v>75</v>
      </c>
      <c r="I146" s="5">
        <f t="shared" si="11"/>
        <v>7</v>
      </c>
      <c r="L146" s="5">
        <f t="shared" si="12"/>
        <v>2</v>
      </c>
      <c r="M146" s="4" t="s">
        <v>1260</v>
      </c>
      <c r="N146" s="4" t="s">
        <v>1261</v>
      </c>
      <c r="S146" s="5" t="s">
        <v>4494</v>
      </c>
      <c r="T146" s="5" t="s">
        <v>4495</v>
      </c>
      <c r="Y146" s="5" t="s">
        <v>4628</v>
      </c>
      <c r="Z146" s="5" t="s">
        <v>4629</v>
      </c>
      <c r="AC146" s="5">
        <v>10</v>
      </c>
      <c r="AD146" s="5" t="s">
        <v>1806</v>
      </c>
      <c r="AE146" s="5" t="s">
        <v>1807</v>
      </c>
    </row>
    <row r="147" spans="1:72" ht="13.5" customHeight="1">
      <c r="A147" s="11" t="str">
        <f>HYPERLINK("http://kyu.snu.ac.kr/sdhj/index.jsp?type=hj/GK14746_00IM0001_142b.jpg","1867_수동면_142b")</f>
        <v>1867_수동면_142b</v>
      </c>
      <c r="B147" s="4">
        <v>1867</v>
      </c>
      <c r="C147" s="4" t="s">
        <v>72</v>
      </c>
      <c r="D147" s="4" t="s">
        <v>73</v>
      </c>
      <c r="E147" s="4">
        <v>146</v>
      </c>
      <c r="F147" s="5">
        <v>1</v>
      </c>
      <c r="G147" s="5" t="s">
        <v>74</v>
      </c>
      <c r="H147" s="5" t="s">
        <v>75</v>
      </c>
      <c r="I147" s="5">
        <f t="shared" si="11"/>
        <v>7</v>
      </c>
      <c r="L147" s="5">
        <f t="shared" si="12"/>
        <v>2</v>
      </c>
      <c r="M147" s="4" t="s">
        <v>1260</v>
      </c>
      <c r="N147" s="4" t="s">
        <v>1261</v>
      </c>
      <c r="T147" s="5" t="s">
        <v>5490</v>
      </c>
      <c r="U147" s="5" t="s">
        <v>4512</v>
      </c>
      <c r="V147" s="5" t="s">
        <v>4513</v>
      </c>
      <c r="Y147" s="5" t="s">
        <v>4630</v>
      </c>
      <c r="Z147" s="5" t="s">
        <v>5491</v>
      </c>
      <c r="AD147" s="5" t="s">
        <v>91</v>
      </c>
      <c r="AE147" s="5" t="s">
        <v>92</v>
      </c>
    </row>
    <row r="148" spans="1:72" ht="13.5" customHeight="1">
      <c r="A148" s="11" t="str">
        <f>HYPERLINK("http://kyu.snu.ac.kr/sdhj/index.jsp?type=hj/GK14746_00IM0001_142b.jpg","1867_수동면_142b")</f>
        <v>1867_수동면_142b</v>
      </c>
      <c r="B148" s="4">
        <v>1867</v>
      </c>
      <c r="C148" s="4" t="s">
        <v>72</v>
      </c>
      <c r="D148" s="4" t="s">
        <v>73</v>
      </c>
      <c r="E148" s="4">
        <v>147</v>
      </c>
      <c r="F148" s="5">
        <v>1</v>
      </c>
      <c r="G148" s="5" t="s">
        <v>74</v>
      </c>
      <c r="H148" s="5" t="s">
        <v>75</v>
      </c>
      <c r="I148" s="5">
        <f t="shared" si="11"/>
        <v>7</v>
      </c>
      <c r="L148" s="5">
        <v>3</v>
      </c>
      <c r="M148" s="4" t="s">
        <v>210</v>
      </c>
      <c r="N148" s="4" t="s">
        <v>211</v>
      </c>
      <c r="T148" s="5" t="s">
        <v>5375</v>
      </c>
      <c r="U148" s="5" t="s">
        <v>4250</v>
      </c>
      <c r="V148" s="5" t="s">
        <v>4251</v>
      </c>
      <c r="W148" s="5" t="s">
        <v>110</v>
      </c>
      <c r="X148" s="5" t="s">
        <v>111</v>
      </c>
      <c r="Y148" s="5" t="s">
        <v>4252</v>
      </c>
      <c r="Z148" s="5" t="s">
        <v>4253</v>
      </c>
      <c r="AC148" s="5">
        <v>43</v>
      </c>
      <c r="AD148" s="5" t="s">
        <v>212</v>
      </c>
      <c r="AE148" s="5" t="s">
        <v>213</v>
      </c>
      <c r="AJ148" s="5" t="s">
        <v>35</v>
      </c>
      <c r="AK148" s="5" t="s">
        <v>36</v>
      </c>
      <c r="AL148" s="5" t="s">
        <v>116</v>
      </c>
      <c r="AM148" s="5" t="s">
        <v>117</v>
      </c>
      <c r="AT148" s="5" t="s">
        <v>914</v>
      </c>
      <c r="AU148" s="5" t="s">
        <v>915</v>
      </c>
      <c r="AV148" s="5" t="s">
        <v>1222</v>
      </c>
      <c r="AW148" s="5" t="s">
        <v>1223</v>
      </c>
      <c r="BG148" s="5" t="s">
        <v>914</v>
      </c>
      <c r="BH148" s="5" t="s">
        <v>915</v>
      </c>
      <c r="BI148" s="5" t="s">
        <v>787</v>
      </c>
      <c r="BJ148" s="5" t="s">
        <v>788</v>
      </c>
      <c r="BK148" s="5" t="s">
        <v>914</v>
      </c>
      <c r="BL148" s="5" t="s">
        <v>915</v>
      </c>
      <c r="BM148" s="5" t="s">
        <v>4254</v>
      </c>
      <c r="BN148" s="5" t="s">
        <v>4255</v>
      </c>
      <c r="BO148" s="5" t="s">
        <v>914</v>
      </c>
      <c r="BP148" s="5" t="s">
        <v>915</v>
      </c>
      <c r="BQ148" s="5" t="s">
        <v>4256</v>
      </c>
      <c r="BR148" s="5" t="s">
        <v>5492</v>
      </c>
      <c r="BS148" s="5" t="s">
        <v>1294</v>
      </c>
      <c r="BT148" s="5" t="s">
        <v>1295</v>
      </c>
    </row>
    <row r="149" spans="1:72" ht="13.5" customHeight="1">
      <c r="A149" s="11" t="str">
        <f>HYPERLINK("http://kyu.snu.ac.kr/sdhj/index.jsp?type=hj/GK14746_00IM0001_142b.jpg","1867_수동면_142b")</f>
        <v>1867_수동면_142b</v>
      </c>
      <c r="B149" s="4">
        <v>1867</v>
      </c>
      <c r="C149" s="4" t="s">
        <v>72</v>
      </c>
      <c r="D149" s="4" t="s">
        <v>73</v>
      </c>
      <c r="E149" s="4">
        <v>148</v>
      </c>
      <c r="F149" s="5">
        <v>1</v>
      </c>
      <c r="G149" s="5" t="s">
        <v>74</v>
      </c>
      <c r="H149" s="5" t="s">
        <v>75</v>
      </c>
      <c r="I149" s="5">
        <f t="shared" si="11"/>
        <v>7</v>
      </c>
      <c r="L149" s="5">
        <f>L148</f>
        <v>3</v>
      </c>
      <c r="M149" s="4" t="s">
        <v>210</v>
      </c>
      <c r="N149" s="4" t="s">
        <v>211</v>
      </c>
      <c r="S149" s="5" t="s">
        <v>2417</v>
      </c>
      <c r="T149" s="5" t="s">
        <v>2418</v>
      </c>
      <c r="W149" s="5" t="s">
        <v>661</v>
      </c>
      <c r="X149" s="5" t="s">
        <v>5493</v>
      </c>
      <c r="Y149" s="5" t="s">
        <v>167</v>
      </c>
      <c r="Z149" s="5" t="s">
        <v>168</v>
      </c>
      <c r="AC149" s="5">
        <v>74</v>
      </c>
      <c r="AD149" s="5" t="s">
        <v>536</v>
      </c>
      <c r="AE149" s="5" t="s">
        <v>537</v>
      </c>
    </row>
    <row r="150" spans="1:72" ht="13.5" customHeight="1">
      <c r="A150" s="11" t="str">
        <f>HYPERLINK("http://kyu.snu.ac.kr/sdhj/index.jsp?type=hj/GK14746_00IM0001_142b.jpg","1867_수동면_142b")</f>
        <v>1867_수동면_142b</v>
      </c>
      <c r="B150" s="4">
        <v>1867</v>
      </c>
      <c r="C150" s="4" t="s">
        <v>72</v>
      </c>
      <c r="D150" s="4" t="s">
        <v>73</v>
      </c>
      <c r="E150" s="4">
        <v>149</v>
      </c>
      <c r="F150" s="5">
        <v>1</v>
      </c>
      <c r="G150" s="5" t="s">
        <v>74</v>
      </c>
      <c r="H150" s="5" t="s">
        <v>75</v>
      </c>
      <c r="I150" s="5">
        <f t="shared" si="11"/>
        <v>7</v>
      </c>
      <c r="L150" s="5">
        <f>L149</f>
        <v>3</v>
      </c>
      <c r="M150" s="4" t="s">
        <v>210</v>
      </c>
      <c r="N150" s="4" t="s">
        <v>211</v>
      </c>
      <c r="S150" s="5" t="s">
        <v>164</v>
      </c>
      <c r="T150" s="5" t="s">
        <v>165</v>
      </c>
      <c r="W150" s="5" t="s">
        <v>166</v>
      </c>
      <c r="X150" s="5" t="s">
        <v>5376</v>
      </c>
      <c r="Y150" s="5" t="s">
        <v>22</v>
      </c>
      <c r="Z150" s="5" t="s">
        <v>23</v>
      </c>
      <c r="AC150" s="5">
        <v>43</v>
      </c>
      <c r="AD150" s="5" t="s">
        <v>212</v>
      </c>
      <c r="AE150" s="5" t="s">
        <v>213</v>
      </c>
      <c r="AJ150" s="5" t="s">
        <v>35</v>
      </c>
      <c r="AK150" s="5" t="s">
        <v>36</v>
      </c>
      <c r="AL150" s="5" t="s">
        <v>214</v>
      </c>
      <c r="AM150" s="5" t="s">
        <v>215</v>
      </c>
      <c r="AT150" s="5" t="s">
        <v>189</v>
      </c>
      <c r="AU150" s="5" t="s">
        <v>190</v>
      </c>
      <c r="AV150" s="5" t="s">
        <v>216</v>
      </c>
      <c r="AW150" s="5" t="s">
        <v>217</v>
      </c>
      <c r="BG150" s="5" t="s">
        <v>189</v>
      </c>
      <c r="BH150" s="5" t="s">
        <v>190</v>
      </c>
      <c r="BI150" s="5" t="s">
        <v>218</v>
      </c>
      <c r="BJ150" s="5" t="s">
        <v>143</v>
      </c>
      <c r="BK150" s="5" t="s">
        <v>189</v>
      </c>
      <c r="BL150" s="5" t="s">
        <v>190</v>
      </c>
      <c r="BM150" s="5" t="s">
        <v>219</v>
      </c>
      <c r="BN150" s="5" t="s">
        <v>220</v>
      </c>
      <c r="BO150" s="5" t="s">
        <v>189</v>
      </c>
      <c r="BP150" s="5" t="s">
        <v>190</v>
      </c>
      <c r="BQ150" s="5" t="s">
        <v>221</v>
      </c>
      <c r="BR150" s="5" t="s">
        <v>222</v>
      </c>
      <c r="BS150" s="5" t="s">
        <v>199</v>
      </c>
      <c r="BT150" s="5" t="s">
        <v>200</v>
      </c>
    </row>
    <row r="151" spans="1:72" ht="13.5" customHeight="1">
      <c r="A151" s="11" t="str">
        <f>HYPERLINK("http://kyu.snu.ac.kr/sdhj/index.jsp?type=hj/GK14746_00IM0001_142b.jpg","1867_수동면_142b")</f>
        <v>1867_수동면_142b</v>
      </c>
      <c r="B151" s="4">
        <v>1867</v>
      </c>
      <c r="C151" s="4" t="s">
        <v>72</v>
      </c>
      <c r="D151" s="4" t="s">
        <v>73</v>
      </c>
      <c r="E151" s="4">
        <v>150</v>
      </c>
      <c r="F151" s="5">
        <v>1</v>
      </c>
      <c r="G151" s="5" t="s">
        <v>74</v>
      </c>
      <c r="H151" s="5" t="s">
        <v>75</v>
      </c>
      <c r="I151" s="5">
        <f t="shared" si="11"/>
        <v>7</v>
      </c>
      <c r="L151" s="5">
        <f>L150</f>
        <v>3</v>
      </c>
      <c r="M151" s="4" t="s">
        <v>210</v>
      </c>
      <c r="N151" s="4" t="s">
        <v>211</v>
      </c>
      <c r="S151" s="5" t="s">
        <v>4508</v>
      </c>
      <c r="T151" s="5" t="s">
        <v>4509</v>
      </c>
      <c r="U151" s="5" t="s">
        <v>4631</v>
      </c>
      <c r="V151" s="5" t="s">
        <v>4632</v>
      </c>
      <c r="Y151" s="5" t="s">
        <v>3882</v>
      </c>
      <c r="Z151" s="5" t="s">
        <v>1176</v>
      </c>
      <c r="AC151" s="5">
        <v>35</v>
      </c>
      <c r="AD151" s="5" t="s">
        <v>499</v>
      </c>
      <c r="AE151" s="5" t="s">
        <v>500</v>
      </c>
    </row>
    <row r="152" spans="1:72" ht="13.5" customHeight="1">
      <c r="A152" s="11" t="str">
        <f>HYPERLINK("http://kyu.snu.ac.kr/sdhj/index.jsp?type=hj/GK14746_00IM0001_142b.jpg","1867_수동면_142b")</f>
        <v>1867_수동면_142b</v>
      </c>
      <c r="B152" s="4">
        <v>1867</v>
      </c>
      <c r="C152" s="4" t="s">
        <v>72</v>
      </c>
      <c r="D152" s="4" t="s">
        <v>73</v>
      </c>
      <c r="E152" s="4">
        <v>151</v>
      </c>
      <c r="F152" s="5">
        <v>1</v>
      </c>
      <c r="G152" s="5" t="s">
        <v>74</v>
      </c>
      <c r="H152" s="5" t="s">
        <v>75</v>
      </c>
      <c r="I152" s="5">
        <f t="shared" si="11"/>
        <v>7</v>
      </c>
      <c r="L152" s="5">
        <v>4</v>
      </c>
      <c r="M152" s="4" t="s">
        <v>3860</v>
      </c>
      <c r="N152" s="4" t="s">
        <v>3861</v>
      </c>
      <c r="T152" s="5" t="s">
        <v>5494</v>
      </c>
      <c r="U152" s="5" t="s">
        <v>108</v>
      </c>
      <c r="V152" s="5" t="s">
        <v>109</v>
      </c>
      <c r="W152" s="5" t="s">
        <v>134</v>
      </c>
      <c r="X152" s="5" t="s">
        <v>135</v>
      </c>
      <c r="Y152" s="5" t="s">
        <v>4084</v>
      </c>
      <c r="Z152" s="5" t="s">
        <v>4085</v>
      </c>
      <c r="AC152" s="5">
        <v>46</v>
      </c>
      <c r="AD152" s="5" t="s">
        <v>624</v>
      </c>
      <c r="AE152" s="5" t="s">
        <v>625</v>
      </c>
      <c r="AJ152" s="5" t="s">
        <v>35</v>
      </c>
      <c r="AK152" s="5" t="s">
        <v>36</v>
      </c>
      <c r="AL152" s="5" t="s">
        <v>140</v>
      </c>
      <c r="AM152" s="5" t="s">
        <v>141</v>
      </c>
      <c r="AT152" s="5" t="s">
        <v>95</v>
      </c>
      <c r="AU152" s="5" t="s">
        <v>96</v>
      </c>
      <c r="AV152" s="5" t="s">
        <v>4086</v>
      </c>
      <c r="AW152" s="5" t="s">
        <v>4087</v>
      </c>
      <c r="BG152" s="5" t="s">
        <v>95</v>
      </c>
      <c r="BH152" s="5" t="s">
        <v>96</v>
      </c>
      <c r="BI152" s="5" t="s">
        <v>614</v>
      </c>
      <c r="BJ152" s="5" t="s">
        <v>615</v>
      </c>
      <c r="BK152" s="5" t="s">
        <v>95</v>
      </c>
      <c r="BL152" s="5" t="s">
        <v>96</v>
      </c>
      <c r="BM152" s="5" t="s">
        <v>616</v>
      </c>
      <c r="BN152" s="5" t="s">
        <v>617</v>
      </c>
      <c r="BO152" s="5" t="s">
        <v>95</v>
      </c>
      <c r="BP152" s="5" t="s">
        <v>96</v>
      </c>
      <c r="BQ152" s="5" t="s">
        <v>4088</v>
      </c>
      <c r="BR152" s="5" t="s">
        <v>4089</v>
      </c>
      <c r="BS152" s="5" t="s">
        <v>626</v>
      </c>
      <c r="BT152" s="5" t="s">
        <v>627</v>
      </c>
    </row>
    <row r="153" spans="1:72" ht="13.5" customHeight="1">
      <c r="A153" s="11" t="str">
        <f>HYPERLINK("http://kyu.snu.ac.kr/sdhj/index.jsp?type=hj/GK14746_00IM0001_142b.jpg","1867_수동면_142b")</f>
        <v>1867_수동면_142b</v>
      </c>
      <c r="B153" s="4">
        <v>1867</v>
      </c>
      <c r="C153" s="4" t="s">
        <v>72</v>
      </c>
      <c r="D153" s="4" t="s">
        <v>73</v>
      </c>
      <c r="E153" s="4">
        <v>152</v>
      </c>
      <c r="F153" s="5">
        <v>1</v>
      </c>
      <c r="G153" s="5" t="s">
        <v>74</v>
      </c>
      <c r="H153" s="5" t="s">
        <v>75</v>
      </c>
      <c r="I153" s="5">
        <f t="shared" si="11"/>
        <v>7</v>
      </c>
      <c r="L153" s="5">
        <f t="shared" ref="L153:L160" si="13">L152</f>
        <v>4</v>
      </c>
      <c r="M153" s="4" t="s">
        <v>3860</v>
      </c>
      <c r="N153" s="4" t="s">
        <v>3861</v>
      </c>
      <c r="S153" s="5" t="s">
        <v>164</v>
      </c>
      <c r="T153" s="5" t="s">
        <v>165</v>
      </c>
      <c r="W153" s="5" t="s">
        <v>425</v>
      </c>
      <c r="X153" s="5" t="s">
        <v>426</v>
      </c>
      <c r="Y153" s="5" t="s">
        <v>167</v>
      </c>
      <c r="Z153" s="5" t="s">
        <v>168</v>
      </c>
      <c r="AC153" s="5">
        <v>32</v>
      </c>
      <c r="AD153" s="5" t="s">
        <v>212</v>
      </c>
      <c r="AE153" s="5" t="s">
        <v>213</v>
      </c>
      <c r="AJ153" s="5" t="s">
        <v>169</v>
      </c>
      <c r="AK153" s="5" t="s">
        <v>170</v>
      </c>
      <c r="AL153" s="5" t="s">
        <v>538</v>
      </c>
      <c r="AM153" s="5" t="s">
        <v>539</v>
      </c>
      <c r="AT153" s="5" t="s">
        <v>95</v>
      </c>
      <c r="AU153" s="5" t="s">
        <v>96</v>
      </c>
      <c r="AV153" s="5" t="s">
        <v>3862</v>
      </c>
      <c r="AW153" s="5" t="s">
        <v>3863</v>
      </c>
      <c r="BG153" s="5" t="s">
        <v>95</v>
      </c>
      <c r="BH153" s="5" t="s">
        <v>96</v>
      </c>
      <c r="BI153" s="5" t="s">
        <v>3864</v>
      </c>
      <c r="BJ153" s="5" t="s">
        <v>3865</v>
      </c>
      <c r="BK153" s="5" t="s">
        <v>95</v>
      </c>
      <c r="BL153" s="5" t="s">
        <v>96</v>
      </c>
      <c r="BM153" s="5" t="s">
        <v>3866</v>
      </c>
      <c r="BN153" s="5" t="s">
        <v>3867</v>
      </c>
      <c r="BO153" s="5" t="s">
        <v>95</v>
      </c>
      <c r="BP153" s="5" t="s">
        <v>96</v>
      </c>
      <c r="BQ153" s="5" t="s">
        <v>3868</v>
      </c>
      <c r="BR153" s="5" t="s">
        <v>3869</v>
      </c>
      <c r="BS153" s="5" t="s">
        <v>1550</v>
      </c>
      <c r="BT153" s="5" t="s">
        <v>1551</v>
      </c>
    </row>
    <row r="154" spans="1:72" ht="13.5" customHeight="1">
      <c r="A154" s="11" t="str">
        <f>HYPERLINK("http://kyu.snu.ac.kr/sdhj/index.jsp?type=hj/GK14746_00IM0001_142b.jpg","1867_수동면_142b")</f>
        <v>1867_수동면_142b</v>
      </c>
      <c r="B154" s="4">
        <v>1867</v>
      </c>
      <c r="C154" s="4" t="s">
        <v>72</v>
      </c>
      <c r="D154" s="4" t="s">
        <v>73</v>
      </c>
      <c r="E154" s="4">
        <v>153</v>
      </c>
      <c r="F154" s="5">
        <v>1</v>
      </c>
      <c r="G154" s="5" t="s">
        <v>74</v>
      </c>
      <c r="H154" s="5" t="s">
        <v>75</v>
      </c>
      <c r="I154" s="5">
        <f t="shared" si="11"/>
        <v>7</v>
      </c>
      <c r="L154" s="5">
        <f t="shared" si="13"/>
        <v>4</v>
      </c>
      <c r="M154" s="4" t="s">
        <v>3860</v>
      </c>
      <c r="N154" s="4" t="s">
        <v>3861</v>
      </c>
      <c r="S154" s="5" t="s">
        <v>4508</v>
      </c>
      <c r="T154" s="5" t="s">
        <v>4509</v>
      </c>
      <c r="U154" s="5" t="s">
        <v>108</v>
      </c>
      <c r="V154" s="5" t="s">
        <v>109</v>
      </c>
      <c r="Y154" s="5" t="s">
        <v>4633</v>
      </c>
      <c r="Z154" s="5" t="s">
        <v>4634</v>
      </c>
      <c r="AA154" s="5" t="s">
        <v>4635</v>
      </c>
      <c r="AB154" s="5" t="s">
        <v>4636</v>
      </c>
      <c r="AC154" s="5">
        <v>43</v>
      </c>
      <c r="AD154" s="5" t="s">
        <v>438</v>
      </c>
      <c r="AE154" s="5" t="s">
        <v>439</v>
      </c>
    </row>
    <row r="155" spans="1:72" ht="13.5" customHeight="1">
      <c r="A155" s="11" t="str">
        <f>HYPERLINK("http://kyu.snu.ac.kr/sdhj/index.jsp?type=hj/GK14746_00IM0001_142b.jpg","1867_수동면_142b")</f>
        <v>1867_수동면_142b</v>
      </c>
      <c r="B155" s="4">
        <v>1867</v>
      </c>
      <c r="C155" s="4" t="s">
        <v>72</v>
      </c>
      <c r="D155" s="4" t="s">
        <v>73</v>
      </c>
      <c r="E155" s="4">
        <v>154</v>
      </c>
      <c r="F155" s="5">
        <v>1</v>
      </c>
      <c r="G155" s="5" t="s">
        <v>74</v>
      </c>
      <c r="H155" s="5" t="s">
        <v>75</v>
      </c>
      <c r="I155" s="5">
        <f t="shared" si="11"/>
        <v>7</v>
      </c>
      <c r="L155" s="5">
        <f t="shared" si="13"/>
        <v>4</v>
      </c>
      <c r="M155" s="4" t="s">
        <v>3860</v>
      </c>
      <c r="N155" s="4" t="s">
        <v>3861</v>
      </c>
      <c r="S155" s="5" t="s">
        <v>4483</v>
      </c>
      <c r="T155" s="5" t="s">
        <v>4484</v>
      </c>
      <c r="W155" s="5" t="s">
        <v>269</v>
      </c>
      <c r="X155" s="5" t="s">
        <v>270</v>
      </c>
      <c r="Y155" s="5" t="s">
        <v>167</v>
      </c>
      <c r="Z155" s="5" t="s">
        <v>168</v>
      </c>
      <c r="AC155" s="5">
        <v>39</v>
      </c>
      <c r="AD155" s="5" t="s">
        <v>714</v>
      </c>
      <c r="AE155" s="5" t="s">
        <v>715</v>
      </c>
    </row>
    <row r="156" spans="1:72" ht="13.5" customHeight="1">
      <c r="A156" s="11" t="str">
        <f>HYPERLINK("http://kyu.snu.ac.kr/sdhj/index.jsp?type=hj/GK14746_00IM0001_142b.jpg","1867_수동면_142b")</f>
        <v>1867_수동면_142b</v>
      </c>
      <c r="B156" s="4">
        <v>1867</v>
      </c>
      <c r="C156" s="4" t="s">
        <v>72</v>
      </c>
      <c r="D156" s="4" t="s">
        <v>73</v>
      </c>
      <c r="E156" s="4">
        <v>155</v>
      </c>
      <c r="F156" s="5">
        <v>1</v>
      </c>
      <c r="G156" s="5" t="s">
        <v>74</v>
      </c>
      <c r="H156" s="5" t="s">
        <v>75</v>
      </c>
      <c r="I156" s="5">
        <f t="shared" si="11"/>
        <v>7</v>
      </c>
      <c r="L156" s="5">
        <f t="shared" si="13"/>
        <v>4</v>
      </c>
      <c r="M156" s="4" t="s">
        <v>3860</v>
      </c>
      <c r="N156" s="4" t="s">
        <v>3861</v>
      </c>
      <c r="S156" s="5" t="s">
        <v>4494</v>
      </c>
      <c r="T156" s="5" t="s">
        <v>4495</v>
      </c>
      <c r="U156" s="5" t="s">
        <v>108</v>
      </c>
      <c r="V156" s="5" t="s">
        <v>109</v>
      </c>
      <c r="Y156" s="5" t="s">
        <v>4637</v>
      </c>
      <c r="Z156" s="5" t="s">
        <v>5495</v>
      </c>
      <c r="AA156" s="5" t="s">
        <v>4638</v>
      </c>
      <c r="AB156" s="5" t="s">
        <v>4639</v>
      </c>
      <c r="AC156" s="5">
        <v>23</v>
      </c>
      <c r="AD156" s="5" t="s">
        <v>1079</v>
      </c>
      <c r="AE156" s="5" t="s">
        <v>1080</v>
      </c>
    </row>
    <row r="157" spans="1:72" ht="13.5" customHeight="1">
      <c r="A157" s="11" t="str">
        <f>HYPERLINK("http://kyu.snu.ac.kr/sdhj/index.jsp?type=hj/GK14746_00IM0001_142b.jpg","1867_수동면_142b")</f>
        <v>1867_수동면_142b</v>
      </c>
      <c r="B157" s="4">
        <v>1867</v>
      </c>
      <c r="C157" s="4" t="s">
        <v>72</v>
      </c>
      <c r="D157" s="4" t="s">
        <v>73</v>
      </c>
      <c r="E157" s="4">
        <v>156</v>
      </c>
      <c r="F157" s="5">
        <v>1</v>
      </c>
      <c r="G157" s="5" t="s">
        <v>74</v>
      </c>
      <c r="H157" s="5" t="s">
        <v>75</v>
      </c>
      <c r="I157" s="5">
        <f t="shared" si="11"/>
        <v>7</v>
      </c>
      <c r="L157" s="5">
        <f t="shared" si="13"/>
        <v>4</v>
      </c>
      <c r="M157" s="4" t="s">
        <v>3860</v>
      </c>
      <c r="N157" s="4" t="s">
        <v>3861</v>
      </c>
      <c r="S157" s="5" t="s">
        <v>4475</v>
      </c>
      <c r="T157" s="5" t="s">
        <v>4435</v>
      </c>
      <c r="W157" s="5" t="s">
        <v>3145</v>
      </c>
      <c r="X157" s="5" t="s">
        <v>5496</v>
      </c>
      <c r="Y157" s="5" t="s">
        <v>167</v>
      </c>
      <c r="Z157" s="5" t="s">
        <v>168</v>
      </c>
      <c r="AC157" s="5">
        <v>21</v>
      </c>
      <c r="AD157" s="5" t="s">
        <v>2885</v>
      </c>
      <c r="AE157" s="5" t="s">
        <v>2886</v>
      </c>
      <c r="AJ157" s="5" t="s">
        <v>169</v>
      </c>
      <c r="AK157" s="5" t="s">
        <v>170</v>
      </c>
      <c r="AL157" s="5" t="s">
        <v>3146</v>
      </c>
      <c r="AM157" s="5" t="s">
        <v>3147</v>
      </c>
    </row>
    <row r="158" spans="1:72" ht="13.5" customHeight="1">
      <c r="A158" s="11" t="str">
        <f>HYPERLINK("http://kyu.snu.ac.kr/sdhj/index.jsp?type=hj/GK14746_00IM0001_142b.jpg","1867_수동면_142b")</f>
        <v>1867_수동면_142b</v>
      </c>
      <c r="B158" s="4">
        <v>1867</v>
      </c>
      <c r="C158" s="4" t="s">
        <v>72</v>
      </c>
      <c r="D158" s="4" t="s">
        <v>73</v>
      </c>
      <c r="E158" s="4">
        <v>157</v>
      </c>
      <c r="F158" s="5">
        <v>1</v>
      </c>
      <c r="G158" s="5" t="s">
        <v>74</v>
      </c>
      <c r="H158" s="5" t="s">
        <v>75</v>
      </c>
      <c r="I158" s="5">
        <f t="shared" si="11"/>
        <v>7</v>
      </c>
      <c r="L158" s="5">
        <f t="shared" si="13"/>
        <v>4</v>
      </c>
      <c r="M158" s="4" t="s">
        <v>3860</v>
      </c>
      <c r="N158" s="4" t="s">
        <v>3861</v>
      </c>
      <c r="S158" s="5" t="s">
        <v>4494</v>
      </c>
      <c r="T158" s="5" t="s">
        <v>4495</v>
      </c>
      <c r="Y158" s="5" t="s">
        <v>4640</v>
      </c>
      <c r="Z158" s="5" t="s">
        <v>4641</v>
      </c>
      <c r="AC158" s="5">
        <v>20</v>
      </c>
      <c r="AD158" s="5" t="s">
        <v>160</v>
      </c>
      <c r="AE158" s="5" t="s">
        <v>161</v>
      </c>
    </row>
    <row r="159" spans="1:72" ht="13.5" customHeight="1">
      <c r="A159" s="11" t="str">
        <f>HYPERLINK("http://kyu.snu.ac.kr/sdhj/index.jsp?type=hj/GK14746_00IM0001_142b.jpg","1867_수동면_142b")</f>
        <v>1867_수동면_142b</v>
      </c>
      <c r="B159" s="4">
        <v>1867</v>
      </c>
      <c r="C159" s="4" t="s">
        <v>72</v>
      </c>
      <c r="D159" s="4" t="s">
        <v>73</v>
      </c>
      <c r="E159" s="4">
        <v>158</v>
      </c>
      <c r="F159" s="5">
        <v>1</v>
      </c>
      <c r="G159" s="5" t="s">
        <v>74</v>
      </c>
      <c r="H159" s="5" t="s">
        <v>75</v>
      </c>
      <c r="I159" s="5">
        <f t="shared" si="11"/>
        <v>7</v>
      </c>
      <c r="L159" s="5">
        <f t="shared" si="13"/>
        <v>4</v>
      </c>
      <c r="M159" s="4" t="s">
        <v>3860</v>
      </c>
      <c r="N159" s="4" t="s">
        <v>3861</v>
      </c>
      <c r="S159" s="5" t="s">
        <v>4642</v>
      </c>
      <c r="T159" s="5" t="s">
        <v>2897</v>
      </c>
      <c r="Y159" s="5" t="s">
        <v>4643</v>
      </c>
      <c r="Z159" s="5" t="s">
        <v>4644</v>
      </c>
      <c r="AC159" s="5">
        <v>13</v>
      </c>
      <c r="AD159" s="5" t="s">
        <v>536</v>
      </c>
      <c r="AE159" s="5" t="s">
        <v>537</v>
      </c>
    </row>
    <row r="160" spans="1:72" ht="13.5" customHeight="1">
      <c r="A160" s="11" t="str">
        <f>HYPERLINK("http://kyu.snu.ac.kr/sdhj/index.jsp?type=hj/GK14746_00IM0001_142b.jpg","1867_수동면_142b")</f>
        <v>1867_수동면_142b</v>
      </c>
      <c r="B160" s="4">
        <v>1867</v>
      </c>
      <c r="C160" s="4" t="s">
        <v>72</v>
      </c>
      <c r="D160" s="4" t="s">
        <v>73</v>
      </c>
      <c r="E160" s="4">
        <v>159</v>
      </c>
      <c r="F160" s="5">
        <v>1</v>
      </c>
      <c r="G160" s="5" t="s">
        <v>74</v>
      </c>
      <c r="H160" s="5" t="s">
        <v>75</v>
      </c>
      <c r="I160" s="5">
        <f t="shared" si="11"/>
        <v>7</v>
      </c>
      <c r="L160" s="5">
        <f t="shared" si="13"/>
        <v>4</v>
      </c>
      <c r="M160" s="4" t="s">
        <v>3860</v>
      </c>
      <c r="N160" s="4" t="s">
        <v>3861</v>
      </c>
      <c r="T160" s="5" t="s">
        <v>5497</v>
      </c>
      <c r="U160" s="5" t="s">
        <v>4512</v>
      </c>
      <c r="V160" s="5" t="s">
        <v>4513</v>
      </c>
      <c r="Y160" s="5" t="s">
        <v>4565</v>
      </c>
      <c r="Z160" s="5" t="s">
        <v>4566</v>
      </c>
      <c r="AC160" s="5">
        <v>60</v>
      </c>
    </row>
    <row r="161" spans="1:73" ht="13.5" customHeight="1">
      <c r="A161" s="11" t="str">
        <f>HYPERLINK("http://kyu.snu.ac.kr/sdhj/index.jsp?type=hj/GK14746_00IM0001_142b.jpg","1867_수동면_142b")</f>
        <v>1867_수동면_142b</v>
      </c>
      <c r="B161" s="4">
        <v>1867</v>
      </c>
      <c r="C161" s="4" t="s">
        <v>72</v>
      </c>
      <c r="D161" s="4" t="s">
        <v>73</v>
      </c>
      <c r="E161" s="4">
        <v>160</v>
      </c>
      <c r="F161" s="5">
        <v>1</v>
      </c>
      <c r="G161" s="5" t="s">
        <v>74</v>
      </c>
      <c r="H161" s="5" t="s">
        <v>75</v>
      </c>
      <c r="I161" s="5">
        <f t="shared" si="11"/>
        <v>7</v>
      </c>
      <c r="L161" s="5">
        <v>5</v>
      </c>
      <c r="M161" s="4" t="s">
        <v>1534</v>
      </c>
      <c r="N161" s="4" t="s">
        <v>1535</v>
      </c>
      <c r="T161" s="5" t="s">
        <v>5498</v>
      </c>
      <c r="U161" s="5" t="s">
        <v>108</v>
      </c>
      <c r="V161" s="5" t="s">
        <v>109</v>
      </c>
      <c r="W161" s="5" t="s">
        <v>134</v>
      </c>
      <c r="X161" s="5" t="s">
        <v>135</v>
      </c>
      <c r="Y161" s="5" t="s">
        <v>3111</v>
      </c>
      <c r="Z161" s="5" t="s">
        <v>3112</v>
      </c>
      <c r="AC161" s="5">
        <v>55</v>
      </c>
      <c r="AD161" s="5" t="s">
        <v>814</v>
      </c>
      <c r="AE161" s="5" t="s">
        <v>815</v>
      </c>
      <c r="AJ161" s="5" t="s">
        <v>35</v>
      </c>
      <c r="AK161" s="5" t="s">
        <v>36</v>
      </c>
      <c r="AL161" s="5" t="s">
        <v>140</v>
      </c>
      <c r="AM161" s="5" t="s">
        <v>141</v>
      </c>
      <c r="AT161" s="5" t="s">
        <v>95</v>
      </c>
      <c r="AU161" s="5" t="s">
        <v>96</v>
      </c>
      <c r="AV161" s="5" t="s">
        <v>3113</v>
      </c>
      <c r="AW161" s="5" t="s">
        <v>3114</v>
      </c>
      <c r="AX161" s="5" t="s">
        <v>95</v>
      </c>
      <c r="AY161" s="5" t="s">
        <v>96</v>
      </c>
      <c r="AZ161" s="5" t="s">
        <v>3115</v>
      </c>
      <c r="BA161" s="5" t="s">
        <v>3116</v>
      </c>
      <c r="BG161" s="5" t="s">
        <v>95</v>
      </c>
      <c r="BH161" s="5" t="s">
        <v>96</v>
      </c>
      <c r="BI161" s="5" t="s">
        <v>2094</v>
      </c>
      <c r="BJ161" s="5" t="s">
        <v>2095</v>
      </c>
      <c r="BK161" s="5" t="s">
        <v>95</v>
      </c>
      <c r="BL161" s="5" t="s">
        <v>96</v>
      </c>
      <c r="BM161" s="5" t="s">
        <v>2096</v>
      </c>
      <c r="BN161" s="5" t="s">
        <v>2097</v>
      </c>
      <c r="BO161" s="5" t="s">
        <v>95</v>
      </c>
      <c r="BP161" s="5" t="s">
        <v>96</v>
      </c>
      <c r="BQ161" s="5" t="s">
        <v>3117</v>
      </c>
      <c r="BR161" s="5" t="s">
        <v>3118</v>
      </c>
      <c r="BS161" s="5" t="s">
        <v>383</v>
      </c>
      <c r="BT161" s="5" t="s">
        <v>384</v>
      </c>
    </row>
    <row r="162" spans="1:73" s="6" customFormat="1" ht="13.5" customHeight="1">
      <c r="A162" s="11" t="str">
        <f>HYPERLINK("http://kyu.snu.ac.kr/sdhj/index.jsp?type=hj/GK14746_00IM0001_142b.jpg","1867_수동면_142b")</f>
        <v>1867_수동면_142b</v>
      </c>
      <c r="B162" s="4">
        <v>1867</v>
      </c>
      <c r="C162" s="4" t="s">
        <v>72</v>
      </c>
      <c r="D162" s="4" t="s">
        <v>73</v>
      </c>
      <c r="E162" s="4">
        <v>161</v>
      </c>
      <c r="F162" s="5">
        <v>1</v>
      </c>
      <c r="G162" s="5" t="s">
        <v>74</v>
      </c>
      <c r="H162" s="5" t="s">
        <v>75</v>
      </c>
      <c r="I162" s="5">
        <f t="shared" si="11"/>
        <v>7</v>
      </c>
      <c r="J162" s="5"/>
      <c r="K162" s="5"/>
      <c r="L162" s="5">
        <f t="shared" ref="L162:L173" si="14">L161</f>
        <v>5</v>
      </c>
      <c r="M162" s="4" t="s">
        <v>1534</v>
      </c>
      <c r="N162" s="4" t="s">
        <v>1535</v>
      </c>
      <c r="O162" s="5"/>
      <c r="P162" s="5"/>
      <c r="Q162" s="5"/>
      <c r="R162" s="5"/>
      <c r="S162" s="5" t="s">
        <v>2417</v>
      </c>
      <c r="T162" s="5" t="s">
        <v>2418</v>
      </c>
      <c r="U162" s="5"/>
      <c r="V162" s="5"/>
      <c r="W162" s="5" t="s">
        <v>379</v>
      </c>
      <c r="X162" s="5" t="s">
        <v>380</v>
      </c>
      <c r="Y162" s="5" t="s">
        <v>167</v>
      </c>
      <c r="Z162" s="5" t="s">
        <v>168</v>
      </c>
      <c r="AA162" s="5"/>
      <c r="AB162" s="5"/>
      <c r="AC162" s="5">
        <v>69</v>
      </c>
      <c r="AD162" s="5" t="s">
        <v>3628</v>
      </c>
      <c r="AE162" s="5" t="s">
        <v>3629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</row>
    <row r="163" spans="1:73" s="6" customFormat="1" ht="13.5" customHeight="1">
      <c r="A163" s="11" t="str">
        <f>HYPERLINK("http://kyu.snu.ac.kr/sdhj/index.jsp?type=hj/GK14746_00IM0001_142b.jpg","1867_수동면_142b")</f>
        <v>1867_수동면_142b</v>
      </c>
      <c r="B163" s="4">
        <v>1867</v>
      </c>
      <c r="C163" s="4" t="s">
        <v>72</v>
      </c>
      <c r="D163" s="4" t="s">
        <v>73</v>
      </c>
      <c r="E163" s="4">
        <v>162</v>
      </c>
      <c r="F163" s="5">
        <v>1</v>
      </c>
      <c r="G163" s="5" t="s">
        <v>74</v>
      </c>
      <c r="H163" s="5" t="s">
        <v>75</v>
      </c>
      <c r="I163" s="5">
        <f t="shared" si="11"/>
        <v>7</v>
      </c>
      <c r="J163" s="5"/>
      <c r="K163" s="5"/>
      <c r="L163" s="5">
        <f t="shared" si="14"/>
        <v>5</v>
      </c>
      <c r="M163" s="4" t="s">
        <v>1534</v>
      </c>
      <c r="N163" s="4" t="s">
        <v>1535</v>
      </c>
      <c r="O163" s="5"/>
      <c r="P163" s="5"/>
      <c r="Q163" s="5"/>
      <c r="R163" s="5"/>
      <c r="S163" s="5" t="s">
        <v>164</v>
      </c>
      <c r="T163" s="5" t="s">
        <v>165</v>
      </c>
      <c r="U163" s="5"/>
      <c r="V163" s="5"/>
      <c r="W163" s="5" t="s">
        <v>1536</v>
      </c>
      <c r="X163" s="5" t="s">
        <v>1537</v>
      </c>
      <c r="Y163" s="5" t="s">
        <v>167</v>
      </c>
      <c r="Z163" s="5" t="s">
        <v>168</v>
      </c>
      <c r="AA163" s="5"/>
      <c r="AB163" s="5"/>
      <c r="AC163" s="5">
        <v>30</v>
      </c>
      <c r="AD163" s="5" t="s">
        <v>413</v>
      </c>
      <c r="AE163" s="5" t="s">
        <v>414</v>
      </c>
      <c r="AF163" s="5"/>
      <c r="AG163" s="5"/>
      <c r="AH163" s="5"/>
      <c r="AI163" s="5"/>
      <c r="AJ163" s="5" t="s">
        <v>169</v>
      </c>
      <c r="AK163" s="5" t="s">
        <v>170</v>
      </c>
      <c r="AL163" s="5" t="s">
        <v>383</v>
      </c>
      <c r="AM163" s="5" t="s">
        <v>384</v>
      </c>
      <c r="AN163" s="5"/>
      <c r="AO163" s="5"/>
      <c r="AP163" s="5"/>
      <c r="AQ163" s="5"/>
      <c r="AR163" s="5"/>
      <c r="AS163" s="5"/>
      <c r="AT163" s="5" t="s">
        <v>95</v>
      </c>
      <c r="AU163" s="5" t="s">
        <v>96</v>
      </c>
      <c r="AV163" s="5" t="s">
        <v>1538</v>
      </c>
      <c r="AW163" s="5" t="s">
        <v>1539</v>
      </c>
      <c r="AX163" s="5"/>
      <c r="AY163" s="5"/>
      <c r="AZ163" s="5"/>
      <c r="BA163" s="5"/>
      <c r="BB163" s="5"/>
      <c r="BC163" s="5"/>
      <c r="BD163" s="5"/>
      <c r="BE163" s="5"/>
      <c r="BF163" s="5"/>
      <c r="BG163" s="5" t="s">
        <v>95</v>
      </c>
      <c r="BH163" s="5" t="s">
        <v>96</v>
      </c>
      <c r="BI163" s="5" t="s">
        <v>1540</v>
      </c>
      <c r="BJ163" s="5" t="s">
        <v>1541</v>
      </c>
      <c r="BK163" s="5" t="s">
        <v>95</v>
      </c>
      <c r="BL163" s="5" t="s">
        <v>96</v>
      </c>
      <c r="BM163" s="5" t="s">
        <v>1542</v>
      </c>
      <c r="BN163" s="5" t="s">
        <v>1543</v>
      </c>
      <c r="BO163" s="5" t="s">
        <v>95</v>
      </c>
      <c r="BP163" s="5" t="s">
        <v>96</v>
      </c>
      <c r="BQ163" s="5" t="s">
        <v>1544</v>
      </c>
      <c r="BR163" s="5" t="s">
        <v>1545</v>
      </c>
      <c r="BS163" s="5" t="s">
        <v>1234</v>
      </c>
      <c r="BT163" s="5" t="s">
        <v>1235</v>
      </c>
      <c r="BU163" s="5"/>
    </row>
    <row r="164" spans="1:73" s="6" customFormat="1" ht="13.5" customHeight="1">
      <c r="A164" s="11" t="str">
        <f>HYPERLINK("http://kyu.snu.ac.kr/sdhj/index.jsp?type=hj/GK14746_00IM0001_142b.jpg","1867_수동면_142b")</f>
        <v>1867_수동면_142b</v>
      </c>
      <c r="B164" s="4">
        <v>1867</v>
      </c>
      <c r="C164" s="4" t="s">
        <v>72</v>
      </c>
      <c r="D164" s="4" t="s">
        <v>73</v>
      </c>
      <c r="E164" s="4">
        <v>163</v>
      </c>
      <c r="F164" s="5">
        <v>1</v>
      </c>
      <c r="G164" s="5" t="s">
        <v>74</v>
      </c>
      <c r="H164" s="5" t="s">
        <v>75</v>
      </c>
      <c r="I164" s="5">
        <f t="shared" si="11"/>
        <v>7</v>
      </c>
      <c r="J164" s="5"/>
      <c r="K164" s="5"/>
      <c r="L164" s="5">
        <f t="shared" si="14"/>
        <v>5</v>
      </c>
      <c r="M164" s="4" t="s">
        <v>1534</v>
      </c>
      <c r="N164" s="4" t="s">
        <v>1535</v>
      </c>
      <c r="O164" s="5"/>
      <c r="P164" s="5"/>
      <c r="Q164" s="5"/>
      <c r="R164" s="5"/>
      <c r="S164" s="5" t="s">
        <v>4508</v>
      </c>
      <c r="T164" s="5" t="s">
        <v>4509</v>
      </c>
      <c r="U164" s="5"/>
      <c r="V164" s="5"/>
      <c r="W164" s="5"/>
      <c r="X164" s="5"/>
      <c r="Y164" s="5" t="s">
        <v>4645</v>
      </c>
      <c r="Z164" s="5" t="s">
        <v>4646</v>
      </c>
      <c r="AA164" s="5"/>
      <c r="AB164" s="5"/>
      <c r="AC164" s="5">
        <v>43</v>
      </c>
      <c r="AD164" s="5" t="s">
        <v>212</v>
      </c>
      <c r="AE164" s="5" t="s">
        <v>213</v>
      </c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</row>
    <row r="165" spans="1:73" s="6" customFormat="1" ht="13.5" customHeight="1">
      <c r="A165" s="11" t="str">
        <f>HYPERLINK("http://kyu.snu.ac.kr/sdhj/index.jsp?type=hj/GK14746_00IM0001_142b.jpg","1867_수동면_142b")</f>
        <v>1867_수동면_142b</v>
      </c>
      <c r="B165" s="4">
        <v>1867</v>
      </c>
      <c r="C165" s="4" t="s">
        <v>72</v>
      </c>
      <c r="D165" s="4" t="s">
        <v>73</v>
      </c>
      <c r="E165" s="4">
        <v>164</v>
      </c>
      <c r="F165" s="5">
        <v>1</v>
      </c>
      <c r="G165" s="5" t="s">
        <v>74</v>
      </c>
      <c r="H165" s="5" t="s">
        <v>75</v>
      </c>
      <c r="I165" s="5">
        <f t="shared" si="11"/>
        <v>7</v>
      </c>
      <c r="J165" s="5"/>
      <c r="K165" s="5"/>
      <c r="L165" s="5">
        <f t="shared" si="14"/>
        <v>5</v>
      </c>
      <c r="M165" s="4" t="s">
        <v>1534</v>
      </c>
      <c r="N165" s="4" t="s">
        <v>1535</v>
      </c>
      <c r="O165" s="5"/>
      <c r="P165" s="5"/>
      <c r="Q165" s="5"/>
      <c r="R165" s="5"/>
      <c r="S165" s="5" t="s">
        <v>4483</v>
      </c>
      <c r="T165" s="5" t="s">
        <v>4484</v>
      </c>
      <c r="U165" s="5"/>
      <c r="V165" s="5"/>
      <c r="W165" s="5" t="s">
        <v>482</v>
      </c>
      <c r="X165" s="5" t="s">
        <v>5499</v>
      </c>
      <c r="Y165" s="5" t="s">
        <v>167</v>
      </c>
      <c r="Z165" s="5" t="s">
        <v>168</v>
      </c>
      <c r="AA165" s="5"/>
      <c r="AB165" s="5"/>
      <c r="AC165" s="5">
        <v>43</v>
      </c>
      <c r="AD165" s="5" t="s">
        <v>212</v>
      </c>
      <c r="AE165" s="5" t="s">
        <v>213</v>
      </c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</row>
    <row r="166" spans="1:73" s="6" customFormat="1" ht="13.5" customHeight="1">
      <c r="A166" s="11" t="str">
        <f>HYPERLINK("http://kyu.snu.ac.kr/sdhj/index.jsp?type=hj/GK14746_00IM0001_142b.jpg","1867_수동면_142b")</f>
        <v>1867_수동면_142b</v>
      </c>
      <c r="B166" s="4">
        <v>1867</v>
      </c>
      <c r="C166" s="4" t="s">
        <v>72</v>
      </c>
      <c r="D166" s="4" t="s">
        <v>73</v>
      </c>
      <c r="E166" s="4">
        <v>165</v>
      </c>
      <c r="F166" s="5">
        <v>1</v>
      </c>
      <c r="G166" s="5" t="s">
        <v>74</v>
      </c>
      <c r="H166" s="5" t="s">
        <v>75</v>
      </c>
      <c r="I166" s="5">
        <f t="shared" si="11"/>
        <v>7</v>
      </c>
      <c r="J166" s="5"/>
      <c r="K166" s="5"/>
      <c r="L166" s="5">
        <f t="shared" si="14"/>
        <v>5</v>
      </c>
      <c r="M166" s="4" t="s">
        <v>1534</v>
      </c>
      <c r="N166" s="4" t="s">
        <v>1535</v>
      </c>
      <c r="O166" s="5"/>
      <c r="P166" s="5"/>
      <c r="Q166" s="5"/>
      <c r="R166" s="5"/>
      <c r="S166" s="5" t="s">
        <v>4494</v>
      </c>
      <c r="T166" s="5" t="s">
        <v>4495</v>
      </c>
      <c r="U166" s="5" t="s">
        <v>108</v>
      </c>
      <c r="V166" s="5" t="s">
        <v>109</v>
      </c>
      <c r="W166" s="5"/>
      <c r="X166" s="5"/>
      <c r="Y166" s="5" t="s">
        <v>4647</v>
      </c>
      <c r="Z166" s="5" t="s">
        <v>4648</v>
      </c>
      <c r="AA166" s="5" t="s">
        <v>4649</v>
      </c>
      <c r="AB166" s="5" t="s">
        <v>4650</v>
      </c>
      <c r="AC166" s="5">
        <v>27</v>
      </c>
      <c r="AD166" s="5" t="s">
        <v>2200</v>
      </c>
      <c r="AE166" s="5" t="s">
        <v>2201</v>
      </c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</row>
    <row r="167" spans="1:73" s="6" customFormat="1" ht="13.5" customHeight="1">
      <c r="A167" s="11" t="str">
        <f>HYPERLINK("http://kyu.snu.ac.kr/sdhj/index.jsp?type=hj/GK14746_00IM0001_142b.jpg","1867_수동면_142b")</f>
        <v>1867_수동면_142b</v>
      </c>
      <c r="B167" s="4">
        <v>1867</v>
      </c>
      <c r="C167" s="4" t="s">
        <v>72</v>
      </c>
      <c r="D167" s="4" t="s">
        <v>73</v>
      </c>
      <c r="E167" s="4">
        <v>166</v>
      </c>
      <c r="F167" s="5">
        <v>1</v>
      </c>
      <c r="G167" s="5" t="s">
        <v>74</v>
      </c>
      <c r="H167" s="5" t="s">
        <v>75</v>
      </c>
      <c r="I167" s="5">
        <f t="shared" si="11"/>
        <v>7</v>
      </c>
      <c r="J167" s="5"/>
      <c r="K167" s="5"/>
      <c r="L167" s="5">
        <f t="shared" si="14"/>
        <v>5</v>
      </c>
      <c r="M167" s="4" t="s">
        <v>1534</v>
      </c>
      <c r="N167" s="4" t="s">
        <v>1535</v>
      </c>
      <c r="O167" s="5"/>
      <c r="P167" s="5"/>
      <c r="Q167" s="5"/>
      <c r="R167" s="5"/>
      <c r="S167" s="5" t="s">
        <v>4475</v>
      </c>
      <c r="T167" s="5" t="s">
        <v>4435</v>
      </c>
      <c r="U167" s="5"/>
      <c r="V167" s="5"/>
      <c r="W167" s="5" t="s">
        <v>1389</v>
      </c>
      <c r="X167" s="5" t="s">
        <v>1390</v>
      </c>
      <c r="Y167" s="5" t="s">
        <v>167</v>
      </c>
      <c r="Z167" s="5" t="s">
        <v>168</v>
      </c>
      <c r="AA167" s="5"/>
      <c r="AB167" s="5"/>
      <c r="AC167" s="5">
        <v>30</v>
      </c>
      <c r="AD167" s="5" t="s">
        <v>413</v>
      </c>
      <c r="AE167" s="5" t="s">
        <v>414</v>
      </c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</row>
    <row r="168" spans="1:73" s="6" customFormat="1" ht="13.5" customHeight="1">
      <c r="A168" s="11" t="str">
        <f>HYPERLINK("http://kyu.snu.ac.kr/sdhj/index.jsp?type=hj/GK14746_00IM0001_142b.jpg","1867_수동면_142b")</f>
        <v>1867_수동면_142b</v>
      </c>
      <c r="B168" s="4">
        <v>1867</v>
      </c>
      <c r="C168" s="4" t="s">
        <v>72</v>
      </c>
      <c r="D168" s="4" t="s">
        <v>73</v>
      </c>
      <c r="E168" s="4">
        <v>167</v>
      </c>
      <c r="F168" s="5">
        <v>1</v>
      </c>
      <c r="G168" s="5" t="s">
        <v>74</v>
      </c>
      <c r="H168" s="5" t="s">
        <v>75</v>
      </c>
      <c r="I168" s="5">
        <f t="shared" si="11"/>
        <v>7</v>
      </c>
      <c r="J168" s="5"/>
      <c r="K168" s="5"/>
      <c r="L168" s="5">
        <f t="shared" si="14"/>
        <v>5</v>
      </c>
      <c r="M168" s="4" t="s">
        <v>1534</v>
      </c>
      <c r="N168" s="4" t="s">
        <v>1535</v>
      </c>
      <c r="O168" s="5"/>
      <c r="P168" s="5"/>
      <c r="Q168" s="5"/>
      <c r="R168" s="5"/>
      <c r="S168" s="5" t="s">
        <v>4494</v>
      </c>
      <c r="T168" s="5" t="s">
        <v>4495</v>
      </c>
      <c r="U168" s="5"/>
      <c r="V168" s="5"/>
      <c r="W168" s="5"/>
      <c r="X168" s="5"/>
      <c r="Y168" s="5" t="s">
        <v>4651</v>
      </c>
      <c r="Z168" s="5" t="s">
        <v>4652</v>
      </c>
      <c r="AA168" s="5"/>
      <c r="AB168" s="5"/>
      <c r="AC168" s="5">
        <v>18</v>
      </c>
      <c r="AD168" s="5" t="s">
        <v>397</v>
      </c>
      <c r="AE168" s="5" t="s">
        <v>398</v>
      </c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</row>
    <row r="169" spans="1:73" s="6" customFormat="1" ht="13.5" customHeight="1">
      <c r="A169" s="11" t="str">
        <f>HYPERLINK("http://kyu.snu.ac.kr/sdhj/index.jsp?type=hj/GK14746_00IM0001_142b.jpg","1867_수동면_142b")</f>
        <v>1867_수동면_142b</v>
      </c>
      <c r="B169" s="4">
        <v>1867</v>
      </c>
      <c r="C169" s="4" t="s">
        <v>72</v>
      </c>
      <c r="D169" s="4" t="s">
        <v>73</v>
      </c>
      <c r="E169" s="4">
        <v>168</v>
      </c>
      <c r="F169" s="5">
        <v>1</v>
      </c>
      <c r="G169" s="5" t="s">
        <v>74</v>
      </c>
      <c r="H169" s="5" t="s">
        <v>75</v>
      </c>
      <c r="I169" s="5">
        <f t="shared" si="11"/>
        <v>7</v>
      </c>
      <c r="J169" s="5"/>
      <c r="K169" s="5"/>
      <c r="L169" s="5">
        <f t="shared" si="14"/>
        <v>5</v>
      </c>
      <c r="M169" s="4" t="s">
        <v>1534</v>
      </c>
      <c r="N169" s="4" t="s">
        <v>1535</v>
      </c>
      <c r="O169" s="5"/>
      <c r="P169" s="5"/>
      <c r="Q169" s="5"/>
      <c r="R169" s="5"/>
      <c r="S169" s="5" t="s">
        <v>4642</v>
      </c>
      <c r="T169" s="5" t="s">
        <v>2897</v>
      </c>
      <c r="U169" s="5" t="s">
        <v>108</v>
      </c>
      <c r="V169" s="5" t="s">
        <v>109</v>
      </c>
      <c r="W169" s="5"/>
      <c r="X169" s="5"/>
      <c r="Y169" s="5" t="s">
        <v>4653</v>
      </c>
      <c r="Z169" s="5" t="s">
        <v>4654</v>
      </c>
      <c r="AA169" s="5"/>
      <c r="AB169" s="5"/>
      <c r="AC169" s="5">
        <v>24</v>
      </c>
      <c r="AD169" s="5" t="s">
        <v>1079</v>
      </c>
      <c r="AE169" s="5" t="s">
        <v>1080</v>
      </c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</row>
    <row r="170" spans="1:73" s="6" customFormat="1" ht="13.5" customHeight="1">
      <c r="A170" s="11" t="str">
        <f>HYPERLINK("http://kyu.snu.ac.kr/sdhj/index.jsp?type=hj/GK14746_00IM0001_142b.jpg","1867_수동면_142b")</f>
        <v>1867_수동면_142b</v>
      </c>
      <c r="B170" s="4">
        <v>1867</v>
      </c>
      <c r="C170" s="4" t="s">
        <v>72</v>
      </c>
      <c r="D170" s="4" t="s">
        <v>73</v>
      </c>
      <c r="E170" s="4">
        <v>169</v>
      </c>
      <c r="F170" s="5">
        <v>1</v>
      </c>
      <c r="G170" s="5" t="s">
        <v>74</v>
      </c>
      <c r="H170" s="5" t="s">
        <v>75</v>
      </c>
      <c r="I170" s="5">
        <f t="shared" si="11"/>
        <v>7</v>
      </c>
      <c r="J170" s="5"/>
      <c r="K170" s="5"/>
      <c r="L170" s="5">
        <f t="shared" si="14"/>
        <v>5</v>
      </c>
      <c r="M170" s="4" t="s">
        <v>1534</v>
      </c>
      <c r="N170" s="4" t="s">
        <v>1535</v>
      </c>
      <c r="O170" s="5"/>
      <c r="P170" s="5"/>
      <c r="Q170" s="5"/>
      <c r="R170" s="5"/>
      <c r="S170" s="5" t="s">
        <v>4485</v>
      </c>
      <c r="T170" s="5" t="s">
        <v>4486</v>
      </c>
      <c r="U170" s="5"/>
      <c r="V170" s="5"/>
      <c r="W170" s="5" t="s">
        <v>4491</v>
      </c>
      <c r="X170" s="5" t="s">
        <v>4492</v>
      </c>
      <c r="Y170" s="5" t="s">
        <v>167</v>
      </c>
      <c r="Z170" s="5" t="s">
        <v>168</v>
      </c>
      <c r="AA170" s="5"/>
      <c r="AB170" s="5"/>
      <c r="AC170" s="5">
        <v>25</v>
      </c>
      <c r="AD170" s="5" t="s">
        <v>653</v>
      </c>
      <c r="AE170" s="5" t="s">
        <v>654</v>
      </c>
      <c r="AF170" s="5"/>
      <c r="AG170" s="5"/>
      <c r="AH170" s="5"/>
      <c r="AI170" s="5"/>
      <c r="AJ170" s="5" t="s">
        <v>169</v>
      </c>
      <c r="AK170" s="5" t="s">
        <v>170</v>
      </c>
      <c r="AL170" s="5" t="s">
        <v>4493</v>
      </c>
      <c r="AM170" s="5" t="s">
        <v>3239</v>
      </c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</row>
    <row r="171" spans="1:73" s="6" customFormat="1" ht="13.5" customHeight="1">
      <c r="A171" s="11" t="str">
        <f>HYPERLINK("http://kyu.snu.ac.kr/sdhj/index.jsp?type=hj/GK14746_00IM0001_143a.jpg","1867_수동면_143a")</f>
        <v>1867_수동면_143a</v>
      </c>
      <c r="B171" s="4">
        <v>1867</v>
      </c>
      <c r="C171" s="4" t="s">
        <v>72</v>
      </c>
      <c r="D171" s="4" t="s">
        <v>73</v>
      </c>
      <c r="E171" s="4">
        <v>170</v>
      </c>
      <c r="F171" s="5">
        <v>1</v>
      </c>
      <c r="G171" s="5" t="s">
        <v>74</v>
      </c>
      <c r="H171" s="5" t="s">
        <v>75</v>
      </c>
      <c r="I171" s="5">
        <f t="shared" si="11"/>
        <v>7</v>
      </c>
      <c r="J171" s="5"/>
      <c r="K171" s="5"/>
      <c r="L171" s="5">
        <f t="shared" si="14"/>
        <v>5</v>
      </c>
      <c r="M171" s="4" t="s">
        <v>1534</v>
      </c>
      <c r="N171" s="4" t="s">
        <v>1535</v>
      </c>
      <c r="O171" s="5"/>
      <c r="P171" s="5"/>
      <c r="Q171" s="5"/>
      <c r="R171" s="5"/>
      <c r="S171" s="5" t="s">
        <v>4642</v>
      </c>
      <c r="T171" s="5" t="s">
        <v>2897</v>
      </c>
      <c r="U171" s="5" t="s">
        <v>108</v>
      </c>
      <c r="V171" s="5" t="s">
        <v>109</v>
      </c>
      <c r="W171" s="5"/>
      <c r="X171" s="5"/>
      <c r="Y171" s="5" t="s">
        <v>4655</v>
      </c>
      <c r="Z171" s="5" t="s">
        <v>4656</v>
      </c>
      <c r="AA171" s="5"/>
      <c r="AB171" s="5"/>
      <c r="AC171" s="5">
        <v>24</v>
      </c>
      <c r="AD171" s="5" t="s">
        <v>1079</v>
      </c>
      <c r="AE171" s="5" t="s">
        <v>1080</v>
      </c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</row>
    <row r="172" spans="1:73" s="6" customFormat="1" ht="13.5" customHeight="1">
      <c r="A172" s="11" t="str">
        <f>HYPERLINK("http://kyu.snu.ac.kr/sdhj/index.jsp?type=hj/GK14746_00IM0001_143a.jpg","1867_수동면_143a")</f>
        <v>1867_수동면_143a</v>
      </c>
      <c r="B172" s="4">
        <v>1867</v>
      </c>
      <c r="C172" s="4" t="s">
        <v>72</v>
      </c>
      <c r="D172" s="4" t="s">
        <v>73</v>
      </c>
      <c r="E172" s="4">
        <v>171</v>
      </c>
      <c r="F172" s="5">
        <v>1</v>
      </c>
      <c r="G172" s="5" t="s">
        <v>74</v>
      </c>
      <c r="H172" s="5" t="s">
        <v>75</v>
      </c>
      <c r="I172" s="5">
        <f t="shared" si="11"/>
        <v>7</v>
      </c>
      <c r="J172" s="5"/>
      <c r="K172" s="5"/>
      <c r="L172" s="5">
        <f t="shared" si="14"/>
        <v>5</v>
      </c>
      <c r="M172" s="4" t="s">
        <v>1534</v>
      </c>
      <c r="N172" s="4" t="s">
        <v>1535</v>
      </c>
      <c r="O172" s="5"/>
      <c r="P172" s="5"/>
      <c r="Q172" s="5"/>
      <c r="R172" s="5"/>
      <c r="S172" s="5" t="s">
        <v>4485</v>
      </c>
      <c r="T172" s="5" t="s">
        <v>4486</v>
      </c>
      <c r="U172" s="5"/>
      <c r="V172" s="5"/>
      <c r="W172" s="5" t="s">
        <v>728</v>
      </c>
      <c r="X172" s="5" t="s">
        <v>729</v>
      </c>
      <c r="Y172" s="5" t="s">
        <v>167</v>
      </c>
      <c r="Z172" s="5" t="s">
        <v>168</v>
      </c>
      <c r="AA172" s="5"/>
      <c r="AB172" s="5"/>
      <c r="AC172" s="5">
        <v>21</v>
      </c>
      <c r="AD172" s="5" t="s">
        <v>814</v>
      </c>
      <c r="AE172" s="5" t="s">
        <v>815</v>
      </c>
      <c r="AF172" s="5"/>
      <c r="AG172" s="5"/>
      <c r="AH172" s="5"/>
      <c r="AI172" s="5"/>
      <c r="AJ172" s="5" t="s">
        <v>169</v>
      </c>
      <c r="AK172" s="5" t="s">
        <v>170</v>
      </c>
      <c r="AL172" s="5" t="s">
        <v>255</v>
      </c>
      <c r="AM172" s="5" t="s">
        <v>256</v>
      </c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</row>
    <row r="173" spans="1:73" s="6" customFormat="1" ht="13.5" customHeight="1">
      <c r="A173" s="11" t="str">
        <f>HYPERLINK("http://kyu.snu.ac.kr/sdhj/index.jsp?type=hj/GK14746_00IM0001_143a.jpg","1867_수동면_143a")</f>
        <v>1867_수동면_143a</v>
      </c>
      <c r="B173" s="4">
        <v>1867</v>
      </c>
      <c r="C173" s="4" t="s">
        <v>72</v>
      </c>
      <c r="D173" s="4" t="s">
        <v>73</v>
      </c>
      <c r="E173" s="4">
        <v>172</v>
      </c>
      <c r="F173" s="5">
        <v>1</v>
      </c>
      <c r="G173" s="5" t="s">
        <v>74</v>
      </c>
      <c r="H173" s="5" t="s">
        <v>75</v>
      </c>
      <c r="I173" s="5">
        <f t="shared" si="11"/>
        <v>7</v>
      </c>
      <c r="J173" s="5"/>
      <c r="K173" s="5"/>
      <c r="L173" s="5">
        <f t="shared" si="14"/>
        <v>5</v>
      </c>
      <c r="M173" s="4" t="s">
        <v>1534</v>
      </c>
      <c r="N173" s="4" t="s">
        <v>1535</v>
      </c>
      <c r="O173" s="5"/>
      <c r="P173" s="5"/>
      <c r="Q173" s="5"/>
      <c r="R173" s="5"/>
      <c r="S173" s="5"/>
      <c r="T173" s="5" t="s">
        <v>5500</v>
      </c>
      <c r="U173" s="5" t="s">
        <v>4657</v>
      </c>
      <c r="V173" s="5" t="s">
        <v>4658</v>
      </c>
      <c r="W173" s="5"/>
      <c r="X173" s="5"/>
      <c r="Y173" s="5" t="s">
        <v>789</v>
      </c>
      <c r="Z173" s="5" t="s">
        <v>790</v>
      </c>
      <c r="AA173" s="5"/>
      <c r="AB173" s="5"/>
      <c r="AC173" s="5">
        <v>64</v>
      </c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</row>
    <row r="174" spans="1:73" ht="13.5" customHeight="1">
      <c r="A174" s="11" t="str">
        <f>HYPERLINK("http://kyu.snu.ac.kr/sdhj/index.jsp?type=hj/GK14746_00IM0001_143a.jpg","1867_수동면_143a")</f>
        <v>1867_수동면_143a</v>
      </c>
      <c r="B174" s="4">
        <v>1867</v>
      </c>
      <c r="C174" s="4" t="s">
        <v>72</v>
      </c>
      <c r="D174" s="4" t="s">
        <v>73</v>
      </c>
      <c r="E174" s="4">
        <v>173</v>
      </c>
      <c r="F174" s="5">
        <v>1</v>
      </c>
      <c r="G174" s="5" t="s">
        <v>74</v>
      </c>
      <c r="H174" s="5" t="s">
        <v>75</v>
      </c>
      <c r="I174" s="5">
        <v>8</v>
      </c>
      <c r="J174" s="5" t="s">
        <v>155</v>
      </c>
      <c r="K174" s="5" t="s">
        <v>5501</v>
      </c>
      <c r="L174" s="5">
        <v>1</v>
      </c>
      <c r="M174" s="4" t="s">
        <v>156</v>
      </c>
      <c r="N174" s="4" t="s">
        <v>157</v>
      </c>
      <c r="T174" s="5" t="s">
        <v>5377</v>
      </c>
      <c r="U174" s="5" t="s">
        <v>108</v>
      </c>
      <c r="V174" s="5" t="s">
        <v>109</v>
      </c>
      <c r="W174" s="5" t="s">
        <v>134</v>
      </c>
      <c r="X174" s="5" t="s">
        <v>135</v>
      </c>
      <c r="Y174" s="5" t="s">
        <v>158</v>
      </c>
      <c r="Z174" s="5" t="s">
        <v>159</v>
      </c>
      <c r="AC174" s="5">
        <v>81</v>
      </c>
      <c r="AD174" s="5" t="s">
        <v>160</v>
      </c>
      <c r="AE174" s="5" t="s">
        <v>161</v>
      </c>
      <c r="AT174" s="5" t="s">
        <v>95</v>
      </c>
      <c r="AU174" s="5" t="s">
        <v>96</v>
      </c>
      <c r="AV174" s="5" t="s">
        <v>142</v>
      </c>
      <c r="AW174" s="5" t="s">
        <v>143</v>
      </c>
      <c r="BG174" s="5" t="s">
        <v>95</v>
      </c>
      <c r="BH174" s="5" t="s">
        <v>96</v>
      </c>
      <c r="BI174" s="5" t="s">
        <v>144</v>
      </c>
      <c r="BJ174" s="5" t="s">
        <v>145</v>
      </c>
      <c r="BK174" s="5" t="s">
        <v>95</v>
      </c>
      <c r="BL174" s="5" t="s">
        <v>96</v>
      </c>
      <c r="BM174" s="5" t="s">
        <v>146</v>
      </c>
      <c r="BN174" s="5" t="s">
        <v>147</v>
      </c>
      <c r="BO174" s="5" t="s">
        <v>95</v>
      </c>
      <c r="BP174" s="5" t="s">
        <v>96</v>
      </c>
      <c r="BQ174" s="5" t="s">
        <v>148</v>
      </c>
      <c r="BR174" s="5" t="s">
        <v>149</v>
      </c>
      <c r="BS174" s="5" t="s">
        <v>150</v>
      </c>
      <c r="BT174" s="5" t="s">
        <v>151</v>
      </c>
    </row>
    <row r="175" spans="1:73" ht="13.5" customHeight="1">
      <c r="A175" s="11" t="str">
        <f>HYPERLINK("http://kyu.snu.ac.kr/sdhj/index.jsp?type=hj/GK14746_00IM0001_143a.jpg","1867_수동면_143a")</f>
        <v>1867_수동면_143a</v>
      </c>
      <c r="B175" s="4">
        <v>1867</v>
      </c>
      <c r="C175" s="4" t="s">
        <v>72</v>
      </c>
      <c r="D175" s="4" t="s">
        <v>73</v>
      </c>
      <c r="E175" s="4">
        <v>174</v>
      </c>
      <c r="F175" s="5">
        <v>1</v>
      </c>
      <c r="G175" s="5" t="s">
        <v>74</v>
      </c>
      <c r="H175" s="5" t="s">
        <v>75</v>
      </c>
      <c r="I175" s="5">
        <f t="shared" ref="I175:I199" si="15">I174</f>
        <v>8</v>
      </c>
      <c r="L175" s="5">
        <f t="shared" ref="L175:L180" si="16">L174</f>
        <v>1</v>
      </c>
      <c r="M175" s="4" t="s">
        <v>156</v>
      </c>
      <c r="N175" s="4" t="s">
        <v>157</v>
      </c>
      <c r="S175" s="5" t="s">
        <v>4483</v>
      </c>
      <c r="T175" s="5" t="s">
        <v>4484</v>
      </c>
      <c r="W175" s="5" t="s">
        <v>284</v>
      </c>
      <c r="X175" s="5" t="s">
        <v>285</v>
      </c>
      <c r="Y175" s="5" t="s">
        <v>167</v>
      </c>
      <c r="Z175" s="5" t="s">
        <v>168</v>
      </c>
      <c r="AC175" s="5">
        <v>66</v>
      </c>
      <c r="AD175" s="5" t="s">
        <v>714</v>
      </c>
      <c r="AE175" s="5" t="s">
        <v>715</v>
      </c>
    </row>
    <row r="176" spans="1:73" ht="13.5" customHeight="1">
      <c r="A176" s="11" t="str">
        <f>HYPERLINK("http://kyu.snu.ac.kr/sdhj/index.jsp?type=hj/GK14746_00IM0001_143a.jpg","1867_수동면_143a")</f>
        <v>1867_수동면_143a</v>
      </c>
      <c r="B176" s="4">
        <v>1867</v>
      </c>
      <c r="C176" s="4" t="s">
        <v>72</v>
      </c>
      <c r="D176" s="4" t="s">
        <v>73</v>
      </c>
      <c r="E176" s="4">
        <v>175</v>
      </c>
      <c r="F176" s="5">
        <v>1</v>
      </c>
      <c r="G176" s="5" t="s">
        <v>74</v>
      </c>
      <c r="H176" s="5" t="s">
        <v>75</v>
      </c>
      <c r="I176" s="5">
        <f t="shared" si="15"/>
        <v>8</v>
      </c>
      <c r="L176" s="5">
        <f t="shared" si="16"/>
        <v>1</v>
      </c>
      <c r="M176" s="4" t="s">
        <v>156</v>
      </c>
      <c r="N176" s="4" t="s">
        <v>157</v>
      </c>
      <c r="S176" s="5" t="s">
        <v>4494</v>
      </c>
      <c r="T176" s="5" t="s">
        <v>4495</v>
      </c>
      <c r="U176" s="5" t="s">
        <v>108</v>
      </c>
      <c r="V176" s="5" t="s">
        <v>109</v>
      </c>
      <c r="Y176" s="5" t="s">
        <v>4659</v>
      </c>
      <c r="Z176" s="5" t="s">
        <v>4660</v>
      </c>
      <c r="AC176" s="5">
        <v>42</v>
      </c>
      <c r="AD176" s="5" t="s">
        <v>877</v>
      </c>
      <c r="AE176" s="5" t="s">
        <v>878</v>
      </c>
    </row>
    <row r="177" spans="1:72" ht="13.5" customHeight="1">
      <c r="A177" s="11" t="str">
        <f>HYPERLINK("http://kyu.snu.ac.kr/sdhj/index.jsp?type=hj/GK14746_00IM0001_143a.jpg","1867_수동면_143a")</f>
        <v>1867_수동면_143a</v>
      </c>
      <c r="B177" s="4">
        <v>1867</v>
      </c>
      <c r="C177" s="4" t="s">
        <v>72</v>
      </c>
      <c r="D177" s="4" t="s">
        <v>73</v>
      </c>
      <c r="E177" s="4">
        <v>176</v>
      </c>
      <c r="F177" s="5">
        <v>1</v>
      </c>
      <c r="G177" s="5" t="s">
        <v>74</v>
      </c>
      <c r="H177" s="5" t="s">
        <v>75</v>
      </c>
      <c r="I177" s="5">
        <f t="shared" si="15"/>
        <v>8</v>
      </c>
      <c r="L177" s="5">
        <f t="shared" si="16"/>
        <v>1</v>
      </c>
      <c r="M177" s="4" t="s">
        <v>156</v>
      </c>
      <c r="N177" s="4" t="s">
        <v>157</v>
      </c>
      <c r="S177" s="5" t="s">
        <v>4475</v>
      </c>
      <c r="T177" s="5" t="s">
        <v>4435</v>
      </c>
      <c r="W177" s="5" t="s">
        <v>1389</v>
      </c>
      <c r="X177" s="5" t="s">
        <v>1390</v>
      </c>
      <c r="Y177" s="5" t="s">
        <v>167</v>
      </c>
      <c r="Z177" s="5" t="s">
        <v>168</v>
      </c>
      <c r="AC177" s="5">
        <v>47</v>
      </c>
      <c r="AD177" s="5" t="s">
        <v>624</v>
      </c>
      <c r="AE177" s="5" t="s">
        <v>625</v>
      </c>
    </row>
    <row r="178" spans="1:72" ht="13.5" customHeight="1">
      <c r="A178" s="11" t="str">
        <f>HYPERLINK("http://kyu.snu.ac.kr/sdhj/index.jsp?type=hj/GK14746_00IM0001_143a.jpg","1867_수동면_143a")</f>
        <v>1867_수동면_143a</v>
      </c>
      <c r="B178" s="4">
        <v>1867</v>
      </c>
      <c r="C178" s="4" t="s">
        <v>72</v>
      </c>
      <c r="D178" s="4" t="s">
        <v>73</v>
      </c>
      <c r="E178" s="4">
        <v>177</v>
      </c>
      <c r="F178" s="5">
        <v>1</v>
      </c>
      <c r="G178" s="5" t="s">
        <v>74</v>
      </c>
      <c r="H178" s="5" t="s">
        <v>75</v>
      </c>
      <c r="I178" s="5">
        <f t="shared" si="15"/>
        <v>8</v>
      </c>
      <c r="L178" s="5">
        <f t="shared" si="16"/>
        <v>1</v>
      </c>
      <c r="M178" s="4" t="s">
        <v>156</v>
      </c>
      <c r="N178" s="4" t="s">
        <v>157</v>
      </c>
      <c r="S178" s="5" t="s">
        <v>4494</v>
      </c>
      <c r="T178" s="5" t="s">
        <v>4495</v>
      </c>
      <c r="U178" s="5" t="s">
        <v>108</v>
      </c>
      <c r="V178" s="5" t="s">
        <v>109</v>
      </c>
      <c r="Y178" s="5" t="s">
        <v>4661</v>
      </c>
      <c r="Z178" s="5" t="s">
        <v>4662</v>
      </c>
      <c r="AC178" s="5">
        <v>37</v>
      </c>
      <c r="AD178" s="5" t="s">
        <v>678</v>
      </c>
      <c r="AE178" s="5" t="s">
        <v>679</v>
      </c>
    </row>
    <row r="179" spans="1:72" ht="13.5" customHeight="1">
      <c r="A179" s="11" t="str">
        <f>HYPERLINK("http://kyu.snu.ac.kr/sdhj/index.jsp?type=hj/GK14746_00IM0001_143a.jpg","1867_수동면_143a")</f>
        <v>1867_수동면_143a</v>
      </c>
      <c r="B179" s="4">
        <v>1867</v>
      </c>
      <c r="C179" s="4" t="s">
        <v>72</v>
      </c>
      <c r="D179" s="4" t="s">
        <v>73</v>
      </c>
      <c r="E179" s="4">
        <v>178</v>
      </c>
      <c r="F179" s="5">
        <v>1</v>
      </c>
      <c r="G179" s="5" t="s">
        <v>74</v>
      </c>
      <c r="H179" s="5" t="s">
        <v>75</v>
      </c>
      <c r="I179" s="5">
        <f t="shared" si="15"/>
        <v>8</v>
      </c>
      <c r="L179" s="5">
        <f t="shared" si="16"/>
        <v>1</v>
      </c>
      <c r="M179" s="4" t="s">
        <v>156</v>
      </c>
      <c r="N179" s="4" t="s">
        <v>157</v>
      </c>
      <c r="S179" s="5" t="s">
        <v>4475</v>
      </c>
      <c r="T179" s="5" t="s">
        <v>4435</v>
      </c>
      <c r="W179" s="5" t="s">
        <v>379</v>
      </c>
      <c r="X179" s="5" t="s">
        <v>380</v>
      </c>
      <c r="Y179" s="5" t="s">
        <v>167</v>
      </c>
      <c r="Z179" s="5" t="s">
        <v>168</v>
      </c>
      <c r="AC179" s="5">
        <v>42</v>
      </c>
      <c r="AD179" s="5" t="s">
        <v>877</v>
      </c>
      <c r="AE179" s="5" t="s">
        <v>878</v>
      </c>
    </row>
    <row r="180" spans="1:72" ht="13.5" customHeight="1">
      <c r="A180" s="11" t="str">
        <f>HYPERLINK("http://kyu.snu.ac.kr/sdhj/index.jsp?type=hj/GK14746_00IM0001_143a.jpg","1867_수동면_143a")</f>
        <v>1867_수동면_143a</v>
      </c>
      <c r="B180" s="4">
        <v>1867</v>
      </c>
      <c r="C180" s="4" t="s">
        <v>72</v>
      </c>
      <c r="D180" s="4" t="s">
        <v>73</v>
      </c>
      <c r="E180" s="4">
        <v>179</v>
      </c>
      <c r="F180" s="5">
        <v>1</v>
      </c>
      <c r="G180" s="5" t="s">
        <v>74</v>
      </c>
      <c r="H180" s="5" t="s">
        <v>75</v>
      </c>
      <c r="I180" s="5">
        <f t="shared" si="15"/>
        <v>8</v>
      </c>
      <c r="L180" s="5">
        <f t="shared" si="16"/>
        <v>1</v>
      </c>
      <c r="M180" s="4" t="s">
        <v>156</v>
      </c>
      <c r="N180" s="4" t="s">
        <v>157</v>
      </c>
      <c r="T180" s="5" t="s">
        <v>5379</v>
      </c>
      <c r="U180" s="5" t="s">
        <v>4512</v>
      </c>
      <c r="V180" s="5" t="s">
        <v>4513</v>
      </c>
      <c r="Y180" s="5" t="s">
        <v>4663</v>
      </c>
      <c r="Z180" s="5" t="s">
        <v>4664</v>
      </c>
      <c r="AC180" s="5">
        <v>43</v>
      </c>
    </row>
    <row r="181" spans="1:72" ht="13.5" customHeight="1">
      <c r="A181" s="11" t="str">
        <f>HYPERLINK("http://kyu.snu.ac.kr/sdhj/index.jsp?type=hj/GK14746_00IM0001_143a.jpg","1867_수동면_143a")</f>
        <v>1867_수동면_143a</v>
      </c>
      <c r="B181" s="4">
        <v>1867</v>
      </c>
      <c r="C181" s="4" t="s">
        <v>72</v>
      </c>
      <c r="D181" s="4" t="s">
        <v>73</v>
      </c>
      <c r="E181" s="4">
        <v>180</v>
      </c>
      <c r="F181" s="5">
        <v>1</v>
      </c>
      <c r="G181" s="5" t="s">
        <v>74</v>
      </c>
      <c r="H181" s="5" t="s">
        <v>75</v>
      </c>
      <c r="I181" s="5">
        <f t="shared" si="15"/>
        <v>8</v>
      </c>
      <c r="L181" s="5">
        <v>2</v>
      </c>
      <c r="M181" s="4" t="s">
        <v>2196</v>
      </c>
      <c r="N181" s="4" t="s">
        <v>2197</v>
      </c>
      <c r="T181" s="5" t="s">
        <v>5404</v>
      </c>
      <c r="U181" s="5" t="s">
        <v>108</v>
      </c>
      <c r="V181" s="5" t="s">
        <v>109</v>
      </c>
      <c r="W181" s="5" t="s">
        <v>134</v>
      </c>
      <c r="X181" s="5" t="s">
        <v>135</v>
      </c>
      <c r="Y181" s="5" t="s">
        <v>2198</v>
      </c>
      <c r="Z181" s="5" t="s">
        <v>2199</v>
      </c>
      <c r="AC181" s="5">
        <v>26</v>
      </c>
      <c r="AD181" s="5" t="s">
        <v>2200</v>
      </c>
      <c r="AE181" s="5" t="s">
        <v>2201</v>
      </c>
      <c r="AJ181" s="5" t="s">
        <v>35</v>
      </c>
      <c r="AK181" s="5" t="s">
        <v>36</v>
      </c>
      <c r="AL181" s="5" t="s">
        <v>140</v>
      </c>
      <c r="AM181" s="5" t="s">
        <v>141</v>
      </c>
      <c r="AT181" s="5" t="s">
        <v>95</v>
      </c>
      <c r="AU181" s="5" t="s">
        <v>96</v>
      </c>
      <c r="AV181" s="5" t="s">
        <v>2202</v>
      </c>
      <c r="AW181" s="5" t="s">
        <v>2203</v>
      </c>
      <c r="BG181" s="5" t="s">
        <v>95</v>
      </c>
      <c r="BH181" s="5" t="s">
        <v>96</v>
      </c>
      <c r="BI181" s="5" t="s">
        <v>2204</v>
      </c>
      <c r="BJ181" s="5" t="s">
        <v>2205</v>
      </c>
      <c r="BK181" s="5" t="s">
        <v>95</v>
      </c>
      <c r="BL181" s="5" t="s">
        <v>96</v>
      </c>
      <c r="BM181" s="5" t="s">
        <v>144</v>
      </c>
      <c r="BN181" s="5" t="s">
        <v>145</v>
      </c>
      <c r="BO181" s="5" t="s">
        <v>95</v>
      </c>
      <c r="BP181" s="5" t="s">
        <v>96</v>
      </c>
      <c r="BQ181" s="5" t="s">
        <v>2206</v>
      </c>
      <c r="BR181" s="5" t="s">
        <v>5502</v>
      </c>
      <c r="BS181" s="5" t="s">
        <v>483</v>
      </c>
      <c r="BT181" s="5" t="s">
        <v>484</v>
      </c>
    </row>
    <row r="182" spans="1:72" ht="13.5" customHeight="1">
      <c r="A182" s="11" t="str">
        <f>HYPERLINK("http://kyu.snu.ac.kr/sdhj/index.jsp?type=hj/GK14746_00IM0001_143a.jpg","1867_수동면_143a")</f>
        <v>1867_수동면_143a</v>
      </c>
      <c r="B182" s="4">
        <v>1867</v>
      </c>
      <c r="C182" s="4" t="s">
        <v>72</v>
      </c>
      <c r="D182" s="4" t="s">
        <v>73</v>
      </c>
      <c r="E182" s="4">
        <v>181</v>
      </c>
      <c r="F182" s="5">
        <v>1</v>
      </c>
      <c r="G182" s="5" t="s">
        <v>74</v>
      </c>
      <c r="H182" s="5" t="s">
        <v>75</v>
      </c>
      <c r="I182" s="5">
        <f t="shared" si="15"/>
        <v>8</v>
      </c>
      <c r="L182" s="5">
        <f>L181</f>
        <v>2</v>
      </c>
      <c r="M182" s="4" t="s">
        <v>2196</v>
      </c>
      <c r="N182" s="4" t="s">
        <v>2197</v>
      </c>
      <c r="S182" s="5" t="s">
        <v>164</v>
      </c>
      <c r="T182" s="5" t="s">
        <v>165</v>
      </c>
      <c r="W182" s="5" t="s">
        <v>269</v>
      </c>
      <c r="X182" s="5" t="s">
        <v>270</v>
      </c>
      <c r="Y182" s="5" t="s">
        <v>167</v>
      </c>
      <c r="Z182" s="5" t="s">
        <v>168</v>
      </c>
      <c r="AC182" s="5">
        <v>26</v>
      </c>
      <c r="AD182" s="5" t="s">
        <v>2200</v>
      </c>
      <c r="AE182" s="5" t="s">
        <v>2201</v>
      </c>
      <c r="AT182" s="5" t="s">
        <v>95</v>
      </c>
      <c r="AU182" s="5" t="s">
        <v>96</v>
      </c>
      <c r="AV182" s="5" t="s">
        <v>2731</v>
      </c>
      <c r="AW182" s="5" t="s">
        <v>2732</v>
      </c>
      <c r="BG182" s="5" t="s">
        <v>95</v>
      </c>
      <c r="BH182" s="5" t="s">
        <v>96</v>
      </c>
      <c r="BI182" s="5" t="s">
        <v>2733</v>
      </c>
      <c r="BJ182" s="5" t="s">
        <v>2734</v>
      </c>
      <c r="BK182" s="5" t="s">
        <v>95</v>
      </c>
      <c r="BL182" s="5" t="s">
        <v>96</v>
      </c>
      <c r="BM182" s="5" t="s">
        <v>2735</v>
      </c>
      <c r="BN182" s="5" t="s">
        <v>2736</v>
      </c>
      <c r="BO182" s="5" t="s">
        <v>95</v>
      </c>
      <c r="BP182" s="5" t="s">
        <v>96</v>
      </c>
      <c r="BQ182" s="5" t="s">
        <v>2737</v>
      </c>
      <c r="BR182" s="5" t="s">
        <v>2738</v>
      </c>
      <c r="BS182" s="5" t="s">
        <v>231</v>
      </c>
      <c r="BT182" s="5" t="s">
        <v>232</v>
      </c>
    </row>
    <row r="183" spans="1:72" ht="13.5" customHeight="1">
      <c r="A183" s="11" t="str">
        <f>HYPERLINK("http://kyu.snu.ac.kr/sdhj/index.jsp?type=hj/GK14746_00IM0001_143a.jpg","1867_수동면_143a")</f>
        <v>1867_수동면_143a</v>
      </c>
      <c r="B183" s="4">
        <v>1867</v>
      </c>
      <c r="C183" s="4" t="s">
        <v>72</v>
      </c>
      <c r="D183" s="4" t="s">
        <v>73</v>
      </c>
      <c r="E183" s="4">
        <v>182</v>
      </c>
      <c r="F183" s="5">
        <v>1</v>
      </c>
      <c r="G183" s="5" t="s">
        <v>74</v>
      </c>
      <c r="H183" s="5" t="s">
        <v>75</v>
      </c>
      <c r="I183" s="5">
        <f t="shared" si="15"/>
        <v>8</v>
      </c>
      <c r="L183" s="5">
        <f>L182</f>
        <v>2</v>
      </c>
      <c r="M183" s="4" t="s">
        <v>2196</v>
      </c>
      <c r="N183" s="4" t="s">
        <v>2197</v>
      </c>
      <c r="S183" s="5" t="s">
        <v>4494</v>
      </c>
      <c r="T183" s="5" t="s">
        <v>4495</v>
      </c>
      <c r="Y183" s="5" t="s">
        <v>4665</v>
      </c>
      <c r="Z183" s="5" t="s">
        <v>4666</v>
      </c>
      <c r="AC183" s="5">
        <v>7</v>
      </c>
      <c r="AD183" s="5" t="s">
        <v>397</v>
      </c>
      <c r="AE183" s="5" t="s">
        <v>398</v>
      </c>
    </row>
    <row r="184" spans="1:72" ht="13.5" customHeight="1">
      <c r="A184" s="11" t="str">
        <f>HYPERLINK("http://kyu.snu.ac.kr/sdhj/index.jsp?type=hj/GK14746_00IM0001_143a.jpg","1867_수동면_143a")</f>
        <v>1867_수동면_143a</v>
      </c>
      <c r="B184" s="4">
        <v>1867</v>
      </c>
      <c r="C184" s="4" t="s">
        <v>72</v>
      </c>
      <c r="D184" s="4" t="s">
        <v>73</v>
      </c>
      <c r="E184" s="4">
        <v>183</v>
      </c>
      <c r="F184" s="5">
        <v>1</v>
      </c>
      <c r="G184" s="5" t="s">
        <v>74</v>
      </c>
      <c r="H184" s="5" t="s">
        <v>75</v>
      </c>
      <c r="I184" s="5">
        <f t="shared" si="15"/>
        <v>8</v>
      </c>
      <c r="L184" s="5">
        <f>L183</f>
        <v>2</v>
      </c>
      <c r="M184" s="4" t="s">
        <v>2196</v>
      </c>
      <c r="N184" s="4" t="s">
        <v>2197</v>
      </c>
      <c r="T184" s="5" t="s">
        <v>5407</v>
      </c>
      <c r="U184" s="5" t="s">
        <v>4512</v>
      </c>
      <c r="V184" s="5" t="s">
        <v>4513</v>
      </c>
      <c r="Y184" s="5" t="s">
        <v>4667</v>
      </c>
      <c r="Z184" s="5" t="s">
        <v>4668</v>
      </c>
      <c r="AC184" s="5">
        <v>22</v>
      </c>
    </row>
    <row r="185" spans="1:72" ht="13.5" customHeight="1">
      <c r="A185" s="11" t="str">
        <f>HYPERLINK("http://kyu.snu.ac.kr/sdhj/index.jsp?type=hj/GK14746_00IM0001_143a.jpg","1867_수동면_143a")</f>
        <v>1867_수동면_143a</v>
      </c>
      <c r="B185" s="4">
        <v>1867</v>
      </c>
      <c r="C185" s="4" t="s">
        <v>72</v>
      </c>
      <c r="D185" s="4" t="s">
        <v>73</v>
      </c>
      <c r="E185" s="4">
        <v>184</v>
      </c>
      <c r="F185" s="5">
        <v>1</v>
      </c>
      <c r="G185" s="5" t="s">
        <v>74</v>
      </c>
      <c r="H185" s="5" t="s">
        <v>75</v>
      </c>
      <c r="I185" s="5">
        <f t="shared" si="15"/>
        <v>8</v>
      </c>
      <c r="L185" s="5">
        <v>3</v>
      </c>
      <c r="M185" s="4" t="s">
        <v>2873</v>
      </c>
      <c r="N185" s="4" t="s">
        <v>2874</v>
      </c>
      <c r="Q185" s="5" t="s">
        <v>2875</v>
      </c>
      <c r="R185" s="5" t="s">
        <v>2876</v>
      </c>
      <c r="T185" s="5" t="s">
        <v>5503</v>
      </c>
      <c r="U185" s="5" t="s">
        <v>1282</v>
      </c>
      <c r="V185" s="5" t="s">
        <v>1283</v>
      </c>
      <c r="W185" s="5" t="s">
        <v>5504</v>
      </c>
      <c r="X185" s="5" t="s">
        <v>5505</v>
      </c>
      <c r="Y185" s="5" t="s">
        <v>2877</v>
      </c>
      <c r="Z185" s="5" t="s">
        <v>2878</v>
      </c>
      <c r="AC185" s="5">
        <v>7</v>
      </c>
      <c r="AD185" s="5" t="s">
        <v>893</v>
      </c>
      <c r="AE185" s="5" t="s">
        <v>894</v>
      </c>
      <c r="AJ185" s="5" t="s">
        <v>35</v>
      </c>
      <c r="AK185" s="5" t="s">
        <v>36</v>
      </c>
      <c r="AL185" s="5" t="s">
        <v>140</v>
      </c>
      <c r="AM185" s="5" t="s">
        <v>141</v>
      </c>
      <c r="AT185" s="5" t="s">
        <v>95</v>
      </c>
      <c r="AU185" s="5" t="s">
        <v>96</v>
      </c>
      <c r="AV185" s="5" t="s">
        <v>2879</v>
      </c>
      <c r="AW185" s="5" t="s">
        <v>2880</v>
      </c>
      <c r="BG185" s="5" t="s">
        <v>95</v>
      </c>
      <c r="BH185" s="5" t="s">
        <v>96</v>
      </c>
      <c r="BI185" s="5" t="s">
        <v>2881</v>
      </c>
      <c r="BJ185" s="5" t="s">
        <v>2882</v>
      </c>
      <c r="BK185" s="5" t="s">
        <v>95</v>
      </c>
      <c r="BL185" s="5" t="s">
        <v>96</v>
      </c>
      <c r="BM185" s="5" t="s">
        <v>2883</v>
      </c>
      <c r="BN185" s="5" t="s">
        <v>5506</v>
      </c>
      <c r="BO185" s="5" t="s">
        <v>95</v>
      </c>
      <c r="BP185" s="5" t="s">
        <v>96</v>
      </c>
      <c r="BQ185" s="5" t="s">
        <v>2884</v>
      </c>
      <c r="BR185" s="5" t="s">
        <v>5507</v>
      </c>
      <c r="BS185" s="5" t="s">
        <v>245</v>
      </c>
      <c r="BT185" s="5" t="s">
        <v>246</v>
      </c>
    </row>
    <row r="186" spans="1:72" ht="13.5" customHeight="1">
      <c r="A186" s="11" t="str">
        <f>HYPERLINK("http://kyu.snu.ac.kr/sdhj/index.jsp?type=hj/GK14746_00IM0001_143a.jpg","1867_수동면_143a")</f>
        <v>1867_수동면_143a</v>
      </c>
      <c r="B186" s="4">
        <v>1867</v>
      </c>
      <c r="C186" s="4" t="s">
        <v>72</v>
      </c>
      <c r="D186" s="4" t="s">
        <v>73</v>
      </c>
      <c r="E186" s="4">
        <v>185</v>
      </c>
      <c r="F186" s="5">
        <v>1</v>
      </c>
      <c r="G186" s="5" t="s">
        <v>74</v>
      </c>
      <c r="H186" s="5" t="s">
        <v>75</v>
      </c>
      <c r="I186" s="5">
        <f t="shared" si="15"/>
        <v>8</v>
      </c>
      <c r="L186" s="5">
        <f t="shared" ref="L186:L191" si="17">L185</f>
        <v>3</v>
      </c>
      <c r="M186" s="4" t="s">
        <v>2873</v>
      </c>
      <c r="N186" s="4" t="s">
        <v>2874</v>
      </c>
      <c r="S186" s="5" t="s">
        <v>2417</v>
      </c>
      <c r="T186" s="5" t="s">
        <v>2418</v>
      </c>
      <c r="W186" s="5" t="s">
        <v>284</v>
      </c>
      <c r="X186" s="5" t="s">
        <v>285</v>
      </c>
      <c r="Y186" s="5" t="s">
        <v>167</v>
      </c>
      <c r="Z186" s="5" t="s">
        <v>168</v>
      </c>
      <c r="AC186" s="5">
        <v>34</v>
      </c>
      <c r="AD186" s="5" t="s">
        <v>499</v>
      </c>
      <c r="AE186" s="5" t="s">
        <v>500</v>
      </c>
    </row>
    <row r="187" spans="1:72" ht="13.5" customHeight="1">
      <c r="A187" s="11" t="str">
        <f>HYPERLINK("http://kyu.snu.ac.kr/sdhj/index.jsp?type=hj/GK14746_00IM0001_143a.jpg","1867_수동면_143a")</f>
        <v>1867_수동면_143a</v>
      </c>
      <c r="B187" s="4">
        <v>1867</v>
      </c>
      <c r="C187" s="4" t="s">
        <v>72</v>
      </c>
      <c r="D187" s="4" t="s">
        <v>73</v>
      </c>
      <c r="E187" s="4">
        <v>186</v>
      </c>
      <c r="F187" s="5">
        <v>1</v>
      </c>
      <c r="G187" s="5" t="s">
        <v>74</v>
      </c>
      <c r="H187" s="5" t="s">
        <v>75</v>
      </c>
      <c r="I187" s="5">
        <f t="shared" si="15"/>
        <v>8</v>
      </c>
      <c r="L187" s="5">
        <f t="shared" si="17"/>
        <v>3</v>
      </c>
      <c r="M187" s="4" t="s">
        <v>2873</v>
      </c>
      <c r="N187" s="4" t="s">
        <v>2874</v>
      </c>
      <c r="S187" s="5" t="s">
        <v>4669</v>
      </c>
      <c r="T187" s="5" t="s">
        <v>4670</v>
      </c>
      <c r="W187" s="5" t="s">
        <v>184</v>
      </c>
      <c r="X187" s="5" t="s">
        <v>5508</v>
      </c>
      <c r="Y187" s="5" t="s">
        <v>167</v>
      </c>
      <c r="Z187" s="5" t="s">
        <v>168</v>
      </c>
      <c r="AC187" s="5">
        <v>31</v>
      </c>
      <c r="AD187" s="5" t="s">
        <v>662</v>
      </c>
      <c r="AE187" s="5" t="s">
        <v>663</v>
      </c>
    </row>
    <row r="188" spans="1:72" ht="13.5" customHeight="1">
      <c r="A188" s="11" t="str">
        <f>HYPERLINK("http://kyu.snu.ac.kr/sdhj/index.jsp?type=hj/GK14746_00IM0001_143a.jpg","1867_수동면_143a")</f>
        <v>1867_수동면_143a</v>
      </c>
      <c r="B188" s="4">
        <v>1867</v>
      </c>
      <c r="C188" s="4" t="s">
        <v>72</v>
      </c>
      <c r="D188" s="4" t="s">
        <v>73</v>
      </c>
      <c r="E188" s="4">
        <v>187</v>
      </c>
      <c r="F188" s="5">
        <v>1</v>
      </c>
      <c r="G188" s="5" t="s">
        <v>74</v>
      </c>
      <c r="H188" s="5" t="s">
        <v>75</v>
      </c>
      <c r="I188" s="5">
        <f t="shared" si="15"/>
        <v>8</v>
      </c>
      <c r="L188" s="5">
        <f t="shared" si="17"/>
        <v>3</v>
      </c>
      <c r="M188" s="4" t="s">
        <v>2873</v>
      </c>
      <c r="N188" s="4" t="s">
        <v>2874</v>
      </c>
      <c r="S188" s="5" t="s">
        <v>4521</v>
      </c>
      <c r="T188" s="5" t="s">
        <v>4522</v>
      </c>
      <c r="W188" s="5" t="s">
        <v>1199</v>
      </c>
      <c r="X188" s="5" t="s">
        <v>1200</v>
      </c>
      <c r="Y188" s="5" t="s">
        <v>167</v>
      </c>
      <c r="Z188" s="5" t="s">
        <v>168</v>
      </c>
      <c r="AC188" s="5">
        <v>60</v>
      </c>
    </row>
    <row r="189" spans="1:72" ht="13.5" customHeight="1">
      <c r="A189" s="11" t="str">
        <f>HYPERLINK("http://kyu.snu.ac.kr/sdhj/index.jsp?type=hj/GK14746_00IM0001_143a.jpg","1867_수동면_143a")</f>
        <v>1867_수동면_143a</v>
      </c>
      <c r="B189" s="4">
        <v>1867</v>
      </c>
      <c r="C189" s="4" t="s">
        <v>72</v>
      </c>
      <c r="D189" s="4" t="s">
        <v>73</v>
      </c>
      <c r="E189" s="4">
        <v>188</v>
      </c>
      <c r="F189" s="5">
        <v>1</v>
      </c>
      <c r="G189" s="5" t="s">
        <v>74</v>
      </c>
      <c r="H189" s="5" t="s">
        <v>75</v>
      </c>
      <c r="I189" s="5">
        <f t="shared" si="15"/>
        <v>8</v>
      </c>
      <c r="L189" s="5">
        <f t="shared" si="17"/>
        <v>3</v>
      </c>
      <c r="M189" s="4" t="s">
        <v>2873</v>
      </c>
      <c r="N189" s="4" t="s">
        <v>2874</v>
      </c>
      <c r="S189" s="5" t="s">
        <v>4671</v>
      </c>
      <c r="T189" s="5" t="s">
        <v>4672</v>
      </c>
      <c r="U189" s="5" t="s">
        <v>108</v>
      </c>
      <c r="V189" s="5" t="s">
        <v>109</v>
      </c>
      <c r="Y189" s="5" t="s">
        <v>4673</v>
      </c>
      <c r="Z189" s="5" t="s">
        <v>4674</v>
      </c>
      <c r="AC189" s="5">
        <v>24</v>
      </c>
      <c r="AD189" s="5" t="s">
        <v>653</v>
      </c>
      <c r="AE189" s="5" t="s">
        <v>654</v>
      </c>
    </row>
    <row r="190" spans="1:72" ht="13.5" customHeight="1">
      <c r="A190" s="11" t="str">
        <f>HYPERLINK("http://kyu.snu.ac.kr/sdhj/index.jsp?type=hj/GK14746_00IM0001_143a.jpg","1867_수동면_143a")</f>
        <v>1867_수동면_143a</v>
      </c>
      <c r="B190" s="4">
        <v>1867</v>
      </c>
      <c r="C190" s="4" t="s">
        <v>72</v>
      </c>
      <c r="D190" s="4" t="s">
        <v>73</v>
      </c>
      <c r="E190" s="4">
        <v>189</v>
      </c>
      <c r="F190" s="5">
        <v>1</v>
      </c>
      <c r="G190" s="5" t="s">
        <v>74</v>
      </c>
      <c r="H190" s="5" t="s">
        <v>75</v>
      </c>
      <c r="I190" s="5">
        <f t="shared" si="15"/>
        <v>8</v>
      </c>
      <c r="L190" s="5">
        <f t="shared" si="17"/>
        <v>3</v>
      </c>
      <c r="M190" s="4" t="s">
        <v>2873</v>
      </c>
      <c r="N190" s="4" t="s">
        <v>2874</v>
      </c>
      <c r="S190" s="5" t="s">
        <v>4675</v>
      </c>
      <c r="T190" s="5" t="s">
        <v>4676</v>
      </c>
      <c r="W190" s="5" t="s">
        <v>184</v>
      </c>
      <c r="X190" s="5" t="s">
        <v>5508</v>
      </c>
      <c r="Y190" s="5" t="s">
        <v>167</v>
      </c>
      <c r="Z190" s="5" t="s">
        <v>168</v>
      </c>
      <c r="AC190" s="5">
        <v>24</v>
      </c>
      <c r="AD190" s="5" t="s">
        <v>653</v>
      </c>
      <c r="AE190" s="5" t="s">
        <v>654</v>
      </c>
    </row>
    <row r="191" spans="1:72" ht="13.5" customHeight="1">
      <c r="A191" s="11" t="str">
        <f>HYPERLINK("http://kyu.snu.ac.kr/sdhj/index.jsp?type=hj/GK14746_00IM0001_143a.jpg","1867_수동면_143a")</f>
        <v>1867_수동면_143a</v>
      </c>
      <c r="B191" s="4">
        <v>1867</v>
      </c>
      <c r="C191" s="4" t="s">
        <v>72</v>
      </c>
      <c r="D191" s="4" t="s">
        <v>73</v>
      </c>
      <c r="E191" s="4">
        <v>190</v>
      </c>
      <c r="F191" s="5">
        <v>1</v>
      </c>
      <c r="G191" s="5" t="s">
        <v>74</v>
      </c>
      <c r="H191" s="5" t="s">
        <v>75</v>
      </c>
      <c r="I191" s="5">
        <f t="shared" si="15"/>
        <v>8</v>
      </c>
      <c r="L191" s="5">
        <f t="shared" si="17"/>
        <v>3</v>
      </c>
      <c r="M191" s="4" t="s">
        <v>2873</v>
      </c>
      <c r="N191" s="4" t="s">
        <v>2874</v>
      </c>
      <c r="T191" s="5" t="s">
        <v>5509</v>
      </c>
      <c r="U191" s="5" t="s">
        <v>4512</v>
      </c>
      <c r="V191" s="5" t="s">
        <v>4513</v>
      </c>
      <c r="Y191" s="5" t="s">
        <v>4677</v>
      </c>
      <c r="Z191" s="5" t="s">
        <v>4678</v>
      </c>
      <c r="AC191" s="5">
        <v>39</v>
      </c>
    </row>
    <row r="192" spans="1:72" ht="13.5" customHeight="1">
      <c r="A192" s="11" t="str">
        <f>HYPERLINK("http://kyu.snu.ac.kr/sdhj/index.jsp?type=hj/GK14746_00IM0001_143a.jpg","1867_수동면_143a")</f>
        <v>1867_수동면_143a</v>
      </c>
      <c r="B192" s="4">
        <v>1867</v>
      </c>
      <c r="C192" s="4" t="s">
        <v>72</v>
      </c>
      <c r="D192" s="4" t="s">
        <v>73</v>
      </c>
      <c r="E192" s="4">
        <v>191</v>
      </c>
      <c r="F192" s="5">
        <v>1</v>
      </c>
      <c r="G192" s="5" t="s">
        <v>74</v>
      </c>
      <c r="H192" s="5" t="s">
        <v>75</v>
      </c>
      <c r="I192" s="5">
        <f t="shared" si="15"/>
        <v>8</v>
      </c>
      <c r="L192" s="5">
        <v>4</v>
      </c>
      <c r="M192" s="4" t="s">
        <v>751</v>
      </c>
      <c r="N192" s="4" t="s">
        <v>752</v>
      </c>
      <c r="T192" s="5" t="s">
        <v>5510</v>
      </c>
      <c r="U192" s="5" t="s">
        <v>108</v>
      </c>
      <c r="V192" s="5" t="s">
        <v>109</v>
      </c>
      <c r="W192" s="5" t="s">
        <v>243</v>
      </c>
      <c r="X192" s="5" t="s">
        <v>244</v>
      </c>
      <c r="Y192" s="5" t="s">
        <v>1501</v>
      </c>
      <c r="Z192" s="5" t="s">
        <v>1502</v>
      </c>
      <c r="AC192" s="5">
        <v>48</v>
      </c>
      <c r="AD192" s="5" t="s">
        <v>81</v>
      </c>
      <c r="AE192" s="5" t="s">
        <v>82</v>
      </c>
      <c r="AJ192" s="5" t="s">
        <v>35</v>
      </c>
      <c r="AK192" s="5" t="s">
        <v>36</v>
      </c>
      <c r="AL192" s="5" t="s">
        <v>245</v>
      </c>
      <c r="AM192" s="5" t="s">
        <v>246</v>
      </c>
      <c r="AT192" s="5" t="s">
        <v>95</v>
      </c>
      <c r="AU192" s="5" t="s">
        <v>96</v>
      </c>
      <c r="AV192" s="5" t="s">
        <v>1503</v>
      </c>
      <c r="AW192" s="5" t="s">
        <v>437</v>
      </c>
      <c r="BG192" s="5" t="s">
        <v>95</v>
      </c>
      <c r="BH192" s="5" t="s">
        <v>96</v>
      </c>
      <c r="BI192" s="5" t="s">
        <v>1504</v>
      </c>
      <c r="BJ192" s="5" t="s">
        <v>1505</v>
      </c>
      <c r="BK192" s="5" t="s">
        <v>95</v>
      </c>
      <c r="BL192" s="5" t="s">
        <v>96</v>
      </c>
      <c r="BM192" s="5" t="s">
        <v>1506</v>
      </c>
      <c r="BN192" s="5" t="s">
        <v>1507</v>
      </c>
      <c r="BO192" s="5" t="s">
        <v>95</v>
      </c>
      <c r="BP192" s="5" t="s">
        <v>96</v>
      </c>
      <c r="BQ192" s="5" t="s">
        <v>1508</v>
      </c>
      <c r="BR192" s="5" t="s">
        <v>5511</v>
      </c>
      <c r="BS192" s="5" t="s">
        <v>1509</v>
      </c>
      <c r="BT192" s="5" t="s">
        <v>5512</v>
      </c>
    </row>
    <row r="193" spans="1:72" ht="13.5" customHeight="1">
      <c r="A193" s="11" t="str">
        <f>HYPERLINK("http://kyu.snu.ac.kr/sdhj/index.jsp?type=hj/GK14746_00IM0001_143a.jpg","1867_수동면_143a")</f>
        <v>1867_수동면_143a</v>
      </c>
      <c r="B193" s="4">
        <v>1867</v>
      </c>
      <c r="C193" s="4" t="s">
        <v>72</v>
      </c>
      <c r="D193" s="4" t="s">
        <v>73</v>
      </c>
      <c r="E193" s="4">
        <v>192</v>
      </c>
      <c r="F193" s="5">
        <v>1</v>
      </c>
      <c r="G193" s="5" t="s">
        <v>74</v>
      </c>
      <c r="H193" s="5" t="s">
        <v>75</v>
      </c>
      <c r="I193" s="5">
        <f t="shared" si="15"/>
        <v>8</v>
      </c>
      <c r="L193" s="5">
        <f>L192</f>
        <v>4</v>
      </c>
      <c r="M193" s="4" t="s">
        <v>751</v>
      </c>
      <c r="N193" s="4" t="s">
        <v>752</v>
      </c>
      <c r="S193" s="5" t="s">
        <v>164</v>
      </c>
      <c r="T193" s="5" t="s">
        <v>165</v>
      </c>
      <c r="W193" s="5" t="s">
        <v>110</v>
      </c>
      <c r="X193" s="5" t="s">
        <v>111</v>
      </c>
      <c r="Y193" s="5" t="s">
        <v>167</v>
      </c>
      <c r="Z193" s="5" t="s">
        <v>168</v>
      </c>
      <c r="AC193" s="5">
        <v>43</v>
      </c>
      <c r="AD193" s="5" t="s">
        <v>212</v>
      </c>
      <c r="AE193" s="5" t="s">
        <v>213</v>
      </c>
      <c r="AJ193" s="5" t="s">
        <v>169</v>
      </c>
      <c r="AK193" s="5" t="s">
        <v>170</v>
      </c>
      <c r="AL193" s="5" t="s">
        <v>116</v>
      </c>
      <c r="AM193" s="5" t="s">
        <v>117</v>
      </c>
      <c r="AT193" s="5" t="s">
        <v>95</v>
      </c>
      <c r="AU193" s="5" t="s">
        <v>96</v>
      </c>
      <c r="AV193" s="5" t="s">
        <v>753</v>
      </c>
      <c r="AW193" s="5" t="s">
        <v>754</v>
      </c>
      <c r="BG193" s="5" t="s">
        <v>95</v>
      </c>
      <c r="BH193" s="5" t="s">
        <v>96</v>
      </c>
      <c r="BI193" s="5" t="s">
        <v>755</v>
      </c>
      <c r="BJ193" s="5" t="s">
        <v>756</v>
      </c>
      <c r="BK193" s="5" t="s">
        <v>95</v>
      </c>
      <c r="BL193" s="5" t="s">
        <v>96</v>
      </c>
      <c r="BM193" s="5" t="s">
        <v>745</v>
      </c>
      <c r="BN193" s="5" t="s">
        <v>746</v>
      </c>
      <c r="BO193" s="5" t="s">
        <v>95</v>
      </c>
      <c r="BP193" s="5" t="s">
        <v>96</v>
      </c>
      <c r="BQ193" s="5" t="s">
        <v>757</v>
      </c>
      <c r="BR193" s="5" t="s">
        <v>758</v>
      </c>
      <c r="BS193" s="5" t="s">
        <v>749</v>
      </c>
      <c r="BT193" s="5" t="s">
        <v>750</v>
      </c>
    </row>
    <row r="194" spans="1:72" ht="13.5" customHeight="1">
      <c r="A194" s="11" t="str">
        <f>HYPERLINK("http://kyu.snu.ac.kr/sdhj/index.jsp?type=hj/GK14746_00IM0001_143a.jpg","1867_수동면_143a")</f>
        <v>1867_수동면_143a</v>
      </c>
      <c r="B194" s="4">
        <v>1867</v>
      </c>
      <c r="C194" s="4" t="s">
        <v>72</v>
      </c>
      <c r="D194" s="4" t="s">
        <v>73</v>
      </c>
      <c r="E194" s="4">
        <v>193</v>
      </c>
      <c r="F194" s="5">
        <v>1</v>
      </c>
      <c r="G194" s="5" t="s">
        <v>74</v>
      </c>
      <c r="H194" s="5" t="s">
        <v>75</v>
      </c>
      <c r="I194" s="5">
        <f t="shared" si="15"/>
        <v>8</v>
      </c>
      <c r="L194" s="5">
        <f>L193</f>
        <v>4</v>
      </c>
      <c r="M194" s="4" t="s">
        <v>751</v>
      </c>
      <c r="N194" s="4" t="s">
        <v>752</v>
      </c>
      <c r="S194" s="5" t="s">
        <v>4494</v>
      </c>
      <c r="T194" s="5" t="s">
        <v>4495</v>
      </c>
      <c r="Y194" s="5" t="s">
        <v>4679</v>
      </c>
      <c r="Z194" s="5" t="s">
        <v>5513</v>
      </c>
      <c r="AC194" s="5">
        <v>7</v>
      </c>
      <c r="AD194" s="5" t="s">
        <v>1592</v>
      </c>
      <c r="AE194" s="5" t="s">
        <v>1593</v>
      </c>
    </row>
    <row r="195" spans="1:72" ht="13.5" customHeight="1">
      <c r="A195" s="11" t="str">
        <f>HYPERLINK("http://kyu.snu.ac.kr/sdhj/index.jsp?type=hj/GK14746_00IM0001_143a.jpg","1867_수동면_143a")</f>
        <v>1867_수동면_143a</v>
      </c>
      <c r="B195" s="4">
        <v>1867</v>
      </c>
      <c r="C195" s="4" t="s">
        <v>72</v>
      </c>
      <c r="D195" s="4" t="s">
        <v>73</v>
      </c>
      <c r="E195" s="4">
        <v>194</v>
      </c>
      <c r="F195" s="5">
        <v>1</v>
      </c>
      <c r="G195" s="5" t="s">
        <v>74</v>
      </c>
      <c r="H195" s="5" t="s">
        <v>75</v>
      </c>
      <c r="I195" s="5">
        <f t="shared" si="15"/>
        <v>8</v>
      </c>
      <c r="L195" s="5">
        <f>L194</f>
        <v>4</v>
      </c>
      <c r="M195" s="4" t="s">
        <v>751</v>
      </c>
      <c r="N195" s="4" t="s">
        <v>752</v>
      </c>
      <c r="T195" s="5" t="s">
        <v>5514</v>
      </c>
      <c r="U195" s="5" t="s">
        <v>4512</v>
      </c>
      <c r="V195" s="5" t="s">
        <v>4513</v>
      </c>
      <c r="Y195" s="5" t="s">
        <v>4680</v>
      </c>
      <c r="Z195" s="5" t="s">
        <v>4681</v>
      </c>
      <c r="AC195" s="5">
        <v>56</v>
      </c>
    </row>
    <row r="196" spans="1:72" ht="13.5" customHeight="1">
      <c r="A196" s="11" t="str">
        <f>HYPERLINK("http://kyu.snu.ac.kr/sdhj/index.jsp?type=hj/GK14746_00IM0001_143a.jpg","1867_수동면_143a")</f>
        <v>1867_수동면_143a</v>
      </c>
      <c r="B196" s="4">
        <v>1867</v>
      </c>
      <c r="C196" s="4" t="s">
        <v>72</v>
      </c>
      <c r="D196" s="4" t="s">
        <v>73</v>
      </c>
      <c r="E196" s="4">
        <v>195</v>
      </c>
      <c r="F196" s="5">
        <v>1</v>
      </c>
      <c r="G196" s="5" t="s">
        <v>74</v>
      </c>
      <c r="H196" s="5" t="s">
        <v>75</v>
      </c>
      <c r="I196" s="5">
        <f t="shared" si="15"/>
        <v>8</v>
      </c>
      <c r="L196" s="5">
        <v>5</v>
      </c>
      <c r="M196" s="4" t="s">
        <v>155</v>
      </c>
      <c r="N196" s="4" t="s">
        <v>2360</v>
      </c>
      <c r="T196" s="5" t="s">
        <v>5375</v>
      </c>
      <c r="U196" s="5" t="s">
        <v>189</v>
      </c>
      <c r="V196" s="5" t="s">
        <v>190</v>
      </c>
      <c r="W196" s="5" t="s">
        <v>166</v>
      </c>
      <c r="X196" s="5" t="s">
        <v>5376</v>
      </c>
      <c r="Y196" s="5" t="s">
        <v>2578</v>
      </c>
      <c r="Z196" s="5" t="s">
        <v>2579</v>
      </c>
      <c r="AC196" s="5">
        <v>62</v>
      </c>
      <c r="AD196" s="5" t="s">
        <v>2277</v>
      </c>
      <c r="AE196" s="5" t="s">
        <v>2278</v>
      </c>
      <c r="AJ196" s="5" t="s">
        <v>35</v>
      </c>
      <c r="AK196" s="5" t="s">
        <v>36</v>
      </c>
      <c r="AL196" s="5" t="s">
        <v>171</v>
      </c>
      <c r="AM196" s="5" t="s">
        <v>5361</v>
      </c>
      <c r="AT196" s="5" t="s">
        <v>189</v>
      </c>
      <c r="AU196" s="5" t="s">
        <v>190</v>
      </c>
      <c r="AV196" s="5" t="s">
        <v>2580</v>
      </c>
      <c r="AW196" s="5" t="s">
        <v>2581</v>
      </c>
      <c r="BG196" s="5" t="s">
        <v>189</v>
      </c>
      <c r="BH196" s="5" t="s">
        <v>190</v>
      </c>
      <c r="BI196" s="5" t="s">
        <v>2582</v>
      </c>
      <c r="BJ196" s="5" t="s">
        <v>2583</v>
      </c>
      <c r="BK196" s="5" t="s">
        <v>189</v>
      </c>
      <c r="BL196" s="5" t="s">
        <v>190</v>
      </c>
      <c r="BM196" s="5" t="s">
        <v>2584</v>
      </c>
      <c r="BN196" s="5" t="s">
        <v>2585</v>
      </c>
      <c r="BO196" s="5" t="s">
        <v>189</v>
      </c>
      <c r="BP196" s="5" t="s">
        <v>190</v>
      </c>
      <c r="BQ196" s="5" t="s">
        <v>2586</v>
      </c>
      <c r="BR196" s="5" t="s">
        <v>2587</v>
      </c>
      <c r="BS196" s="5" t="s">
        <v>116</v>
      </c>
      <c r="BT196" s="5" t="s">
        <v>117</v>
      </c>
    </row>
    <row r="197" spans="1:72" ht="13.5" customHeight="1">
      <c r="A197" s="11" t="str">
        <f>HYPERLINK("http://kyu.snu.ac.kr/sdhj/index.jsp?type=hj/GK14746_00IM0001_143a.jpg","1867_수동면_143a")</f>
        <v>1867_수동면_143a</v>
      </c>
      <c r="B197" s="4">
        <v>1867</v>
      </c>
      <c r="C197" s="4" t="s">
        <v>72</v>
      </c>
      <c r="D197" s="4" t="s">
        <v>73</v>
      </c>
      <c r="E197" s="4">
        <v>196</v>
      </c>
      <c r="F197" s="5">
        <v>1</v>
      </c>
      <c r="G197" s="5" t="s">
        <v>74</v>
      </c>
      <c r="H197" s="5" t="s">
        <v>75</v>
      </c>
      <c r="I197" s="5">
        <f t="shared" si="15"/>
        <v>8</v>
      </c>
      <c r="L197" s="5">
        <f>L196</f>
        <v>5</v>
      </c>
      <c r="M197" s="4" t="s">
        <v>155</v>
      </c>
      <c r="N197" s="4" t="s">
        <v>2360</v>
      </c>
      <c r="S197" s="5" t="s">
        <v>164</v>
      </c>
      <c r="T197" s="5" t="s">
        <v>165</v>
      </c>
      <c r="W197" s="5" t="s">
        <v>1389</v>
      </c>
      <c r="X197" s="5" t="s">
        <v>1390</v>
      </c>
      <c r="Y197" s="5" t="s">
        <v>22</v>
      </c>
      <c r="Z197" s="5" t="s">
        <v>23</v>
      </c>
      <c r="AC197" s="5">
        <v>62</v>
      </c>
      <c r="AD197" s="5" t="s">
        <v>2277</v>
      </c>
      <c r="AE197" s="5" t="s">
        <v>2278</v>
      </c>
      <c r="AJ197" s="5" t="s">
        <v>35</v>
      </c>
      <c r="AK197" s="5" t="s">
        <v>36</v>
      </c>
      <c r="AL197" s="5" t="s">
        <v>1393</v>
      </c>
      <c r="AM197" s="5" t="s">
        <v>1120</v>
      </c>
      <c r="AT197" s="5" t="s">
        <v>189</v>
      </c>
      <c r="AU197" s="5" t="s">
        <v>190</v>
      </c>
      <c r="AV197" s="5" t="s">
        <v>2361</v>
      </c>
      <c r="AW197" s="5" t="s">
        <v>2362</v>
      </c>
      <c r="BG197" s="5" t="s">
        <v>189</v>
      </c>
      <c r="BH197" s="5" t="s">
        <v>190</v>
      </c>
      <c r="BI197" s="5" t="s">
        <v>2363</v>
      </c>
      <c r="BJ197" s="5" t="s">
        <v>2057</v>
      </c>
      <c r="BK197" s="5" t="s">
        <v>189</v>
      </c>
      <c r="BL197" s="5" t="s">
        <v>190</v>
      </c>
      <c r="BM197" s="5" t="s">
        <v>891</v>
      </c>
      <c r="BN197" s="5" t="s">
        <v>892</v>
      </c>
      <c r="BO197" s="5" t="s">
        <v>189</v>
      </c>
      <c r="BP197" s="5" t="s">
        <v>190</v>
      </c>
      <c r="BQ197" s="5" t="s">
        <v>2364</v>
      </c>
      <c r="BR197" s="5" t="s">
        <v>2359</v>
      </c>
      <c r="BS197" s="5" t="s">
        <v>116</v>
      </c>
      <c r="BT197" s="5" t="s">
        <v>117</v>
      </c>
    </row>
    <row r="198" spans="1:72" ht="13.5" customHeight="1">
      <c r="A198" s="11" t="str">
        <f>HYPERLINK("http://kyu.snu.ac.kr/sdhj/index.jsp?type=hj/GK14746_00IM0001_143a.jpg","1867_수동면_143a")</f>
        <v>1867_수동면_143a</v>
      </c>
      <c r="B198" s="4">
        <v>1867</v>
      </c>
      <c r="C198" s="4" t="s">
        <v>72</v>
      </c>
      <c r="D198" s="4" t="s">
        <v>73</v>
      </c>
      <c r="E198" s="4">
        <v>197</v>
      </c>
      <c r="F198" s="5">
        <v>1</v>
      </c>
      <c r="G198" s="5" t="s">
        <v>74</v>
      </c>
      <c r="H198" s="5" t="s">
        <v>75</v>
      </c>
      <c r="I198" s="5">
        <f t="shared" si="15"/>
        <v>8</v>
      </c>
      <c r="L198" s="5">
        <f>L197</f>
        <v>5</v>
      </c>
      <c r="M198" s="4" t="s">
        <v>155</v>
      </c>
      <c r="N198" s="4" t="s">
        <v>2360</v>
      </c>
      <c r="S198" s="5" t="s">
        <v>4494</v>
      </c>
      <c r="T198" s="5" t="s">
        <v>4495</v>
      </c>
      <c r="Y198" s="5" t="s">
        <v>2743</v>
      </c>
      <c r="Z198" s="5" t="s">
        <v>2744</v>
      </c>
      <c r="AC198" s="5">
        <v>40</v>
      </c>
      <c r="AD198" s="5" t="s">
        <v>714</v>
      </c>
      <c r="AE198" s="5" t="s">
        <v>715</v>
      </c>
    </row>
    <row r="199" spans="1:72" ht="13.5" customHeight="1">
      <c r="A199" s="11" t="str">
        <f>HYPERLINK("http://kyu.snu.ac.kr/sdhj/index.jsp?type=hj/GK14746_00IM0001_143a.jpg","1867_수동면_143a")</f>
        <v>1867_수동면_143a</v>
      </c>
      <c r="B199" s="4">
        <v>1867</v>
      </c>
      <c r="C199" s="4" t="s">
        <v>72</v>
      </c>
      <c r="D199" s="4" t="s">
        <v>73</v>
      </c>
      <c r="E199" s="4">
        <v>198</v>
      </c>
      <c r="F199" s="5">
        <v>1</v>
      </c>
      <c r="G199" s="5" t="s">
        <v>74</v>
      </c>
      <c r="H199" s="5" t="s">
        <v>75</v>
      </c>
      <c r="I199" s="5">
        <f t="shared" si="15"/>
        <v>8</v>
      </c>
      <c r="L199" s="5">
        <f>L198</f>
        <v>5</v>
      </c>
      <c r="M199" s="4" t="s">
        <v>155</v>
      </c>
      <c r="N199" s="4" t="s">
        <v>2360</v>
      </c>
      <c r="S199" s="5" t="s">
        <v>4494</v>
      </c>
      <c r="T199" s="5" t="s">
        <v>4495</v>
      </c>
      <c r="Y199" s="5" t="s">
        <v>4682</v>
      </c>
      <c r="Z199" s="5" t="s">
        <v>4683</v>
      </c>
      <c r="AC199" s="5">
        <v>26</v>
      </c>
      <c r="AD199" s="5" t="s">
        <v>2200</v>
      </c>
      <c r="AE199" s="5" t="s">
        <v>2201</v>
      </c>
    </row>
    <row r="200" spans="1:72" ht="13.5" customHeight="1">
      <c r="A200" s="11" t="str">
        <f>HYPERLINK("http://kyu.snu.ac.kr/sdhj/index.jsp?type=hj/GK14746_00IM0001_143b.jpg","1867_수동면_143b")</f>
        <v>1867_수동면_143b</v>
      </c>
      <c r="B200" s="4">
        <v>1867</v>
      </c>
      <c r="C200" s="4" t="s">
        <v>72</v>
      </c>
      <c r="D200" s="4" t="s">
        <v>73</v>
      </c>
      <c r="E200" s="4">
        <v>199</v>
      </c>
      <c r="F200" s="5">
        <v>1</v>
      </c>
      <c r="G200" s="5" t="s">
        <v>74</v>
      </c>
      <c r="H200" s="5" t="s">
        <v>75</v>
      </c>
      <c r="I200" s="5">
        <v>9</v>
      </c>
      <c r="J200" s="5" t="s">
        <v>1252</v>
      </c>
      <c r="K200" s="5" t="s">
        <v>5515</v>
      </c>
      <c r="L200" s="5">
        <v>1</v>
      </c>
      <c r="M200" s="4" t="s">
        <v>1252</v>
      </c>
      <c r="N200" s="4" t="s">
        <v>1253</v>
      </c>
      <c r="T200" s="5" t="s">
        <v>5516</v>
      </c>
      <c r="U200" s="5" t="s">
        <v>189</v>
      </c>
      <c r="V200" s="5" t="s">
        <v>190</v>
      </c>
      <c r="W200" s="5" t="s">
        <v>166</v>
      </c>
      <c r="X200" s="5" t="s">
        <v>5517</v>
      </c>
      <c r="Y200" s="5" t="s">
        <v>1254</v>
      </c>
      <c r="Z200" s="5" t="s">
        <v>1255</v>
      </c>
      <c r="AC200" s="5">
        <v>44</v>
      </c>
      <c r="AD200" s="5" t="s">
        <v>438</v>
      </c>
      <c r="AE200" s="5" t="s">
        <v>439</v>
      </c>
      <c r="AJ200" s="5" t="s">
        <v>35</v>
      </c>
      <c r="AK200" s="5" t="s">
        <v>36</v>
      </c>
      <c r="AL200" s="5" t="s">
        <v>199</v>
      </c>
      <c r="AM200" s="5" t="s">
        <v>200</v>
      </c>
      <c r="AT200" s="5" t="s">
        <v>189</v>
      </c>
      <c r="AU200" s="5" t="s">
        <v>190</v>
      </c>
      <c r="AV200" s="5" t="s">
        <v>787</v>
      </c>
      <c r="AW200" s="5" t="s">
        <v>788</v>
      </c>
      <c r="BG200" s="5" t="s">
        <v>189</v>
      </c>
      <c r="BH200" s="5" t="s">
        <v>190</v>
      </c>
      <c r="BI200" s="5" t="s">
        <v>789</v>
      </c>
      <c r="BJ200" s="5" t="s">
        <v>790</v>
      </c>
      <c r="BK200" s="5" t="s">
        <v>189</v>
      </c>
      <c r="BL200" s="5" t="s">
        <v>190</v>
      </c>
      <c r="BM200" s="5" t="s">
        <v>1256</v>
      </c>
      <c r="BN200" s="5" t="s">
        <v>1257</v>
      </c>
      <c r="BO200" s="5" t="s">
        <v>189</v>
      </c>
      <c r="BP200" s="5" t="s">
        <v>190</v>
      </c>
      <c r="BQ200" s="5" t="s">
        <v>1258</v>
      </c>
      <c r="BR200" s="5" t="s">
        <v>1259</v>
      </c>
      <c r="BS200" s="5" t="s">
        <v>171</v>
      </c>
      <c r="BT200" s="5" t="s">
        <v>5518</v>
      </c>
    </row>
    <row r="201" spans="1:72" ht="13.5" customHeight="1">
      <c r="A201" s="11" t="str">
        <f>HYPERLINK("http://kyu.snu.ac.kr/sdhj/index.jsp?type=hj/GK14746_00IM0001_143b.jpg","1867_수동면_143b")</f>
        <v>1867_수동면_143b</v>
      </c>
      <c r="B201" s="4">
        <v>1867</v>
      </c>
      <c r="C201" s="4" t="s">
        <v>72</v>
      </c>
      <c r="D201" s="4" t="s">
        <v>73</v>
      </c>
      <c r="E201" s="4">
        <v>200</v>
      </c>
      <c r="F201" s="5">
        <v>1</v>
      </c>
      <c r="G201" s="5" t="s">
        <v>74</v>
      </c>
      <c r="H201" s="5" t="s">
        <v>75</v>
      </c>
      <c r="I201" s="5">
        <f t="shared" ref="I201:I212" si="18">I200</f>
        <v>9</v>
      </c>
      <c r="L201" s="5">
        <f>L200</f>
        <v>1</v>
      </c>
      <c r="M201" s="4" t="s">
        <v>1252</v>
      </c>
      <c r="N201" s="4" t="s">
        <v>1253</v>
      </c>
      <c r="S201" s="5" t="s">
        <v>164</v>
      </c>
      <c r="T201" s="5" t="s">
        <v>165</v>
      </c>
      <c r="W201" s="5" t="s">
        <v>2618</v>
      </c>
      <c r="X201" s="5" t="s">
        <v>2619</v>
      </c>
      <c r="Y201" s="5" t="s">
        <v>22</v>
      </c>
      <c r="Z201" s="5" t="s">
        <v>23</v>
      </c>
      <c r="AC201" s="5">
        <v>44</v>
      </c>
      <c r="AD201" s="5" t="s">
        <v>438</v>
      </c>
      <c r="AE201" s="5" t="s">
        <v>439</v>
      </c>
      <c r="AJ201" s="5" t="s">
        <v>35</v>
      </c>
      <c r="AK201" s="5" t="s">
        <v>36</v>
      </c>
      <c r="AL201" s="5" t="s">
        <v>255</v>
      </c>
      <c r="AM201" s="5" t="s">
        <v>256</v>
      </c>
    </row>
    <row r="202" spans="1:72" ht="13.5" customHeight="1">
      <c r="A202" s="11" t="str">
        <f>HYPERLINK("http://kyu.snu.ac.kr/sdhj/index.jsp?type=hj/GK14746_00IM0001_143b.jpg","1867_수동면_143b")</f>
        <v>1867_수동면_143b</v>
      </c>
      <c r="B202" s="4">
        <v>1867</v>
      </c>
      <c r="C202" s="4" t="s">
        <v>72</v>
      </c>
      <c r="D202" s="4" t="s">
        <v>73</v>
      </c>
      <c r="E202" s="4">
        <v>201</v>
      </c>
      <c r="F202" s="5">
        <v>1</v>
      </c>
      <c r="G202" s="5" t="s">
        <v>74</v>
      </c>
      <c r="H202" s="5" t="s">
        <v>75</v>
      </c>
      <c r="I202" s="5">
        <f t="shared" si="18"/>
        <v>9</v>
      </c>
      <c r="L202" s="5">
        <v>2</v>
      </c>
      <c r="M202" s="4" t="s">
        <v>4279</v>
      </c>
      <c r="N202" s="4" t="s">
        <v>4280</v>
      </c>
      <c r="T202" s="5" t="s">
        <v>5371</v>
      </c>
      <c r="U202" s="5" t="s">
        <v>5519</v>
      </c>
      <c r="V202" s="5" t="s">
        <v>4281</v>
      </c>
      <c r="W202" s="5" t="s">
        <v>637</v>
      </c>
      <c r="X202" s="5" t="s">
        <v>638</v>
      </c>
      <c r="Y202" s="5" t="s">
        <v>167</v>
      </c>
      <c r="Z202" s="5" t="s">
        <v>168</v>
      </c>
      <c r="AC202" s="5">
        <v>66</v>
      </c>
      <c r="AD202" s="5" t="s">
        <v>1052</v>
      </c>
      <c r="AE202" s="5" t="s">
        <v>1053</v>
      </c>
      <c r="AJ202" s="5" t="s">
        <v>169</v>
      </c>
      <c r="AK202" s="5" t="s">
        <v>170</v>
      </c>
      <c r="AL202" s="5" t="s">
        <v>639</v>
      </c>
      <c r="AM202" s="5" t="s">
        <v>640</v>
      </c>
      <c r="AT202" s="5" t="s">
        <v>95</v>
      </c>
      <c r="AU202" s="5" t="s">
        <v>96</v>
      </c>
      <c r="AV202" s="5" t="s">
        <v>4282</v>
      </c>
      <c r="AW202" s="5" t="s">
        <v>2604</v>
      </c>
      <c r="BG202" s="5" t="s">
        <v>95</v>
      </c>
      <c r="BH202" s="5" t="s">
        <v>96</v>
      </c>
      <c r="BI202" s="5" t="s">
        <v>4283</v>
      </c>
      <c r="BJ202" s="5" t="s">
        <v>5520</v>
      </c>
      <c r="BK202" s="5" t="s">
        <v>95</v>
      </c>
      <c r="BL202" s="5" t="s">
        <v>96</v>
      </c>
      <c r="BM202" s="5" t="s">
        <v>2851</v>
      </c>
      <c r="BN202" s="5" t="s">
        <v>2852</v>
      </c>
      <c r="BO202" s="5" t="s">
        <v>95</v>
      </c>
      <c r="BP202" s="5" t="s">
        <v>96</v>
      </c>
      <c r="BQ202" s="5" t="s">
        <v>4284</v>
      </c>
      <c r="BR202" s="5" t="s">
        <v>4285</v>
      </c>
      <c r="BS202" s="5" t="s">
        <v>1828</v>
      </c>
      <c r="BT202" s="5" t="s">
        <v>1829</v>
      </c>
    </row>
    <row r="203" spans="1:72" ht="13.5" customHeight="1">
      <c r="A203" s="11" t="str">
        <f>HYPERLINK("http://kyu.snu.ac.kr/sdhj/index.jsp?type=hj/GK14746_00IM0001_143b.jpg","1867_수동면_143b")</f>
        <v>1867_수동면_143b</v>
      </c>
      <c r="B203" s="4">
        <v>1867</v>
      </c>
      <c r="C203" s="4" t="s">
        <v>72</v>
      </c>
      <c r="D203" s="4" t="s">
        <v>73</v>
      </c>
      <c r="E203" s="4">
        <v>202</v>
      </c>
      <c r="F203" s="5">
        <v>1</v>
      </c>
      <c r="G203" s="5" t="s">
        <v>74</v>
      </c>
      <c r="H203" s="5" t="s">
        <v>75</v>
      </c>
      <c r="I203" s="5">
        <f t="shared" si="18"/>
        <v>9</v>
      </c>
      <c r="L203" s="5">
        <f>L202</f>
        <v>2</v>
      </c>
      <c r="M203" s="4" t="s">
        <v>4279</v>
      </c>
      <c r="N203" s="4" t="s">
        <v>4280</v>
      </c>
      <c r="T203" s="5" t="s">
        <v>5521</v>
      </c>
      <c r="U203" s="5" t="s">
        <v>4512</v>
      </c>
      <c r="V203" s="5" t="s">
        <v>4513</v>
      </c>
      <c r="Y203" s="5" t="s">
        <v>4684</v>
      </c>
      <c r="Z203" s="5" t="s">
        <v>4685</v>
      </c>
      <c r="AC203" s="5">
        <v>19</v>
      </c>
    </row>
    <row r="204" spans="1:72" ht="13.5" customHeight="1">
      <c r="A204" s="11" t="str">
        <f>HYPERLINK("http://kyu.snu.ac.kr/sdhj/index.jsp?type=hj/GK14746_00IM0001_143b.jpg","1867_수동면_143b")</f>
        <v>1867_수동면_143b</v>
      </c>
      <c r="B204" s="4">
        <v>1867</v>
      </c>
      <c r="C204" s="4" t="s">
        <v>72</v>
      </c>
      <c r="D204" s="4" t="s">
        <v>73</v>
      </c>
      <c r="E204" s="4">
        <v>203</v>
      </c>
      <c r="F204" s="5">
        <v>1</v>
      </c>
      <c r="G204" s="5" t="s">
        <v>74</v>
      </c>
      <c r="H204" s="5" t="s">
        <v>75</v>
      </c>
      <c r="I204" s="5">
        <f t="shared" si="18"/>
        <v>9</v>
      </c>
      <c r="L204" s="5">
        <v>3</v>
      </c>
      <c r="M204" s="4" t="s">
        <v>5522</v>
      </c>
      <c r="N204" s="4" t="s">
        <v>2923</v>
      </c>
      <c r="Q204" s="5" t="s">
        <v>2924</v>
      </c>
      <c r="R204" s="5" t="s">
        <v>2925</v>
      </c>
      <c r="T204" s="5" t="s">
        <v>5523</v>
      </c>
      <c r="W204" s="5" t="s">
        <v>5524</v>
      </c>
      <c r="X204" s="5" t="s">
        <v>5525</v>
      </c>
      <c r="Y204" s="5" t="s">
        <v>2926</v>
      </c>
      <c r="Z204" s="5" t="s">
        <v>2927</v>
      </c>
      <c r="AC204" s="5">
        <v>16</v>
      </c>
      <c r="AD204" s="5" t="s">
        <v>2928</v>
      </c>
      <c r="AE204" s="5" t="s">
        <v>2929</v>
      </c>
      <c r="AJ204" s="5" t="s">
        <v>35</v>
      </c>
      <c r="AK204" s="5" t="s">
        <v>36</v>
      </c>
      <c r="AL204" s="5" t="s">
        <v>140</v>
      </c>
      <c r="AM204" s="5" t="s">
        <v>141</v>
      </c>
      <c r="AT204" s="5" t="s">
        <v>95</v>
      </c>
      <c r="AU204" s="5" t="s">
        <v>96</v>
      </c>
      <c r="AV204" s="5" t="s">
        <v>1298</v>
      </c>
      <c r="AW204" s="5" t="s">
        <v>1299</v>
      </c>
      <c r="BG204" s="5" t="s">
        <v>95</v>
      </c>
      <c r="BH204" s="5" t="s">
        <v>96</v>
      </c>
      <c r="BI204" s="5" t="s">
        <v>1929</v>
      </c>
      <c r="BJ204" s="5" t="s">
        <v>1930</v>
      </c>
      <c r="BK204" s="5" t="s">
        <v>95</v>
      </c>
      <c r="BL204" s="5" t="s">
        <v>96</v>
      </c>
      <c r="BM204" s="5" t="s">
        <v>2930</v>
      </c>
      <c r="BN204" s="5" t="s">
        <v>2931</v>
      </c>
      <c r="BO204" s="5" t="s">
        <v>95</v>
      </c>
      <c r="BP204" s="5" t="s">
        <v>96</v>
      </c>
      <c r="BQ204" s="5" t="s">
        <v>2932</v>
      </c>
      <c r="BR204" s="5" t="s">
        <v>2933</v>
      </c>
      <c r="BS204" s="5" t="s">
        <v>245</v>
      </c>
      <c r="BT204" s="5" t="s">
        <v>246</v>
      </c>
    </row>
    <row r="205" spans="1:72" ht="13.5" customHeight="1">
      <c r="A205" s="11" t="str">
        <f>HYPERLINK("http://kyu.snu.ac.kr/sdhj/index.jsp?type=hj/GK14746_00IM0001_143b.jpg","1867_수동면_143b")</f>
        <v>1867_수동면_143b</v>
      </c>
      <c r="B205" s="4">
        <v>1867</v>
      </c>
      <c r="C205" s="4" t="s">
        <v>72</v>
      </c>
      <c r="D205" s="4" t="s">
        <v>73</v>
      </c>
      <c r="E205" s="4">
        <v>204</v>
      </c>
      <c r="F205" s="5">
        <v>1</v>
      </c>
      <c r="G205" s="5" t="s">
        <v>74</v>
      </c>
      <c r="H205" s="5" t="s">
        <v>75</v>
      </c>
      <c r="I205" s="5">
        <f t="shared" si="18"/>
        <v>9</v>
      </c>
      <c r="L205" s="5">
        <f>L204</f>
        <v>3</v>
      </c>
      <c r="M205" s="4" t="s">
        <v>5522</v>
      </c>
      <c r="N205" s="4" t="s">
        <v>2923</v>
      </c>
      <c r="S205" s="5" t="s">
        <v>2417</v>
      </c>
      <c r="T205" s="5" t="s">
        <v>2418</v>
      </c>
      <c r="W205" s="5" t="s">
        <v>184</v>
      </c>
      <c r="X205" s="5" t="s">
        <v>5526</v>
      </c>
      <c r="Y205" s="5" t="s">
        <v>167</v>
      </c>
      <c r="Z205" s="5" t="s">
        <v>168</v>
      </c>
      <c r="AC205" s="5">
        <v>53</v>
      </c>
    </row>
    <row r="206" spans="1:72" ht="13.5" customHeight="1">
      <c r="A206" s="11" t="str">
        <f>HYPERLINK("http://kyu.snu.ac.kr/sdhj/index.jsp?type=hj/GK14746_00IM0001_143b.jpg","1867_수동면_143b")</f>
        <v>1867_수동면_143b</v>
      </c>
      <c r="B206" s="4">
        <v>1867</v>
      </c>
      <c r="C206" s="4" t="s">
        <v>72</v>
      </c>
      <c r="D206" s="4" t="s">
        <v>73</v>
      </c>
      <c r="E206" s="4">
        <v>205</v>
      </c>
      <c r="F206" s="5">
        <v>1</v>
      </c>
      <c r="G206" s="5" t="s">
        <v>74</v>
      </c>
      <c r="H206" s="5" t="s">
        <v>75</v>
      </c>
      <c r="I206" s="5">
        <f t="shared" si="18"/>
        <v>9</v>
      </c>
      <c r="L206" s="5">
        <f>L205</f>
        <v>3</v>
      </c>
      <c r="M206" s="4" t="s">
        <v>5522</v>
      </c>
      <c r="N206" s="4" t="s">
        <v>2923</v>
      </c>
      <c r="S206" s="5" t="s">
        <v>4686</v>
      </c>
      <c r="T206" s="5" t="s">
        <v>4687</v>
      </c>
      <c r="Y206" s="5" t="s">
        <v>4688</v>
      </c>
      <c r="Z206" s="5" t="s">
        <v>4689</v>
      </c>
      <c r="AC206" s="5">
        <v>19</v>
      </c>
      <c r="AD206" s="5" t="s">
        <v>2180</v>
      </c>
      <c r="AE206" s="5" t="s">
        <v>2181</v>
      </c>
    </row>
    <row r="207" spans="1:72" ht="13.5" customHeight="1">
      <c r="A207" s="11" t="str">
        <f>HYPERLINK("http://kyu.snu.ac.kr/sdhj/index.jsp?type=hj/GK14746_00IM0001_143b.jpg","1867_수동면_143b")</f>
        <v>1867_수동면_143b</v>
      </c>
      <c r="B207" s="4">
        <v>1867</v>
      </c>
      <c r="C207" s="4" t="s">
        <v>72</v>
      </c>
      <c r="D207" s="4" t="s">
        <v>73</v>
      </c>
      <c r="E207" s="4">
        <v>206</v>
      </c>
      <c r="F207" s="5">
        <v>1</v>
      </c>
      <c r="G207" s="5" t="s">
        <v>74</v>
      </c>
      <c r="H207" s="5" t="s">
        <v>75</v>
      </c>
      <c r="I207" s="5">
        <f t="shared" si="18"/>
        <v>9</v>
      </c>
      <c r="L207" s="5">
        <f>L206</f>
        <v>3</v>
      </c>
      <c r="M207" s="4" t="s">
        <v>5522</v>
      </c>
      <c r="N207" s="4" t="s">
        <v>2923</v>
      </c>
      <c r="T207" s="5" t="s">
        <v>5527</v>
      </c>
      <c r="U207" s="5" t="s">
        <v>4512</v>
      </c>
      <c r="V207" s="5" t="s">
        <v>4513</v>
      </c>
      <c r="Y207" s="5" t="s">
        <v>4690</v>
      </c>
      <c r="Z207" s="5" t="s">
        <v>4691</v>
      </c>
      <c r="AD207" s="5" t="s">
        <v>81</v>
      </c>
      <c r="AE207" s="5" t="s">
        <v>82</v>
      </c>
    </row>
    <row r="208" spans="1:72" ht="13.5" customHeight="1">
      <c r="A208" s="11" t="str">
        <f>HYPERLINK("http://kyu.snu.ac.kr/sdhj/index.jsp?type=hj/GK14746_00IM0001_143b.jpg","1867_수동면_143b")</f>
        <v>1867_수동면_143b</v>
      </c>
      <c r="B208" s="4">
        <v>1867</v>
      </c>
      <c r="C208" s="4" t="s">
        <v>72</v>
      </c>
      <c r="D208" s="4" t="s">
        <v>73</v>
      </c>
      <c r="E208" s="4">
        <v>207</v>
      </c>
      <c r="F208" s="5">
        <v>1</v>
      </c>
      <c r="G208" s="5" t="s">
        <v>74</v>
      </c>
      <c r="H208" s="5" t="s">
        <v>75</v>
      </c>
      <c r="I208" s="5">
        <f t="shared" si="18"/>
        <v>9</v>
      </c>
      <c r="L208" s="5">
        <v>4</v>
      </c>
      <c r="M208" s="4" t="s">
        <v>1776</v>
      </c>
      <c r="N208" s="4" t="s">
        <v>1777</v>
      </c>
      <c r="T208" s="5" t="s">
        <v>5371</v>
      </c>
      <c r="U208" s="5" t="s">
        <v>1778</v>
      </c>
      <c r="V208" s="5" t="s">
        <v>1779</v>
      </c>
      <c r="W208" s="5" t="s">
        <v>379</v>
      </c>
      <c r="X208" s="5" t="s">
        <v>380</v>
      </c>
      <c r="Y208" s="5" t="s">
        <v>22</v>
      </c>
      <c r="Z208" s="5" t="s">
        <v>23</v>
      </c>
      <c r="AC208" s="5">
        <v>91</v>
      </c>
      <c r="AD208" s="5" t="s">
        <v>138</v>
      </c>
      <c r="AE208" s="5" t="s">
        <v>139</v>
      </c>
      <c r="AJ208" s="5" t="s">
        <v>35</v>
      </c>
      <c r="AK208" s="5" t="s">
        <v>36</v>
      </c>
      <c r="AL208" s="5" t="s">
        <v>116</v>
      </c>
      <c r="AM208" s="5" t="s">
        <v>117</v>
      </c>
      <c r="AT208" s="5" t="s">
        <v>189</v>
      </c>
      <c r="AU208" s="5" t="s">
        <v>190</v>
      </c>
      <c r="AV208" s="5" t="s">
        <v>1780</v>
      </c>
      <c r="AW208" s="5" t="s">
        <v>1781</v>
      </c>
      <c r="BG208" s="5" t="s">
        <v>189</v>
      </c>
      <c r="BH208" s="5" t="s">
        <v>190</v>
      </c>
      <c r="BI208" s="5" t="s">
        <v>1782</v>
      </c>
      <c r="BJ208" s="5" t="s">
        <v>1783</v>
      </c>
      <c r="BK208" s="5" t="s">
        <v>189</v>
      </c>
      <c r="BL208" s="5" t="s">
        <v>190</v>
      </c>
      <c r="BM208" s="5" t="s">
        <v>1784</v>
      </c>
      <c r="BN208" s="5" t="s">
        <v>5528</v>
      </c>
      <c r="BO208" s="5" t="s">
        <v>189</v>
      </c>
      <c r="BP208" s="5" t="s">
        <v>190</v>
      </c>
      <c r="BQ208" s="5" t="s">
        <v>1785</v>
      </c>
      <c r="BR208" s="5" t="s">
        <v>1786</v>
      </c>
      <c r="BS208" s="5" t="s">
        <v>255</v>
      </c>
      <c r="BT208" s="5" t="s">
        <v>256</v>
      </c>
    </row>
    <row r="209" spans="1:73" ht="13.5" customHeight="1">
      <c r="A209" s="11" t="str">
        <f>HYPERLINK("http://kyu.snu.ac.kr/sdhj/index.jsp?type=hj/GK14746_00IM0001_143b.jpg","1867_수동면_143b")</f>
        <v>1867_수동면_143b</v>
      </c>
      <c r="B209" s="4">
        <v>1867</v>
      </c>
      <c r="C209" s="4" t="s">
        <v>72</v>
      </c>
      <c r="D209" s="4" t="s">
        <v>73</v>
      </c>
      <c r="E209" s="4">
        <v>208</v>
      </c>
      <c r="F209" s="5">
        <v>1</v>
      </c>
      <c r="G209" s="5" t="s">
        <v>74</v>
      </c>
      <c r="H209" s="5" t="s">
        <v>75</v>
      </c>
      <c r="I209" s="5">
        <f t="shared" si="18"/>
        <v>9</v>
      </c>
      <c r="L209" s="5">
        <f>L208</f>
        <v>4</v>
      </c>
      <c r="M209" s="4" t="s">
        <v>1776</v>
      </c>
      <c r="N209" s="4" t="s">
        <v>1777</v>
      </c>
      <c r="S209" s="5" t="s">
        <v>4494</v>
      </c>
      <c r="T209" s="5" t="s">
        <v>4495</v>
      </c>
      <c r="U209" s="5" t="s">
        <v>4692</v>
      </c>
      <c r="V209" s="5" t="s">
        <v>4693</v>
      </c>
      <c r="Y209" s="5" t="s">
        <v>1661</v>
      </c>
      <c r="Z209" s="5" t="s">
        <v>1662</v>
      </c>
      <c r="AC209" s="5">
        <v>22</v>
      </c>
      <c r="AD209" s="5" t="s">
        <v>1729</v>
      </c>
      <c r="AE209" s="5" t="s">
        <v>1730</v>
      </c>
    </row>
    <row r="210" spans="1:73" ht="13.5" customHeight="1">
      <c r="A210" s="11" t="str">
        <f>HYPERLINK("http://kyu.snu.ac.kr/sdhj/index.jsp?type=hj/GK14746_00IM0001_143b.jpg","1867_수동면_143b")</f>
        <v>1867_수동면_143b</v>
      </c>
      <c r="B210" s="4">
        <v>1867</v>
      </c>
      <c r="C210" s="4" t="s">
        <v>72</v>
      </c>
      <c r="D210" s="4" t="s">
        <v>73</v>
      </c>
      <c r="E210" s="4">
        <v>209</v>
      </c>
      <c r="F210" s="5">
        <v>1</v>
      </c>
      <c r="G210" s="5" t="s">
        <v>74</v>
      </c>
      <c r="H210" s="5" t="s">
        <v>75</v>
      </c>
      <c r="I210" s="5">
        <f t="shared" si="18"/>
        <v>9</v>
      </c>
      <c r="L210" s="5">
        <f>L209</f>
        <v>4</v>
      </c>
      <c r="M210" s="4" t="s">
        <v>1776</v>
      </c>
      <c r="N210" s="4" t="s">
        <v>1777</v>
      </c>
      <c r="T210" s="5" t="s">
        <v>5521</v>
      </c>
      <c r="U210" s="5" t="s">
        <v>4512</v>
      </c>
      <c r="V210" s="5" t="s">
        <v>4513</v>
      </c>
      <c r="Y210" s="5" t="s">
        <v>4694</v>
      </c>
      <c r="Z210" s="5" t="s">
        <v>4695</v>
      </c>
      <c r="AD210" s="5" t="s">
        <v>662</v>
      </c>
      <c r="AE210" s="5" t="s">
        <v>663</v>
      </c>
    </row>
    <row r="211" spans="1:73" s="6" customFormat="1" ht="13.5" customHeight="1">
      <c r="A211" s="11" t="str">
        <f>HYPERLINK("http://kyu.snu.ac.kr/sdhj/index.jsp?type=hj/GK14746_00IM0001_143b.jpg","1867_수동면_143b")</f>
        <v>1867_수동면_143b</v>
      </c>
      <c r="B211" s="4">
        <v>1867</v>
      </c>
      <c r="C211" s="4" t="s">
        <v>72</v>
      </c>
      <c r="D211" s="4" t="s">
        <v>73</v>
      </c>
      <c r="E211" s="4">
        <v>210</v>
      </c>
      <c r="F211" s="5">
        <v>1</v>
      </c>
      <c r="G211" s="5" t="s">
        <v>74</v>
      </c>
      <c r="H211" s="5" t="s">
        <v>75</v>
      </c>
      <c r="I211" s="5">
        <f t="shared" si="18"/>
        <v>9</v>
      </c>
      <c r="J211" s="5"/>
      <c r="K211" s="5"/>
      <c r="L211" s="5">
        <v>5</v>
      </c>
      <c r="M211" s="4" t="s">
        <v>1625</v>
      </c>
      <c r="N211" s="4" t="s">
        <v>1626</v>
      </c>
      <c r="O211" s="5"/>
      <c r="P211" s="5"/>
      <c r="Q211" s="5"/>
      <c r="R211" s="5"/>
      <c r="S211" s="5"/>
      <c r="T211" s="5" t="s">
        <v>5510</v>
      </c>
      <c r="U211" s="5" t="s">
        <v>108</v>
      </c>
      <c r="V211" s="5" t="s">
        <v>109</v>
      </c>
      <c r="W211" s="5" t="s">
        <v>166</v>
      </c>
      <c r="X211" s="5" t="s">
        <v>5529</v>
      </c>
      <c r="Y211" s="5" t="s">
        <v>1627</v>
      </c>
      <c r="Z211" s="5" t="s">
        <v>1628</v>
      </c>
      <c r="AA211" s="5"/>
      <c r="AB211" s="5"/>
      <c r="AC211" s="5">
        <v>49</v>
      </c>
      <c r="AD211" s="5" t="s">
        <v>381</v>
      </c>
      <c r="AE211" s="5" t="s">
        <v>382</v>
      </c>
      <c r="AF211" s="5"/>
      <c r="AG211" s="5"/>
      <c r="AH211" s="5"/>
      <c r="AI211" s="5"/>
      <c r="AJ211" s="5" t="s">
        <v>35</v>
      </c>
      <c r="AK211" s="5" t="s">
        <v>36</v>
      </c>
      <c r="AL211" s="5" t="s">
        <v>199</v>
      </c>
      <c r="AM211" s="5" t="s">
        <v>200</v>
      </c>
      <c r="AN211" s="5"/>
      <c r="AO211" s="5"/>
      <c r="AP211" s="5"/>
      <c r="AQ211" s="5"/>
      <c r="AR211" s="5"/>
      <c r="AS211" s="5"/>
      <c r="AT211" s="5" t="s">
        <v>95</v>
      </c>
      <c r="AU211" s="5" t="s">
        <v>96</v>
      </c>
      <c r="AV211" s="5" t="s">
        <v>1629</v>
      </c>
      <c r="AW211" s="5" t="s">
        <v>1630</v>
      </c>
      <c r="AX211" s="5"/>
      <c r="AY211" s="5"/>
      <c r="AZ211" s="5"/>
      <c r="BA211" s="5"/>
      <c r="BB211" s="5"/>
      <c r="BC211" s="5"/>
      <c r="BD211" s="5"/>
      <c r="BE211" s="5"/>
      <c r="BF211" s="5"/>
      <c r="BG211" s="5" t="s">
        <v>95</v>
      </c>
      <c r="BH211" s="5" t="s">
        <v>96</v>
      </c>
      <c r="BI211" s="5" t="s">
        <v>1621</v>
      </c>
      <c r="BJ211" s="5" t="s">
        <v>1622</v>
      </c>
      <c r="BK211" s="5" t="s">
        <v>95</v>
      </c>
      <c r="BL211" s="5" t="s">
        <v>96</v>
      </c>
      <c r="BM211" s="5" t="s">
        <v>1485</v>
      </c>
      <c r="BN211" s="5" t="s">
        <v>1486</v>
      </c>
      <c r="BO211" s="5" t="s">
        <v>95</v>
      </c>
      <c r="BP211" s="5" t="s">
        <v>96</v>
      </c>
      <c r="BQ211" s="5" t="s">
        <v>1623</v>
      </c>
      <c r="BR211" s="5" t="s">
        <v>1624</v>
      </c>
      <c r="BS211" s="5" t="s">
        <v>1402</v>
      </c>
      <c r="BT211" s="5" t="s">
        <v>5432</v>
      </c>
      <c r="BU211" s="5"/>
    </row>
    <row r="212" spans="1:73" s="6" customFormat="1" ht="13.5" customHeight="1">
      <c r="A212" s="11" t="str">
        <f>HYPERLINK("http://kyu.snu.ac.kr/sdhj/index.jsp?type=hj/GK14746_00IM0001_143b.jpg","1867_수동면_143b")</f>
        <v>1867_수동면_143b</v>
      </c>
      <c r="B212" s="4">
        <v>1867</v>
      </c>
      <c r="C212" s="4" t="s">
        <v>72</v>
      </c>
      <c r="D212" s="4" t="s">
        <v>73</v>
      </c>
      <c r="E212" s="4">
        <v>211</v>
      </c>
      <c r="F212" s="5">
        <v>1</v>
      </c>
      <c r="G212" s="5" t="s">
        <v>74</v>
      </c>
      <c r="H212" s="5" t="s">
        <v>75</v>
      </c>
      <c r="I212" s="5">
        <f t="shared" si="18"/>
        <v>9</v>
      </c>
      <c r="J212" s="5"/>
      <c r="K212" s="5"/>
      <c r="L212" s="5">
        <f>L211</f>
        <v>5</v>
      </c>
      <c r="M212" s="4" t="s">
        <v>1625</v>
      </c>
      <c r="N212" s="4" t="s">
        <v>1626</v>
      </c>
      <c r="O212" s="5"/>
      <c r="P212" s="5"/>
      <c r="Q212" s="5"/>
      <c r="R212" s="5"/>
      <c r="S212" s="5" t="s">
        <v>164</v>
      </c>
      <c r="T212" s="5" t="s">
        <v>165</v>
      </c>
      <c r="U212" s="5"/>
      <c r="V212" s="5"/>
      <c r="W212" s="5" t="s">
        <v>3210</v>
      </c>
      <c r="X212" s="5" t="s">
        <v>1511</v>
      </c>
      <c r="Y212" s="5" t="s">
        <v>167</v>
      </c>
      <c r="Z212" s="5" t="s">
        <v>168</v>
      </c>
      <c r="AA212" s="5"/>
      <c r="AB212" s="5"/>
      <c r="AC212" s="5">
        <v>59</v>
      </c>
      <c r="AD212" s="5" t="s">
        <v>332</v>
      </c>
      <c r="AE212" s="5" t="s">
        <v>333</v>
      </c>
      <c r="AF212" s="5"/>
      <c r="AG212" s="5"/>
      <c r="AH212" s="5"/>
      <c r="AI212" s="5"/>
      <c r="AJ212" s="5" t="s">
        <v>169</v>
      </c>
      <c r="AK212" s="5" t="s">
        <v>170</v>
      </c>
      <c r="AL212" s="5" t="s">
        <v>2951</v>
      </c>
      <c r="AM212" s="5" t="s">
        <v>1176</v>
      </c>
      <c r="AN212" s="5"/>
      <c r="AO212" s="5"/>
      <c r="AP212" s="5"/>
      <c r="AQ212" s="5"/>
      <c r="AR212" s="5"/>
      <c r="AS212" s="5"/>
      <c r="AT212" s="5" t="s">
        <v>95</v>
      </c>
      <c r="AU212" s="5" t="s">
        <v>96</v>
      </c>
      <c r="AV212" s="5" t="s">
        <v>3211</v>
      </c>
      <c r="AW212" s="5" t="s">
        <v>3212</v>
      </c>
      <c r="AX212" s="5"/>
      <c r="AY212" s="5"/>
      <c r="AZ212" s="5"/>
      <c r="BA212" s="5"/>
      <c r="BB212" s="5"/>
      <c r="BC212" s="5"/>
      <c r="BD212" s="5"/>
      <c r="BE212" s="5"/>
      <c r="BF212" s="5"/>
      <c r="BG212" s="5" t="s">
        <v>95</v>
      </c>
      <c r="BH212" s="5" t="s">
        <v>96</v>
      </c>
      <c r="BI212" s="5" t="s">
        <v>3213</v>
      </c>
      <c r="BJ212" s="5" t="s">
        <v>3214</v>
      </c>
      <c r="BK212" s="5" t="s">
        <v>95</v>
      </c>
      <c r="BL212" s="5" t="s">
        <v>96</v>
      </c>
      <c r="BM212" s="5" t="s">
        <v>3215</v>
      </c>
      <c r="BN212" s="5" t="s">
        <v>3216</v>
      </c>
      <c r="BO212" s="5" t="s">
        <v>95</v>
      </c>
      <c r="BP212" s="5" t="s">
        <v>96</v>
      </c>
      <c r="BQ212" s="5" t="s">
        <v>3217</v>
      </c>
      <c r="BR212" s="5" t="s">
        <v>3218</v>
      </c>
      <c r="BS212" s="5" t="s">
        <v>538</v>
      </c>
      <c r="BT212" s="5" t="s">
        <v>539</v>
      </c>
      <c r="BU212" s="5"/>
    </row>
    <row r="213" spans="1:73" s="6" customFormat="1" ht="13.5" customHeight="1">
      <c r="A213" s="11" t="str">
        <f>HYPERLINK("http://kyu.snu.ac.kr/sdhj/index.jsp?type=hj/GK14746_00IM0001_143b.jpg","1867_수동면_143b")</f>
        <v>1867_수동면_143b</v>
      </c>
      <c r="B213" s="4">
        <v>1867</v>
      </c>
      <c r="C213" s="4" t="s">
        <v>72</v>
      </c>
      <c r="D213" s="4" t="s">
        <v>73</v>
      </c>
      <c r="E213" s="4">
        <v>212</v>
      </c>
      <c r="F213" s="5">
        <v>1</v>
      </c>
      <c r="G213" s="5" t="s">
        <v>74</v>
      </c>
      <c r="H213" s="5" t="s">
        <v>75</v>
      </c>
      <c r="I213" s="5">
        <v>10</v>
      </c>
      <c r="J213" s="5" t="s">
        <v>820</v>
      </c>
      <c r="K213" s="5" t="s">
        <v>5530</v>
      </c>
      <c r="L213" s="5">
        <v>1</v>
      </c>
      <c r="M213" s="4" t="s">
        <v>821</v>
      </c>
      <c r="N213" s="4" t="s">
        <v>822</v>
      </c>
      <c r="O213" s="5"/>
      <c r="P213" s="5"/>
      <c r="Q213" s="5"/>
      <c r="R213" s="5"/>
      <c r="S213" s="5"/>
      <c r="T213" s="5" t="s">
        <v>5503</v>
      </c>
      <c r="U213" s="5" t="s">
        <v>108</v>
      </c>
      <c r="V213" s="5" t="s">
        <v>109</v>
      </c>
      <c r="W213" s="5" t="s">
        <v>134</v>
      </c>
      <c r="X213" s="5" t="s">
        <v>135</v>
      </c>
      <c r="Y213" s="5" t="s">
        <v>823</v>
      </c>
      <c r="Z213" s="5" t="s">
        <v>824</v>
      </c>
      <c r="AA213" s="5"/>
      <c r="AB213" s="5"/>
      <c r="AC213" s="5">
        <v>49</v>
      </c>
      <c r="AD213" s="5" t="s">
        <v>81</v>
      </c>
      <c r="AE213" s="5" t="s">
        <v>82</v>
      </c>
      <c r="AF213" s="5"/>
      <c r="AG213" s="5"/>
      <c r="AH213" s="5"/>
      <c r="AI213" s="5"/>
      <c r="AJ213" s="5" t="s">
        <v>35</v>
      </c>
      <c r="AK213" s="5" t="s">
        <v>36</v>
      </c>
      <c r="AL213" s="5" t="s">
        <v>140</v>
      </c>
      <c r="AM213" s="5" t="s">
        <v>141</v>
      </c>
      <c r="AN213" s="5"/>
      <c r="AO213" s="5"/>
      <c r="AP213" s="5"/>
      <c r="AQ213" s="5"/>
      <c r="AR213" s="5"/>
      <c r="AS213" s="5"/>
      <c r="AT213" s="5" t="s">
        <v>95</v>
      </c>
      <c r="AU213" s="5" t="s">
        <v>96</v>
      </c>
      <c r="AV213" s="5" t="s">
        <v>825</v>
      </c>
      <c r="AW213" s="5" t="s">
        <v>826</v>
      </c>
      <c r="AX213" s="5"/>
      <c r="AY213" s="5"/>
      <c r="AZ213" s="5"/>
      <c r="BA213" s="5"/>
      <c r="BB213" s="5"/>
      <c r="BC213" s="5"/>
      <c r="BD213" s="5"/>
      <c r="BE213" s="5"/>
      <c r="BF213" s="5"/>
      <c r="BG213" s="5" t="s">
        <v>95</v>
      </c>
      <c r="BH213" s="5" t="s">
        <v>96</v>
      </c>
      <c r="BI213" s="5" t="s">
        <v>827</v>
      </c>
      <c r="BJ213" s="5" t="s">
        <v>828</v>
      </c>
      <c r="BK213" s="5" t="s">
        <v>95</v>
      </c>
      <c r="BL213" s="5" t="s">
        <v>96</v>
      </c>
      <c r="BM213" s="5" t="s">
        <v>829</v>
      </c>
      <c r="BN213" s="5" t="s">
        <v>830</v>
      </c>
      <c r="BO213" s="5" t="s">
        <v>95</v>
      </c>
      <c r="BP213" s="5" t="s">
        <v>96</v>
      </c>
      <c r="BQ213" s="5" t="s">
        <v>831</v>
      </c>
      <c r="BR213" s="5" t="s">
        <v>832</v>
      </c>
      <c r="BS213" s="5" t="s">
        <v>171</v>
      </c>
      <c r="BT213" s="5" t="s">
        <v>5450</v>
      </c>
      <c r="BU213" s="5"/>
    </row>
    <row r="214" spans="1:73" s="6" customFormat="1" ht="13.5" customHeight="1">
      <c r="A214" s="11" t="str">
        <f>HYPERLINK("http://kyu.snu.ac.kr/sdhj/index.jsp?type=hj/GK14746_00IM0001_143b.jpg","1867_수동면_143b")</f>
        <v>1867_수동면_143b</v>
      </c>
      <c r="B214" s="4">
        <v>1867</v>
      </c>
      <c r="C214" s="4" t="s">
        <v>72</v>
      </c>
      <c r="D214" s="4" t="s">
        <v>73</v>
      </c>
      <c r="E214" s="4">
        <v>213</v>
      </c>
      <c r="F214" s="5">
        <v>1</v>
      </c>
      <c r="G214" s="5" t="s">
        <v>74</v>
      </c>
      <c r="H214" s="5" t="s">
        <v>75</v>
      </c>
      <c r="I214" s="5">
        <f t="shared" ref="I214:I232" si="19">I213</f>
        <v>10</v>
      </c>
      <c r="J214" s="5"/>
      <c r="K214" s="5"/>
      <c r="L214" s="5">
        <f>L213</f>
        <v>1</v>
      </c>
      <c r="M214" s="4" t="s">
        <v>821</v>
      </c>
      <c r="N214" s="4" t="s">
        <v>822</v>
      </c>
      <c r="O214" s="5"/>
      <c r="P214" s="5"/>
      <c r="Q214" s="5"/>
      <c r="R214" s="5"/>
      <c r="S214" s="5" t="s">
        <v>164</v>
      </c>
      <c r="T214" s="5" t="s">
        <v>165</v>
      </c>
      <c r="U214" s="5"/>
      <c r="V214" s="5"/>
      <c r="W214" s="5" t="s">
        <v>482</v>
      </c>
      <c r="X214" s="5" t="s">
        <v>5531</v>
      </c>
      <c r="Y214" s="5" t="s">
        <v>167</v>
      </c>
      <c r="Z214" s="5" t="s">
        <v>168</v>
      </c>
      <c r="AA214" s="5"/>
      <c r="AB214" s="5"/>
      <c r="AC214" s="5">
        <v>41</v>
      </c>
      <c r="AD214" s="5" t="s">
        <v>1592</v>
      </c>
      <c r="AE214" s="5" t="s">
        <v>1593</v>
      </c>
      <c r="AF214" s="5"/>
      <c r="AG214" s="5"/>
      <c r="AH214" s="5"/>
      <c r="AI214" s="5"/>
      <c r="AJ214" s="5" t="s">
        <v>169</v>
      </c>
      <c r="AK214" s="5" t="s">
        <v>170</v>
      </c>
      <c r="AL214" s="5" t="s">
        <v>483</v>
      </c>
      <c r="AM214" s="5" t="s">
        <v>484</v>
      </c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</row>
    <row r="215" spans="1:73" s="6" customFormat="1" ht="13.5" customHeight="1">
      <c r="A215" s="11" t="str">
        <f>HYPERLINK("http://kyu.snu.ac.kr/sdhj/index.jsp?type=hj/GK14746_00IM0001_144a.jpg","1867_수동면_144a")</f>
        <v>1867_수동면_144a</v>
      </c>
      <c r="B215" s="4">
        <v>1867</v>
      </c>
      <c r="C215" s="4" t="s">
        <v>72</v>
      </c>
      <c r="D215" s="4" t="s">
        <v>73</v>
      </c>
      <c r="E215" s="4">
        <v>214</v>
      </c>
      <c r="F215" s="5">
        <v>1</v>
      </c>
      <c r="G215" s="5" t="s">
        <v>74</v>
      </c>
      <c r="H215" s="5" t="s">
        <v>75</v>
      </c>
      <c r="I215" s="5">
        <f t="shared" si="19"/>
        <v>10</v>
      </c>
      <c r="J215" s="5"/>
      <c r="K215" s="5"/>
      <c r="L215" s="5">
        <f>L214</f>
        <v>1</v>
      </c>
      <c r="M215" s="4" t="s">
        <v>821</v>
      </c>
      <c r="N215" s="4" t="s">
        <v>822</v>
      </c>
      <c r="O215" s="5"/>
      <c r="P215" s="5"/>
      <c r="Q215" s="5"/>
      <c r="R215" s="5"/>
      <c r="S215" s="5" t="s">
        <v>4642</v>
      </c>
      <c r="T215" s="5" t="s">
        <v>2897</v>
      </c>
      <c r="U215" s="5"/>
      <c r="V215" s="5"/>
      <c r="W215" s="5"/>
      <c r="X215" s="5"/>
      <c r="Y215" s="5" t="s">
        <v>4696</v>
      </c>
      <c r="Z215" s="5" t="s">
        <v>4697</v>
      </c>
      <c r="AA215" s="5"/>
      <c r="AB215" s="5"/>
      <c r="AC215" s="5">
        <v>25</v>
      </c>
      <c r="AD215" s="5" t="s">
        <v>1079</v>
      </c>
      <c r="AE215" s="5" t="s">
        <v>1080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</row>
    <row r="216" spans="1:73" s="6" customFormat="1" ht="13.5" customHeight="1">
      <c r="A216" s="11" t="str">
        <f>HYPERLINK("http://kyu.snu.ac.kr/sdhj/index.jsp?type=hj/GK14746_00IM0001_144a.jpg","1867_수동면_144a")</f>
        <v>1867_수동면_144a</v>
      </c>
      <c r="B216" s="4">
        <v>1867</v>
      </c>
      <c r="C216" s="4" t="s">
        <v>72</v>
      </c>
      <c r="D216" s="4" t="s">
        <v>73</v>
      </c>
      <c r="E216" s="4">
        <v>215</v>
      </c>
      <c r="F216" s="5">
        <v>1</v>
      </c>
      <c r="G216" s="5" t="s">
        <v>74</v>
      </c>
      <c r="H216" s="5" t="s">
        <v>75</v>
      </c>
      <c r="I216" s="5">
        <f t="shared" si="19"/>
        <v>10</v>
      </c>
      <c r="J216" s="5"/>
      <c r="K216" s="5"/>
      <c r="L216" s="5">
        <f>L215</f>
        <v>1</v>
      </c>
      <c r="M216" s="4" t="s">
        <v>821</v>
      </c>
      <c r="N216" s="4" t="s">
        <v>822</v>
      </c>
      <c r="O216" s="5"/>
      <c r="P216" s="5"/>
      <c r="Q216" s="5"/>
      <c r="R216" s="5"/>
      <c r="S216" s="5" t="s">
        <v>4642</v>
      </c>
      <c r="T216" s="5" t="s">
        <v>2897</v>
      </c>
      <c r="U216" s="5"/>
      <c r="V216" s="5"/>
      <c r="W216" s="5"/>
      <c r="X216" s="5"/>
      <c r="Y216" s="5" t="s">
        <v>395</v>
      </c>
      <c r="Z216" s="5" t="s">
        <v>396</v>
      </c>
      <c r="AA216" s="5"/>
      <c r="AB216" s="5"/>
      <c r="AC216" s="5">
        <v>22</v>
      </c>
      <c r="AD216" s="5" t="s">
        <v>2885</v>
      </c>
      <c r="AE216" s="5" t="s">
        <v>2886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</row>
    <row r="217" spans="1:73" s="6" customFormat="1" ht="13.5" customHeight="1">
      <c r="A217" s="11" t="str">
        <f>HYPERLINK("http://kyu.snu.ac.kr/sdhj/index.jsp?type=hj/GK14746_00IM0001_144a.jpg","1867_수동면_144a")</f>
        <v>1867_수동면_144a</v>
      </c>
      <c r="B217" s="4">
        <v>1867</v>
      </c>
      <c r="C217" s="4" t="s">
        <v>72</v>
      </c>
      <c r="D217" s="4" t="s">
        <v>73</v>
      </c>
      <c r="E217" s="4">
        <v>216</v>
      </c>
      <c r="F217" s="5">
        <v>1</v>
      </c>
      <c r="G217" s="5" t="s">
        <v>74</v>
      </c>
      <c r="H217" s="5" t="s">
        <v>75</v>
      </c>
      <c r="I217" s="5">
        <f t="shared" si="19"/>
        <v>10</v>
      </c>
      <c r="J217" s="5"/>
      <c r="K217" s="5"/>
      <c r="L217" s="5">
        <f>L216</f>
        <v>1</v>
      </c>
      <c r="M217" s="4" t="s">
        <v>821</v>
      </c>
      <c r="N217" s="4" t="s">
        <v>822</v>
      </c>
      <c r="O217" s="5"/>
      <c r="P217" s="5"/>
      <c r="Q217" s="5"/>
      <c r="R217" s="5"/>
      <c r="S217" s="5"/>
      <c r="T217" s="5" t="s">
        <v>5509</v>
      </c>
      <c r="U217" s="5" t="s">
        <v>4512</v>
      </c>
      <c r="V217" s="5" t="s">
        <v>4513</v>
      </c>
      <c r="W217" s="5"/>
      <c r="X217" s="5"/>
      <c r="Y217" s="5" t="s">
        <v>4698</v>
      </c>
      <c r="Z217" s="5" t="s">
        <v>5532</v>
      </c>
      <c r="AA217" s="5"/>
      <c r="AB217" s="5"/>
      <c r="AC217" s="5"/>
      <c r="AD217" s="5" t="s">
        <v>229</v>
      </c>
      <c r="AE217" s="5" t="s">
        <v>230</v>
      </c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</row>
    <row r="218" spans="1:73" s="6" customFormat="1" ht="13.5" customHeight="1">
      <c r="A218" s="11" t="str">
        <f>HYPERLINK("http://kyu.snu.ac.kr/sdhj/index.jsp?type=hj/GK14746_00IM0001_144a.jpg","1867_수동면_144a")</f>
        <v>1867_수동면_144a</v>
      </c>
      <c r="B218" s="4">
        <v>1867</v>
      </c>
      <c r="C218" s="4" t="s">
        <v>72</v>
      </c>
      <c r="D218" s="4" t="s">
        <v>73</v>
      </c>
      <c r="E218" s="4">
        <v>217</v>
      </c>
      <c r="F218" s="5">
        <v>1</v>
      </c>
      <c r="G218" s="5" t="s">
        <v>74</v>
      </c>
      <c r="H218" s="5" t="s">
        <v>75</v>
      </c>
      <c r="I218" s="5">
        <f t="shared" si="19"/>
        <v>10</v>
      </c>
      <c r="J218" s="5"/>
      <c r="K218" s="5"/>
      <c r="L218" s="5">
        <v>2</v>
      </c>
      <c r="M218" s="4" t="s">
        <v>793</v>
      </c>
      <c r="N218" s="4" t="s">
        <v>794</v>
      </c>
      <c r="O218" s="5"/>
      <c r="P218" s="5"/>
      <c r="Q218" s="5"/>
      <c r="R218" s="5"/>
      <c r="S218" s="5"/>
      <c r="T218" s="5" t="s">
        <v>5533</v>
      </c>
      <c r="U218" s="5" t="s">
        <v>189</v>
      </c>
      <c r="V218" s="5" t="s">
        <v>190</v>
      </c>
      <c r="W218" s="5" t="s">
        <v>110</v>
      </c>
      <c r="X218" s="5" t="s">
        <v>111</v>
      </c>
      <c r="Y218" s="5" t="s">
        <v>795</v>
      </c>
      <c r="Z218" s="5" t="s">
        <v>5534</v>
      </c>
      <c r="AA218" s="5"/>
      <c r="AB218" s="5"/>
      <c r="AC218" s="5">
        <v>47</v>
      </c>
      <c r="AD218" s="5" t="s">
        <v>81</v>
      </c>
      <c r="AE218" s="5" t="s">
        <v>82</v>
      </c>
      <c r="AF218" s="5"/>
      <c r="AG218" s="5"/>
      <c r="AH218" s="5"/>
      <c r="AI218" s="5"/>
      <c r="AJ218" s="5" t="s">
        <v>35</v>
      </c>
      <c r="AK218" s="5" t="s">
        <v>36</v>
      </c>
      <c r="AL218" s="5" t="s">
        <v>116</v>
      </c>
      <c r="AM218" s="5" t="s">
        <v>117</v>
      </c>
      <c r="AN218" s="5"/>
      <c r="AO218" s="5"/>
      <c r="AP218" s="5"/>
      <c r="AQ218" s="5"/>
      <c r="AR218" s="5"/>
      <c r="AS218" s="5"/>
      <c r="AT218" s="5" t="s">
        <v>189</v>
      </c>
      <c r="AU218" s="5" t="s">
        <v>190</v>
      </c>
      <c r="AV218" s="5" t="s">
        <v>796</v>
      </c>
      <c r="AW218" s="5" t="s">
        <v>797</v>
      </c>
      <c r="AX218" s="5"/>
      <c r="AY218" s="5"/>
      <c r="AZ218" s="5"/>
      <c r="BA218" s="5"/>
      <c r="BB218" s="5"/>
      <c r="BC218" s="5"/>
      <c r="BD218" s="5"/>
      <c r="BE218" s="5"/>
      <c r="BF218" s="5"/>
      <c r="BG218" s="5" t="s">
        <v>189</v>
      </c>
      <c r="BH218" s="5" t="s">
        <v>190</v>
      </c>
      <c r="BI218" s="5" t="s">
        <v>798</v>
      </c>
      <c r="BJ218" s="5" t="s">
        <v>799</v>
      </c>
      <c r="BK218" s="5" t="s">
        <v>189</v>
      </c>
      <c r="BL218" s="5" t="s">
        <v>190</v>
      </c>
      <c r="BM218" s="5" t="s">
        <v>583</v>
      </c>
      <c r="BN218" s="5" t="s">
        <v>584</v>
      </c>
      <c r="BO218" s="5" t="s">
        <v>189</v>
      </c>
      <c r="BP218" s="5" t="s">
        <v>190</v>
      </c>
      <c r="BQ218" s="5" t="s">
        <v>800</v>
      </c>
      <c r="BR218" s="5" t="s">
        <v>801</v>
      </c>
      <c r="BS218" s="5" t="s">
        <v>771</v>
      </c>
      <c r="BT218" s="5" t="s">
        <v>772</v>
      </c>
      <c r="BU218" s="5"/>
    </row>
    <row r="219" spans="1:73" s="6" customFormat="1" ht="13.5" customHeight="1">
      <c r="A219" s="11" t="str">
        <f>HYPERLINK("http://kyu.snu.ac.kr/sdhj/index.jsp?type=hj/GK14746_00IM0001_144a.jpg","1867_수동면_144a")</f>
        <v>1867_수동면_144a</v>
      </c>
      <c r="B219" s="4">
        <v>1867</v>
      </c>
      <c r="C219" s="4" t="s">
        <v>72</v>
      </c>
      <c r="D219" s="4" t="s">
        <v>73</v>
      </c>
      <c r="E219" s="4">
        <v>218</v>
      </c>
      <c r="F219" s="5">
        <v>1</v>
      </c>
      <c r="G219" s="5" t="s">
        <v>74</v>
      </c>
      <c r="H219" s="5" t="s">
        <v>75</v>
      </c>
      <c r="I219" s="5">
        <f t="shared" si="19"/>
        <v>10</v>
      </c>
      <c r="J219" s="5"/>
      <c r="K219" s="5"/>
      <c r="L219" s="5">
        <f>L218</f>
        <v>2</v>
      </c>
      <c r="M219" s="4" t="s">
        <v>793</v>
      </c>
      <c r="N219" s="4" t="s">
        <v>794</v>
      </c>
      <c r="O219" s="5"/>
      <c r="P219" s="5"/>
      <c r="Q219" s="5"/>
      <c r="R219" s="5"/>
      <c r="S219" s="5" t="s">
        <v>164</v>
      </c>
      <c r="T219" s="5" t="s">
        <v>165</v>
      </c>
      <c r="U219" s="5"/>
      <c r="V219" s="5"/>
      <c r="W219" s="5" t="s">
        <v>1675</v>
      </c>
      <c r="X219" s="5" t="s">
        <v>623</v>
      </c>
      <c r="Y219" s="5" t="s">
        <v>22</v>
      </c>
      <c r="Z219" s="5" t="s">
        <v>23</v>
      </c>
      <c r="AA219" s="5"/>
      <c r="AB219" s="5"/>
      <c r="AC219" s="5">
        <v>47</v>
      </c>
      <c r="AD219" s="5" t="s">
        <v>81</v>
      </c>
      <c r="AE219" s="5" t="s">
        <v>82</v>
      </c>
      <c r="AF219" s="5"/>
      <c r="AG219" s="5"/>
      <c r="AH219" s="5"/>
      <c r="AI219" s="5"/>
      <c r="AJ219" s="5" t="s">
        <v>35</v>
      </c>
      <c r="AK219" s="5" t="s">
        <v>36</v>
      </c>
      <c r="AL219" s="5" t="s">
        <v>334</v>
      </c>
      <c r="AM219" s="5" t="s">
        <v>335</v>
      </c>
      <c r="AN219" s="5"/>
      <c r="AO219" s="5"/>
      <c r="AP219" s="5"/>
      <c r="AQ219" s="5"/>
      <c r="AR219" s="5"/>
      <c r="AS219" s="5"/>
      <c r="AT219" s="5" t="s">
        <v>189</v>
      </c>
      <c r="AU219" s="5" t="s">
        <v>190</v>
      </c>
      <c r="AV219" s="5" t="s">
        <v>2785</v>
      </c>
      <c r="AW219" s="5" t="s">
        <v>2786</v>
      </c>
      <c r="AX219" s="5"/>
      <c r="AY219" s="5"/>
      <c r="AZ219" s="5"/>
      <c r="BA219" s="5"/>
      <c r="BB219" s="5"/>
      <c r="BC219" s="5"/>
      <c r="BD219" s="5"/>
      <c r="BE219" s="5"/>
      <c r="BF219" s="5"/>
      <c r="BG219" s="5" t="s">
        <v>189</v>
      </c>
      <c r="BH219" s="5" t="s">
        <v>190</v>
      </c>
      <c r="BI219" s="5" t="s">
        <v>2787</v>
      </c>
      <c r="BJ219" s="5" t="s">
        <v>2788</v>
      </c>
      <c r="BK219" s="5" t="s">
        <v>2789</v>
      </c>
      <c r="BL219" s="5" t="s">
        <v>5535</v>
      </c>
      <c r="BM219" s="5" t="s">
        <v>2790</v>
      </c>
      <c r="BN219" s="5" t="s">
        <v>2791</v>
      </c>
      <c r="BO219" s="5" t="s">
        <v>189</v>
      </c>
      <c r="BP219" s="5" t="s">
        <v>190</v>
      </c>
      <c r="BQ219" s="5" t="s">
        <v>2792</v>
      </c>
      <c r="BR219" s="5" t="s">
        <v>2793</v>
      </c>
      <c r="BS219" s="5" t="s">
        <v>2777</v>
      </c>
      <c r="BT219" s="5" t="s">
        <v>2778</v>
      </c>
      <c r="BU219" s="5"/>
    </row>
    <row r="220" spans="1:73" s="6" customFormat="1" ht="13.5" customHeight="1">
      <c r="A220" s="11" t="str">
        <f>HYPERLINK("http://kyu.snu.ac.kr/sdhj/index.jsp?type=hj/GK14746_00IM0001_144a.jpg","1867_수동면_144a")</f>
        <v>1867_수동면_144a</v>
      </c>
      <c r="B220" s="4">
        <v>1867</v>
      </c>
      <c r="C220" s="4" t="s">
        <v>72</v>
      </c>
      <c r="D220" s="4" t="s">
        <v>73</v>
      </c>
      <c r="E220" s="4">
        <v>219</v>
      </c>
      <c r="F220" s="5">
        <v>1</v>
      </c>
      <c r="G220" s="5" t="s">
        <v>74</v>
      </c>
      <c r="H220" s="5" t="s">
        <v>75</v>
      </c>
      <c r="I220" s="5">
        <f t="shared" si="19"/>
        <v>10</v>
      </c>
      <c r="J220" s="5"/>
      <c r="K220" s="5"/>
      <c r="L220" s="5">
        <f>L219</f>
        <v>2</v>
      </c>
      <c r="M220" s="4" t="s">
        <v>793</v>
      </c>
      <c r="N220" s="4" t="s">
        <v>794</v>
      </c>
      <c r="O220" s="5"/>
      <c r="P220" s="5"/>
      <c r="Q220" s="5"/>
      <c r="R220" s="5"/>
      <c r="S220" s="5" t="s">
        <v>4508</v>
      </c>
      <c r="T220" s="5" t="s">
        <v>4509</v>
      </c>
      <c r="U220" s="5" t="s">
        <v>4699</v>
      </c>
      <c r="V220" s="5" t="s">
        <v>4700</v>
      </c>
      <c r="W220" s="5"/>
      <c r="X220" s="5"/>
      <c r="Y220" s="5" t="s">
        <v>4701</v>
      </c>
      <c r="Z220" s="5" t="s">
        <v>5536</v>
      </c>
      <c r="AA220" s="5"/>
      <c r="AB220" s="5"/>
      <c r="AC220" s="5">
        <v>40</v>
      </c>
      <c r="AD220" s="5" t="s">
        <v>714</v>
      </c>
      <c r="AE220" s="5" t="s">
        <v>715</v>
      </c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</row>
    <row r="221" spans="1:73" s="6" customFormat="1" ht="13.5" customHeight="1">
      <c r="A221" s="11" t="str">
        <f>HYPERLINK("http://kyu.snu.ac.kr/sdhj/index.jsp?type=hj/GK14746_00IM0001_144a.jpg","1867_수동면_144a")</f>
        <v>1867_수동면_144a</v>
      </c>
      <c r="B221" s="4">
        <v>1867</v>
      </c>
      <c r="C221" s="4" t="s">
        <v>72</v>
      </c>
      <c r="D221" s="4" t="s">
        <v>73</v>
      </c>
      <c r="E221" s="4">
        <v>220</v>
      </c>
      <c r="F221" s="5">
        <v>1</v>
      </c>
      <c r="G221" s="5" t="s">
        <v>74</v>
      </c>
      <c r="H221" s="5" t="s">
        <v>75</v>
      </c>
      <c r="I221" s="5">
        <f t="shared" si="19"/>
        <v>10</v>
      </c>
      <c r="J221" s="5"/>
      <c r="K221" s="5"/>
      <c r="L221" s="5">
        <f>L220</f>
        <v>2</v>
      </c>
      <c r="M221" s="4" t="s">
        <v>793</v>
      </c>
      <c r="N221" s="4" t="s">
        <v>794</v>
      </c>
      <c r="O221" s="5"/>
      <c r="P221" s="5"/>
      <c r="Q221" s="5"/>
      <c r="R221" s="5"/>
      <c r="S221" s="5"/>
      <c r="T221" s="5" t="s">
        <v>5537</v>
      </c>
      <c r="U221" s="5" t="s">
        <v>4512</v>
      </c>
      <c r="V221" s="5" t="s">
        <v>4513</v>
      </c>
      <c r="W221" s="5"/>
      <c r="X221" s="5"/>
      <c r="Y221" s="5" t="s">
        <v>4702</v>
      </c>
      <c r="Z221" s="5" t="s">
        <v>4703</v>
      </c>
      <c r="AA221" s="5"/>
      <c r="AB221" s="5"/>
      <c r="AC221" s="5"/>
      <c r="AD221" s="5" t="s">
        <v>2226</v>
      </c>
      <c r="AE221" s="5" t="s">
        <v>2227</v>
      </c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</row>
    <row r="222" spans="1:73" ht="13.5" customHeight="1">
      <c r="A222" s="11" t="str">
        <f>HYPERLINK("http://kyu.snu.ac.kr/sdhj/index.jsp?type=hj/GK14746_00IM0001_144a.jpg","1867_수동면_144a")</f>
        <v>1867_수동면_144a</v>
      </c>
      <c r="B222" s="4">
        <v>1867</v>
      </c>
      <c r="C222" s="4" t="s">
        <v>72</v>
      </c>
      <c r="D222" s="4" t="s">
        <v>73</v>
      </c>
      <c r="E222" s="4">
        <v>221</v>
      </c>
      <c r="F222" s="5">
        <v>1</v>
      </c>
      <c r="G222" s="5" t="s">
        <v>74</v>
      </c>
      <c r="H222" s="5" t="s">
        <v>75</v>
      </c>
      <c r="I222" s="5">
        <f t="shared" si="19"/>
        <v>10</v>
      </c>
      <c r="L222" s="5">
        <v>3</v>
      </c>
      <c r="M222" s="4" t="s">
        <v>873</v>
      </c>
      <c r="N222" s="4" t="s">
        <v>874</v>
      </c>
      <c r="T222" s="5" t="s">
        <v>5538</v>
      </c>
      <c r="U222" s="5" t="s">
        <v>108</v>
      </c>
      <c r="V222" s="5" t="s">
        <v>109</v>
      </c>
      <c r="W222" s="5" t="s">
        <v>269</v>
      </c>
      <c r="X222" s="5" t="s">
        <v>270</v>
      </c>
      <c r="Y222" s="5" t="s">
        <v>875</v>
      </c>
      <c r="Z222" s="5" t="s">
        <v>876</v>
      </c>
      <c r="AC222" s="5">
        <v>41</v>
      </c>
      <c r="AD222" s="5" t="s">
        <v>877</v>
      </c>
      <c r="AE222" s="5" t="s">
        <v>878</v>
      </c>
      <c r="AJ222" s="5" t="s">
        <v>35</v>
      </c>
      <c r="AK222" s="5" t="s">
        <v>36</v>
      </c>
      <c r="AL222" s="5" t="s">
        <v>367</v>
      </c>
      <c r="AM222" s="5" t="s">
        <v>368</v>
      </c>
      <c r="AT222" s="5" t="s">
        <v>95</v>
      </c>
      <c r="AU222" s="5" t="s">
        <v>96</v>
      </c>
      <c r="AV222" s="5" t="s">
        <v>869</v>
      </c>
      <c r="AW222" s="5" t="s">
        <v>870</v>
      </c>
      <c r="BG222" s="5" t="s">
        <v>95</v>
      </c>
      <c r="BH222" s="5" t="s">
        <v>96</v>
      </c>
      <c r="BI222" s="5" t="s">
        <v>474</v>
      </c>
      <c r="BJ222" s="5" t="s">
        <v>475</v>
      </c>
      <c r="BK222" s="5" t="s">
        <v>95</v>
      </c>
      <c r="BL222" s="5" t="s">
        <v>96</v>
      </c>
      <c r="BM222" s="5" t="s">
        <v>476</v>
      </c>
      <c r="BN222" s="5" t="s">
        <v>477</v>
      </c>
      <c r="BO222" s="5" t="s">
        <v>95</v>
      </c>
      <c r="BP222" s="5" t="s">
        <v>96</v>
      </c>
      <c r="BQ222" s="5" t="s">
        <v>871</v>
      </c>
      <c r="BR222" s="5" t="s">
        <v>872</v>
      </c>
      <c r="BS222" s="5" t="s">
        <v>171</v>
      </c>
      <c r="BT222" s="5" t="s">
        <v>5434</v>
      </c>
    </row>
    <row r="223" spans="1:73" ht="13.5" customHeight="1">
      <c r="A223" s="11" t="str">
        <f>HYPERLINK("http://kyu.snu.ac.kr/sdhj/index.jsp?type=hj/GK14746_00IM0001_144a.jpg","1867_수동면_144a")</f>
        <v>1867_수동면_144a</v>
      </c>
      <c r="B223" s="4">
        <v>1867</v>
      </c>
      <c r="C223" s="4" t="s">
        <v>72</v>
      </c>
      <c r="D223" s="4" t="s">
        <v>73</v>
      </c>
      <c r="E223" s="4">
        <v>222</v>
      </c>
      <c r="F223" s="5">
        <v>1</v>
      </c>
      <c r="G223" s="5" t="s">
        <v>74</v>
      </c>
      <c r="H223" s="5" t="s">
        <v>75</v>
      </c>
      <c r="I223" s="5">
        <f t="shared" si="19"/>
        <v>10</v>
      </c>
      <c r="L223" s="5">
        <f>L222</f>
        <v>3</v>
      </c>
      <c r="M223" s="4" t="s">
        <v>873</v>
      </c>
      <c r="N223" s="4" t="s">
        <v>874</v>
      </c>
      <c r="S223" s="5" t="s">
        <v>164</v>
      </c>
      <c r="T223" s="5" t="s">
        <v>165</v>
      </c>
      <c r="W223" s="5" t="s">
        <v>166</v>
      </c>
      <c r="X223" s="5" t="s">
        <v>5539</v>
      </c>
      <c r="Y223" s="5" t="s">
        <v>167</v>
      </c>
      <c r="Z223" s="5" t="s">
        <v>168</v>
      </c>
      <c r="AC223" s="5">
        <v>40</v>
      </c>
      <c r="AD223" s="5" t="s">
        <v>229</v>
      </c>
      <c r="AE223" s="5" t="s">
        <v>230</v>
      </c>
      <c r="AJ223" s="5" t="s">
        <v>35</v>
      </c>
      <c r="AK223" s="5" t="s">
        <v>36</v>
      </c>
      <c r="AL223" s="5" t="s">
        <v>171</v>
      </c>
      <c r="AM223" s="5" t="s">
        <v>5540</v>
      </c>
      <c r="AT223" s="5" t="s">
        <v>95</v>
      </c>
      <c r="AU223" s="5" t="s">
        <v>96</v>
      </c>
      <c r="AV223" s="5" t="s">
        <v>3072</v>
      </c>
      <c r="AW223" s="5" t="s">
        <v>3073</v>
      </c>
      <c r="BG223" s="5" t="s">
        <v>95</v>
      </c>
      <c r="BH223" s="5" t="s">
        <v>96</v>
      </c>
      <c r="BI223" s="5" t="s">
        <v>3074</v>
      </c>
      <c r="BJ223" s="5" t="s">
        <v>3075</v>
      </c>
      <c r="BK223" s="5" t="s">
        <v>95</v>
      </c>
      <c r="BL223" s="5" t="s">
        <v>96</v>
      </c>
      <c r="BM223" s="5" t="s">
        <v>3076</v>
      </c>
      <c r="BN223" s="5" t="s">
        <v>3077</v>
      </c>
      <c r="BO223" s="5" t="s">
        <v>95</v>
      </c>
      <c r="BP223" s="5" t="s">
        <v>96</v>
      </c>
      <c r="BQ223" s="5" t="s">
        <v>3078</v>
      </c>
      <c r="BR223" s="5" t="s">
        <v>3079</v>
      </c>
      <c r="BS223" s="5" t="s">
        <v>383</v>
      </c>
      <c r="BT223" s="5" t="s">
        <v>384</v>
      </c>
    </row>
    <row r="224" spans="1:73" ht="13.5" customHeight="1">
      <c r="A224" s="11" t="str">
        <f>HYPERLINK("http://kyu.snu.ac.kr/sdhj/index.jsp?type=hj/GK14746_00IM0001_144a.jpg","1867_수동면_144a")</f>
        <v>1867_수동면_144a</v>
      </c>
      <c r="B224" s="4">
        <v>1867</v>
      </c>
      <c r="C224" s="4" t="s">
        <v>72</v>
      </c>
      <c r="D224" s="4" t="s">
        <v>73</v>
      </c>
      <c r="E224" s="4">
        <v>223</v>
      </c>
      <c r="F224" s="5">
        <v>1</v>
      </c>
      <c r="G224" s="5" t="s">
        <v>74</v>
      </c>
      <c r="H224" s="5" t="s">
        <v>75</v>
      </c>
      <c r="I224" s="5">
        <f t="shared" si="19"/>
        <v>10</v>
      </c>
      <c r="L224" s="5">
        <f>L223</f>
        <v>3</v>
      </c>
      <c r="M224" s="4" t="s">
        <v>873</v>
      </c>
      <c r="N224" s="4" t="s">
        <v>874</v>
      </c>
      <c r="T224" s="5" t="s">
        <v>5541</v>
      </c>
      <c r="U224" s="5" t="s">
        <v>4512</v>
      </c>
      <c r="V224" s="5" t="s">
        <v>4513</v>
      </c>
      <c r="Y224" s="5" t="s">
        <v>4704</v>
      </c>
      <c r="Z224" s="5" t="s">
        <v>4705</v>
      </c>
      <c r="AC224" s="5">
        <v>21</v>
      </c>
    </row>
    <row r="225" spans="1:72" ht="13.5" customHeight="1">
      <c r="A225" s="11" t="str">
        <f>HYPERLINK("http://kyu.snu.ac.kr/sdhj/index.jsp?type=hj/GK14746_00IM0001_144a.jpg","1867_수동면_144a")</f>
        <v>1867_수동면_144a</v>
      </c>
      <c r="B225" s="4">
        <v>1867</v>
      </c>
      <c r="C225" s="4" t="s">
        <v>72</v>
      </c>
      <c r="D225" s="4" t="s">
        <v>73</v>
      </c>
      <c r="E225" s="4">
        <v>224</v>
      </c>
      <c r="F225" s="5">
        <v>1</v>
      </c>
      <c r="G225" s="5" t="s">
        <v>74</v>
      </c>
      <c r="H225" s="5" t="s">
        <v>75</v>
      </c>
      <c r="I225" s="5">
        <f t="shared" si="19"/>
        <v>10</v>
      </c>
      <c r="L225" s="5">
        <v>4</v>
      </c>
      <c r="M225" s="4" t="s">
        <v>961</v>
      </c>
      <c r="N225" s="4" t="s">
        <v>962</v>
      </c>
      <c r="T225" s="5" t="s">
        <v>5510</v>
      </c>
      <c r="U225" s="5" t="s">
        <v>189</v>
      </c>
      <c r="V225" s="5" t="s">
        <v>190</v>
      </c>
      <c r="W225" s="5" t="s">
        <v>110</v>
      </c>
      <c r="X225" s="5" t="s">
        <v>111</v>
      </c>
      <c r="Y225" s="5" t="s">
        <v>963</v>
      </c>
      <c r="Z225" s="5" t="s">
        <v>964</v>
      </c>
      <c r="AC225" s="5">
        <v>59</v>
      </c>
      <c r="AD225" s="5" t="s">
        <v>138</v>
      </c>
      <c r="AE225" s="5" t="s">
        <v>139</v>
      </c>
      <c r="AJ225" s="5" t="s">
        <v>35</v>
      </c>
      <c r="AK225" s="5" t="s">
        <v>36</v>
      </c>
      <c r="AL225" s="5" t="s">
        <v>116</v>
      </c>
      <c r="AM225" s="5" t="s">
        <v>117</v>
      </c>
      <c r="AT225" s="5" t="s">
        <v>189</v>
      </c>
      <c r="AU225" s="5" t="s">
        <v>190</v>
      </c>
      <c r="AV225" s="5" t="s">
        <v>965</v>
      </c>
      <c r="AW225" s="5" t="s">
        <v>966</v>
      </c>
      <c r="BG225" s="5" t="s">
        <v>189</v>
      </c>
      <c r="BH225" s="5" t="s">
        <v>190</v>
      </c>
      <c r="BI225" s="5" t="s">
        <v>787</v>
      </c>
      <c r="BJ225" s="5" t="s">
        <v>788</v>
      </c>
      <c r="BK225" s="5" t="s">
        <v>189</v>
      </c>
      <c r="BL225" s="5" t="s">
        <v>190</v>
      </c>
      <c r="BM225" s="5" t="s">
        <v>967</v>
      </c>
      <c r="BN225" s="5" t="s">
        <v>968</v>
      </c>
      <c r="BO225" s="5" t="s">
        <v>189</v>
      </c>
      <c r="BP225" s="5" t="s">
        <v>190</v>
      </c>
      <c r="BQ225" s="5" t="s">
        <v>969</v>
      </c>
      <c r="BR225" s="5" t="s">
        <v>970</v>
      </c>
      <c r="BS225" s="5" t="s">
        <v>171</v>
      </c>
      <c r="BT225" s="5" t="s">
        <v>5441</v>
      </c>
    </row>
    <row r="226" spans="1:72" ht="13.5" customHeight="1">
      <c r="A226" s="11" t="str">
        <f>HYPERLINK("http://kyu.snu.ac.kr/sdhj/index.jsp?type=hj/GK14746_00IM0001_144a.jpg","1867_수동면_144a")</f>
        <v>1867_수동면_144a</v>
      </c>
      <c r="B226" s="4">
        <v>1867</v>
      </c>
      <c r="C226" s="4" t="s">
        <v>72</v>
      </c>
      <c r="D226" s="4" t="s">
        <v>73</v>
      </c>
      <c r="E226" s="4">
        <v>225</v>
      </c>
      <c r="F226" s="5">
        <v>1</v>
      </c>
      <c r="G226" s="5" t="s">
        <v>74</v>
      </c>
      <c r="H226" s="5" t="s">
        <v>75</v>
      </c>
      <c r="I226" s="5">
        <f t="shared" si="19"/>
        <v>10</v>
      </c>
      <c r="L226" s="5">
        <f>L225</f>
        <v>4</v>
      </c>
      <c r="M226" s="4" t="s">
        <v>961</v>
      </c>
      <c r="N226" s="4" t="s">
        <v>962</v>
      </c>
      <c r="S226" s="5" t="s">
        <v>164</v>
      </c>
      <c r="T226" s="5" t="s">
        <v>165</v>
      </c>
      <c r="W226" s="5" t="s">
        <v>243</v>
      </c>
      <c r="X226" s="5" t="s">
        <v>244</v>
      </c>
      <c r="Y226" s="5" t="s">
        <v>167</v>
      </c>
      <c r="Z226" s="5" t="s">
        <v>168</v>
      </c>
      <c r="AC226" s="5">
        <v>42</v>
      </c>
      <c r="AD226" s="5" t="s">
        <v>212</v>
      </c>
      <c r="AE226" s="5" t="s">
        <v>213</v>
      </c>
      <c r="AJ226" s="5" t="s">
        <v>35</v>
      </c>
      <c r="AK226" s="5" t="s">
        <v>36</v>
      </c>
      <c r="AL226" s="5" t="s">
        <v>245</v>
      </c>
      <c r="AM226" s="5" t="s">
        <v>246</v>
      </c>
      <c r="AT226" s="5" t="s">
        <v>189</v>
      </c>
      <c r="AU226" s="5" t="s">
        <v>190</v>
      </c>
      <c r="AV226" s="5" t="s">
        <v>1510</v>
      </c>
      <c r="AW226" s="5" t="s">
        <v>1511</v>
      </c>
      <c r="BG226" s="5" t="s">
        <v>189</v>
      </c>
      <c r="BH226" s="5" t="s">
        <v>190</v>
      </c>
      <c r="BI226" s="5" t="s">
        <v>1512</v>
      </c>
      <c r="BJ226" s="5" t="s">
        <v>1513</v>
      </c>
      <c r="BK226" s="5" t="s">
        <v>189</v>
      </c>
      <c r="BL226" s="5" t="s">
        <v>190</v>
      </c>
      <c r="BM226" s="5" t="s">
        <v>1506</v>
      </c>
      <c r="BN226" s="5" t="s">
        <v>1507</v>
      </c>
      <c r="BO226" s="5" t="s">
        <v>189</v>
      </c>
      <c r="BP226" s="5" t="s">
        <v>190</v>
      </c>
      <c r="BQ226" s="5" t="s">
        <v>1508</v>
      </c>
      <c r="BR226" s="5" t="s">
        <v>5511</v>
      </c>
      <c r="BS226" s="5" t="s">
        <v>1509</v>
      </c>
      <c r="BT226" s="5" t="s">
        <v>5512</v>
      </c>
    </row>
    <row r="227" spans="1:72" ht="13.5" customHeight="1">
      <c r="A227" s="11" t="str">
        <f>HYPERLINK("http://kyu.snu.ac.kr/sdhj/index.jsp?type=hj/GK14746_00IM0001_144a.jpg","1867_수동면_144a")</f>
        <v>1867_수동면_144a</v>
      </c>
      <c r="B227" s="4">
        <v>1867</v>
      </c>
      <c r="C227" s="4" t="s">
        <v>72</v>
      </c>
      <c r="D227" s="4" t="s">
        <v>73</v>
      </c>
      <c r="E227" s="4">
        <v>226</v>
      </c>
      <c r="F227" s="5">
        <v>1</v>
      </c>
      <c r="G227" s="5" t="s">
        <v>74</v>
      </c>
      <c r="H227" s="5" t="s">
        <v>75</v>
      </c>
      <c r="I227" s="5">
        <f t="shared" si="19"/>
        <v>10</v>
      </c>
      <c r="L227" s="5">
        <v>5</v>
      </c>
      <c r="M227" s="4" t="s">
        <v>3143</v>
      </c>
      <c r="N227" s="4" t="s">
        <v>3144</v>
      </c>
      <c r="T227" s="5" t="s">
        <v>5542</v>
      </c>
      <c r="U227" s="5" t="s">
        <v>108</v>
      </c>
      <c r="V227" s="5" t="s">
        <v>109</v>
      </c>
      <c r="W227" s="5" t="s">
        <v>134</v>
      </c>
      <c r="X227" s="5" t="s">
        <v>135</v>
      </c>
      <c r="Y227" s="5" t="s">
        <v>4468</v>
      </c>
      <c r="Z227" s="5" t="s">
        <v>2014</v>
      </c>
      <c r="AC227" s="5">
        <v>67</v>
      </c>
      <c r="AD227" s="5" t="s">
        <v>893</v>
      </c>
      <c r="AE227" s="5" t="s">
        <v>894</v>
      </c>
      <c r="AJ227" s="5" t="s">
        <v>35</v>
      </c>
      <c r="AK227" s="5" t="s">
        <v>36</v>
      </c>
      <c r="AL227" s="5" t="s">
        <v>140</v>
      </c>
      <c r="AM227" s="5" t="s">
        <v>141</v>
      </c>
      <c r="AT227" s="5" t="s">
        <v>95</v>
      </c>
      <c r="AU227" s="5" t="s">
        <v>96</v>
      </c>
      <c r="AV227" s="5" t="s">
        <v>4469</v>
      </c>
      <c r="AW227" s="5" t="s">
        <v>4470</v>
      </c>
      <c r="AX227" s="5" t="s">
        <v>95</v>
      </c>
      <c r="AY227" s="5" t="s">
        <v>96</v>
      </c>
      <c r="AZ227" s="5" t="s">
        <v>827</v>
      </c>
      <c r="BA227" s="5" t="s">
        <v>828</v>
      </c>
      <c r="BG227" s="5" t="s">
        <v>95</v>
      </c>
      <c r="BH227" s="5" t="s">
        <v>96</v>
      </c>
      <c r="BI227" s="5" t="s">
        <v>4471</v>
      </c>
      <c r="BJ227" s="5" t="s">
        <v>4472</v>
      </c>
      <c r="BK227" s="5" t="s">
        <v>95</v>
      </c>
      <c r="BL227" s="5" t="s">
        <v>96</v>
      </c>
      <c r="BM227" s="5" t="s">
        <v>4473</v>
      </c>
      <c r="BN227" s="5" t="s">
        <v>4474</v>
      </c>
    </row>
    <row r="228" spans="1:72" ht="13.5" customHeight="1">
      <c r="A228" s="11" t="str">
        <f>HYPERLINK("http://kyu.snu.ac.kr/sdhj/index.jsp?type=hj/GK14746_00IM0001_144a.jpg","1867_수동면_144a")</f>
        <v>1867_수동면_144a</v>
      </c>
      <c r="B228" s="4">
        <v>1867</v>
      </c>
      <c r="C228" s="4" t="s">
        <v>72</v>
      </c>
      <c r="D228" s="4" t="s">
        <v>73</v>
      </c>
      <c r="E228" s="4">
        <v>227</v>
      </c>
      <c r="F228" s="5">
        <v>1</v>
      </c>
      <c r="G228" s="5" t="s">
        <v>74</v>
      </c>
      <c r="H228" s="5" t="s">
        <v>75</v>
      </c>
      <c r="I228" s="5">
        <f t="shared" si="19"/>
        <v>10</v>
      </c>
      <c r="L228" s="5">
        <f>L227</f>
        <v>5</v>
      </c>
      <c r="M228" s="4" t="s">
        <v>3143</v>
      </c>
      <c r="N228" s="4" t="s">
        <v>3144</v>
      </c>
      <c r="S228" s="5" t="s">
        <v>164</v>
      </c>
      <c r="T228" s="5" t="s">
        <v>165</v>
      </c>
      <c r="W228" s="5" t="s">
        <v>3145</v>
      </c>
      <c r="X228" s="5" t="s">
        <v>5543</v>
      </c>
      <c r="Y228" s="5" t="s">
        <v>167</v>
      </c>
      <c r="Z228" s="5" t="s">
        <v>168</v>
      </c>
      <c r="AC228" s="5">
        <v>45</v>
      </c>
      <c r="AD228" s="5" t="s">
        <v>877</v>
      </c>
      <c r="AE228" s="5" t="s">
        <v>878</v>
      </c>
      <c r="AJ228" s="5" t="s">
        <v>169</v>
      </c>
      <c r="AK228" s="5" t="s">
        <v>170</v>
      </c>
      <c r="AL228" s="5" t="s">
        <v>3146</v>
      </c>
      <c r="AM228" s="5" t="s">
        <v>3147</v>
      </c>
      <c r="AT228" s="5" t="s">
        <v>95</v>
      </c>
      <c r="AU228" s="5" t="s">
        <v>96</v>
      </c>
      <c r="AV228" s="5" t="s">
        <v>3148</v>
      </c>
      <c r="AW228" s="5" t="s">
        <v>3149</v>
      </c>
      <c r="BG228" s="5" t="s">
        <v>95</v>
      </c>
      <c r="BH228" s="5" t="s">
        <v>96</v>
      </c>
      <c r="BI228" s="5" t="s">
        <v>3150</v>
      </c>
      <c r="BJ228" s="5" t="s">
        <v>3151</v>
      </c>
      <c r="BK228" s="5" t="s">
        <v>95</v>
      </c>
      <c r="BL228" s="5" t="s">
        <v>96</v>
      </c>
      <c r="BM228" s="5" t="s">
        <v>3152</v>
      </c>
      <c r="BN228" s="5" t="s">
        <v>3153</v>
      </c>
      <c r="BO228" s="5" t="s">
        <v>95</v>
      </c>
      <c r="BP228" s="5" t="s">
        <v>96</v>
      </c>
      <c r="BQ228" s="5" t="s">
        <v>3154</v>
      </c>
      <c r="BR228" s="5" t="s">
        <v>3155</v>
      </c>
      <c r="BS228" s="5" t="s">
        <v>3141</v>
      </c>
      <c r="BT228" s="5" t="s">
        <v>3142</v>
      </c>
    </row>
    <row r="229" spans="1:72" ht="13.5" customHeight="1">
      <c r="A229" s="11" t="str">
        <f>HYPERLINK("http://kyu.snu.ac.kr/sdhj/index.jsp?type=hj/GK14746_00IM0001_144a.jpg","1867_수동면_144a")</f>
        <v>1867_수동면_144a</v>
      </c>
      <c r="B229" s="4">
        <v>1867</v>
      </c>
      <c r="C229" s="4" t="s">
        <v>72</v>
      </c>
      <c r="D229" s="4" t="s">
        <v>73</v>
      </c>
      <c r="E229" s="4">
        <v>228</v>
      </c>
      <c r="F229" s="5">
        <v>1</v>
      </c>
      <c r="G229" s="5" t="s">
        <v>74</v>
      </c>
      <c r="H229" s="5" t="s">
        <v>75</v>
      </c>
      <c r="I229" s="5">
        <f t="shared" si="19"/>
        <v>10</v>
      </c>
      <c r="L229" s="5">
        <f>L228</f>
        <v>5</v>
      </c>
      <c r="M229" s="4" t="s">
        <v>3143</v>
      </c>
      <c r="N229" s="4" t="s">
        <v>3144</v>
      </c>
      <c r="S229" s="5" t="s">
        <v>4494</v>
      </c>
      <c r="T229" s="5" t="s">
        <v>4495</v>
      </c>
      <c r="U229" s="5" t="s">
        <v>108</v>
      </c>
      <c r="V229" s="5" t="s">
        <v>109</v>
      </c>
      <c r="Y229" s="5" t="s">
        <v>4706</v>
      </c>
      <c r="Z229" s="5" t="s">
        <v>3679</v>
      </c>
      <c r="AC229" s="5">
        <v>27</v>
      </c>
      <c r="AD229" s="5" t="s">
        <v>653</v>
      </c>
      <c r="AE229" s="5" t="s">
        <v>654</v>
      </c>
    </row>
    <row r="230" spans="1:72" ht="13.5" customHeight="1">
      <c r="A230" s="11" t="str">
        <f>HYPERLINK("http://kyu.snu.ac.kr/sdhj/index.jsp?type=hj/GK14746_00IM0001_144a.jpg","1867_수동면_144a")</f>
        <v>1867_수동면_144a</v>
      </c>
      <c r="B230" s="4">
        <v>1867</v>
      </c>
      <c r="C230" s="4" t="s">
        <v>72</v>
      </c>
      <c r="D230" s="4" t="s">
        <v>73</v>
      </c>
      <c r="E230" s="4">
        <v>229</v>
      </c>
      <c r="F230" s="5">
        <v>1</v>
      </c>
      <c r="G230" s="5" t="s">
        <v>74</v>
      </c>
      <c r="H230" s="5" t="s">
        <v>75</v>
      </c>
      <c r="I230" s="5">
        <f t="shared" si="19"/>
        <v>10</v>
      </c>
      <c r="L230" s="5">
        <f>L229</f>
        <v>5</v>
      </c>
      <c r="M230" s="4" t="s">
        <v>3143</v>
      </c>
      <c r="N230" s="4" t="s">
        <v>3144</v>
      </c>
      <c r="S230" s="5" t="s">
        <v>4475</v>
      </c>
      <c r="T230" s="5" t="s">
        <v>4435</v>
      </c>
      <c r="W230" s="5" t="s">
        <v>184</v>
      </c>
      <c r="X230" s="5" t="s">
        <v>5544</v>
      </c>
      <c r="Y230" s="5" t="s">
        <v>167</v>
      </c>
      <c r="Z230" s="5" t="s">
        <v>168</v>
      </c>
      <c r="AC230" s="5">
        <v>30</v>
      </c>
      <c r="AD230" s="5" t="s">
        <v>2468</v>
      </c>
      <c r="AE230" s="5" t="s">
        <v>2469</v>
      </c>
      <c r="AJ230" s="5" t="s">
        <v>169</v>
      </c>
      <c r="AK230" s="5" t="s">
        <v>170</v>
      </c>
      <c r="AL230" s="5" t="s">
        <v>187</v>
      </c>
      <c r="AM230" s="5" t="s">
        <v>188</v>
      </c>
    </row>
    <row r="231" spans="1:72" ht="13.5" customHeight="1">
      <c r="A231" s="11" t="str">
        <f>HYPERLINK("http://kyu.snu.ac.kr/sdhj/index.jsp?type=hj/GK14746_00IM0001_144a.jpg","1867_수동면_144a")</f>
        <v>1867_수동면_144a</v>
      </c>
      <c r="B231" s="4">
        <v>1867</v>
      </c>
      <c r="C231" s="4" t="s">
        <v>72</v>
      </c>
      <c r="D231" s="4" t="s">
        <v>73</v>
      </c>
      <c r="E231" s="4">
        <v>230</v>
      </c>
      <c r="F231" s="5">
        <v>1</v>
      </c>
      <c r="G231" s="5" t="s">
        <v>74</v>
      </c>
      <c r="H231" s="5" t="s">
        <v>75</v>
      </c>
      <c r="I231" s="5">
        <f t="shared" si="19"/>
        <v>10</v>
      </c>
      <c r="L231" s="5">
        <f>L230</f>
        <v>5</v>
      </c>
      <c r="M231" s="4" t="s">
        <v>3143</v>
      </c>
      <c r="N231" s="4" t="s">
        <v>3144</v>
      </c>
      <c r="S231" s="5" t="s">
        <v>4494</v>
      </c>
      <c r="T231" s="5" t="s">
        <v>4495</v>
      </c>
      <c r="Y231" s="5" t="s">
        <v>1830</v>
      </c>
      <c r="Z231" s="5" t="s">
        <v>1831</v>
      </c>
      <c r="AC231" s="5">
        <v>16</v>
      </c>
      <c r="AD231" s="5" t="s">
        <v>2885</v>
      </c>
      <c r="AE231" s="5" t="s">
        <v>2886</v>
      </c>
    </row>
    <row r="232" spans="1:72" ht="13.5" customHeight="1">
      <c r="A232" s="11" t="str">
        <f>HYPERLINK("http://kyu.snu.ac.kr/sdhj/index.jsp?type=hj/GK14746_00IM0001_144a.jpg","1867_수동면_144a")</f>
        <v>1867_수동면_144a</v>
      </c>
      <c r="B232" s="4">
        <v>1867</v>
      </c>
      <c r="C232" s="4" t="s">
        <v>72</v>
      </c>
      <c r="D232" s="4" t="s">
        <v>73</v>
      </c>
      <c r="E232" s="4">
        <v>231</v>
      </c>
      <c r="F232" s="5">
        <v>1</v>
      </c>
      <c r="G232" s="5" t="s">
        <v>74</v>
      </c>
      <c r="H232" s="5" t="s">
        <v>75</v>
      </c>
      <c r="I232" s="5">
        <f t="shared" si="19"/>
        <v>10</v>
      </c>
      <c r="L232" s="5">
        <f>L231</f>
        <v>5</v>
      </c>
      <c r="M232" s="4" t="s">
        <v>3143</v>
      </c>
      <c r="N232" s="4" t="s">
        <v>3144</v>
      </c>
      <c r="T232" s="5" t="s">
        <v>5545</v>
      </c>
      <c r="U232" s="5" t="s">
        <v>4512</v>
      </c>
      <c r="V232" s="5" t="s">
        <v>4513</v>
      </c>
      <c r="Y232" s="5" t="s">
        <v>4707</v>
      </c>
      <c r="Z232" s="5" t="s">
        <v>4708</v>
      </c>
      <c r="AD232" s="5" t="s">
        <v>2468</v>
      </c>
      <c r="AE232" s="5" t="s">
        <v>2469</v>
      </c>
    </row>
    <row r="233" spans="1:72" ht="13.5" customHeight="1">
      <c r="A233" s="11" t="str">
        <f>HYPERLINK("http://kyu.snu.ac.kr/sdhj/index.jsp?type=hj/GK14746_00IM0001_144b.jpg","1867_수동면_144b")</f>
        <v>1867_수동면_144b</v>
      </c>
      <c r="B233" s="4">
        <v>1867</v>
      </c>
      <c r="C233" s="4" t="s">
        <v>72</v>
      </c>
      <c r="D233" s="4" t="s">
        <v>73</v>
      </c>
      <c r="E233" s="4">
        <v>232</v>
      </c>
      <c r="F233" s="5">
        <v>1</v>
      </c>
      <c r="G233" s="5" t="s">
        <v>74</v>
      </c>
      <c r="H233" s="5" t="s">
        <v>75</v>
      </c>
      <c r="I233" s="5">
        <v>11</v>
      </c>
      <c r="J233" s="5" t="s">
        <v>1048</v>
      </c>
      <c r="K233" s="5" t="s">
        <v>1049</v>
      </c>
      <c r="L233" s="5">
        <v>1</v>
      </c>
      <c r="M233" s="4" t="s">
        <v>1048</v>
      </c>
      <c r="N233" s="4" t="s">
        <v>1049</v>
      </c>
      <c r="T233" s="5" t="s">
        <v>5546</v>
      </c>
      <c r="U233" s="5" t="s">
        <v>189</v>
      </c>
      <c r="V233" s="5" t="s">
        <v>190</v>
      </c>
      <c r="W233" s="5" t="s">
        <v>110</v>
      </c>
      <c r="X233" s="5" t="s">
        <v>111</v>
      </c>
      <c r="Y233" s="5" t="s">
        <v>3255</v>
      </c>
      <c r="Z233" s="5" t="s">
        <v>3256</v>
      </c>
      <c r="AC233" s="5">
        <v>53</v>
      </c>
      <c r="AD233" s="5" t="s">
        <v>153</v>
      </c>
      <c r="AE233" s="5" t="s">
        <v>154</v>
      </c>
      <c r="AJ233" s="5" t="s">
        <v>35</v>
      </c>
      <c r="AK233" s="5" t="s">
        <v>36</v>
      </c>
      <c r="AL233" s="5" t="s">
        <v>116</v>
      </c>
      <c r="AM233" s="5" t="s">
        <v>117</v>
      </c>
      <c r="AT233" s="5" t="s">
        <v>189</v>
      </c>
      <c r="AU233" s="5" t="s">
        <v>190</v>
      </c>
      <c r="AV233" s="5" t="s">
        <v>3601</v>
      </c>
      <c r="AW233" s="5" t="s">
        <v>3602</v>
      </c>
      <c r="BG233" s="5" t="s">
        <v>189</v>
      </c>
      <c r="BH233" s="5" t="s">
        <v>190</v>
      </c>
      <c r="BI233" s="5" t="s">
        <v>3603</v>
      </c>
      <c r="BJ233" s="5" t="s">
        <v>3604</v>
      </c>
      <c r="BK233" s="5" t="s">
        <v>189</v>
      </c>
      <c r="BL233" s="5" t="s">
        <v>190</v>
      </c>
      <c r="BM233" s="5" t="s">
        <v>3605</v>
      </c>
      <c r="BN233" s="5" t="s">
        <v>3606</v>
      </c>
      <c r="BO233" s="5" t="s">
        <v>189</v>
      </c>
      <c r="BP233" s="5" t="s">
        <v>190</v>
      </c>
      <c r="BQ233" s="5" t="s">
        <v>3607</v>
      </c>
      <c r="BR233" s="5" t="s">
        <v>3608</v>
      </c>
      <c r="BS233" s="5" t="s">
        <v>187</v>
      </c>
      <c r="BT233" s="5" t="s">
        <v>188</v>
      </c>
    </row>
    <row r="234" spans="1:72" ht="13.5" customHeight="1">
      <c r="A234" s="11" t="str">
        <f>HYPERLINK("http://kyu.snu.ac.kr/sdhj/index.jsp?type=hj/GK14746_00IM0001_144b.jpg","1867_수동면_144b")</f>
        <v>1867_수동면_144b</v>
      </c>
      <c r="B234" s="4">
        <v>1867</v>
      </c>
      <c r="C234" s="4" t="s">
        <v>72</v>
      </c>
      <c r="D234" s="4" t="s">
        <v>73</v>
      </c>
      <c r="E234" s="4">
        <v>233</v>
      </c>
      <c r="F234" s="5">
        <v>1</v>
      </c>
      <c r="G234" s="5" t="s">
        <v>74</v>
      </c>
      <c r="H234" s="5" t="s">
        <v>75</v>
      </c>
      <c r="I234" s="5">
        <f t="shared" ref="I234:I250" si="20">I233</f>
        <v>11</v>
      </c>
      <c r="L234" s="5">
        <f>L233</f>
        <v>1</v>
      </c>
      <c r="M234" s="4" t="s">
        <v>1048</v>
      </c>
      <c r="N234" s="4" t="s">
        <v>1049</v>
      </c>
      <c r="S234" s="5" t="s">
        <v>164</v>
      </c>
      <c r="T234" s="5" t="s">
        <v>165</v>
      </c>
      <c r="W234" s="5" t="s">
        <v>1050</v>
      </c>
      <c r="X234" s="5" t="s">
        <v>1051</v>
      </c>
      <c r="Y234" s="5" t="s">
        <v>22</v>
      </c>
      <c r="Z234" s="5" t="s">
        <v>23</v>
      </c>
      <c r="AC234" s="5">
        <v>53</v>
      </c>
      <c r="AD234" s="5" t="s">
        <v>1052</v>
      </c>
      <c r="AE234" s="5" t="s">
        <v>1053</v>
      </c>
      <c r="AJ234" s="5" t="s">
        <v>35</v>
      </c>
      <c r="AK234" s="5" t="s">
        <v>36</v>
      </c>
      <c r="AL234" s="5" t="s">
        <v>1054</v>
      </c>
      <c r="AM234" s="5" t="s">
        <v>1055</v>
      </c>
      <c r="AT234" s="5" t="s">
        <v>189</v>
      </c>
      <c r="AU234" s="5" t="s">
        <v>190</v>
      </c>
      <c r="AV234" s="5" t="s">
        <v>1056</v>
      </c>
      <c r="AW234" s="5" t="s">
        <v>1057</v>
      </c>
      <c r="BG234" s="5" t="s">
        <v>1058</v>
      </c>
      <c r="BH234" s="5" t="s">
        <v>1059</v>
      </c>
      <c r="BI234" s="5" t="s">
        <v>1060</v>
      </c>
      <c r="BJ234" s="5" t="s">
        <v>1061</v>
      </c>
      <c r="BK234" s="5" t="s">
        <v>1062</v>
      </c>
      <c r="BL234" s="5" t="s">
        <v>5547</v>
      </c>
      <c r="BM234" s="5" t="s">
        <v>1063</v>
      </c>
      <c r="BN234" s="5" t="s">
        <v>1064</v>
      </c>
      <c r="BO234" s="5" t="s">
        <v>189</v>
      </c>
      <c r="BP234" s="5" t="s">
        <v>190</v>
      </c>
      <c r="BQ234" s="5" t="s">
        <v>1065</v>
      </c>
      <c r="BR234" s="5" t="s">
        <v>1066</v>
      </c>
      <c r="BS234" s="5" t="s">
        <v>171</v>
      </c>
      <c r="BT234" s="5" t="s">
        <v>5548</v>
      </c>
    </row>
    <row r="235" spans="1:72" ht="13.5" customHeight="1">
      <c r="A235" s="11" t="str">
        <f>HYPERLINK("http://kyu.snu.ac.kr/sdhj/index.jsp?type=hj/GK14746_00IM0001_144b.jpg","1867_수동면_144b")</f>
        <v>1867_수동면_144b</v>
      </c>
      <c r="B235" s="4">
        <v>1867</v>
      </c>
      <c r="C235" s="4" t="s">
        <v>72</v>
      </c>
      <c r="D235" s="4" t="s">
        <v>73</v>
      </c>
      <c r="E235" s="4">
        <v>234</v>
      </c>
      <c r="F235" s="5">
        <v>1</v>
      </c>
      <c r="G235" s="5" t="s">
        <v>74</v>
      </c>
      <c r="H235" s="5" t="s">
        <v>75</v>
      </c>
      <c r="I235" s="5">
        <f t="shared" si="20"/>
        <v>11</v>
      </c>
      <c r="L235" s="5">
        <f>L234</f>
        <v>1</v>
      </c>
      <c r="M235" s="4" t="s">
        <v>1048</v>
      </c>
      <c r="N235" s="4" t="s">
        <v>1049</v>
      </c>
      <c r="S235" s="5" t="s">
        <v>4494</v>
      </c>
      <c r="T235" s="5" t="s">
        <v>4495</v>
      </c>
      <c r="U235" s="5" t="s">
        <v>4709</v>
      </c>
      <c r="V235" s="5" t="s">
        <v>4710</v>
      </c>
      <c r="Y235" s="5" t="s">
        <v>4711</v>
      </c>
      <c r="Z235" s="5" t="s">
        <v>4712</v>
      </c>
      <c r="AC235" s="5">
        <v>21</v>
      </c>
      <c r="AD235" s="5" t="s">
        <v>1079</v>
      </c>
      <c r="AE235" s="5" t="s">
        <v>1080</v>
      </c>
    </row>
    <row r="236" spans="1:72" ht="13.5" customHeight="1">
      <c r="A236" s="11" t="str">
        <f>HYPERLINK("http://kyu.snu.ac.kr/sdhj/index.jsp?type=hj/GK14746_00IM0001_144b.jpg","1867_수동면_144b")</f>
        <v>1867_수동면_144b</v>
      </c>
      <c r="B236" s="4">
        <v>1867</v>
      </c>
      <c r="C236" s="4" t="s">
        <v>72</v>
      </c>
      <c r="D236" s="4" t="s">
        <v>73</v>
      </c>
      <c r="E236" s="4">
        <v>235</v>
      </c>
      <c r="F236" s="5">
        <v>1</v>
      </c>
      <c r="G236" s="5" t="s">
        <v>74</v>
      </c>
      <c r="H236" s="5" t="s">
        <v>75</v>
      </c>
      <c r="I236" s="5">
        <f t="shared" si="20"/>
        <v>11</v>
      </c>
      <c r="L236" s="5">
        <v>2</v>
      </c>
      <c r="M236" s="4" t="s">
        <v>1193</v>
      </c>
      <c r="N236" s="4" t="s">
        <v>1194</v>
      </c>
      <c r="T236" s="5" t="s">
        <v>5549</v>
      </c>
      <c r="U236" s="5" t="s">
        <v>108</v>
      </c>
      <c r="V236" s="5" t="s">
        <v>109</v>
      </c>
      <c r="W236" s="5" t="s">
        <v>134</v>
      </c>
      <c r="X236" s="5" t="s">
        <v>135</v>
      </c>
      <c r="Y236" s="5" t="s">
        <v>1195</v>
      </c>
      <c r="Z236" s="5" t="s">
        <v>1196</v>
      </c>
      <c r="AC236" s="5">
        <v>49</v>
      </c>
      <c r="AD236" s="5" t="s">
        <v>381</v>
      </c>
      <c r="AE236" s="5" t="s">
        <v>382</v>
      </c>
      <c r="AJ236" s="5" t="s">
        <v>35</v>
      </c>
      <c r="AK236" s="5" t="s">
        <v>36</v>
      </c>
      <c r="AL236" s="5" t="s">
        <v>140</v>
      </c>
      <c r="AM236" s="5" t="s">
        <v>141</v>
      </c>
      <c r="AT236" s="5" t="s">
        <v>95</v>
      </c>
      <c r="AU236" s="5" t="s">
        <v>96</v>
      </c>
      <c r="AV236" s="5" t="s">
        <v>1197</v>
      </c>
      <c r="AW236" s="5" t="s">
        <v>1198</v>
      </c>
      <c r="AX236" s="5" t="s">
        <v>95</v>
      </c>
      <c r="AY236" s="5" t="s">
        <v>96</v>
      </c>
      <c r="AZ236" s="5" t="s">
        <v>1187</v>
      </c>
      <c r="BA236" s="5" t="s">
        <v>1188</v>
      </c>
      <c r="BG236" s="5" t="s">
        <v>95</v>
      </c>
      <c r="BH236" s="5" t="s">
        <v>96</v>
      </c>
      <c r="BI236" s="5" t="s">
        <v>1189</v>
      </c>
      <c r="BJ236" s="5" t="s">
        <v>1190</v>
      </c>
      <c r="BK236" s="5" t="s">
        <v>95</v>
      </c>
      <c r="BL236" s="5" t="s">
        <v>96</v>
      </c>
      <c r="BM236" s="5" t="s">
        <v>616</v>
      </c>
      <c r="BN236" s="5" t="s">
        <v>617</v>
      </c>
      <c r="BO236" s="5" t="s">
        <v>95</v>
      </c>
      <c r="BP236" s="5" t="s">
        <v>96</v>
      </c>
      <c r="BQ236" s="5" t="s">
        <v>1191</v>
      </c>
      <c r="BR236" s="5" t="s">
        <v>1192</v>
      </c>
      <c r="BS236" s="5" t="s">
        <v>171</v>
      </c>
      <c r="BT236" s="5" t="s">
        <v>5550</v>
      </c>
    </row>
    <row r="237" spans="1:72" ht="13.5" customHeight="1">
      <c r="A237" s="11" t="str">
        <f>HYPERLINK("http://kyu.snu.ac.kr/sdhj/index.jsp?type=hj/GK14746_00IM0001_144b.jpg","1867_수동면_144b")</f>
        <v>1867_수동면_144b</v>
      </c>
      <c r="B237" s="4">
        <v>1867</v>
      </c>
      <c r="C237" s="4" t="s">
        <v>72</v>
      </c>
      <c r="D237" s="4" t="s">
        <v>73</v>
      </c>
      <c r="E237" s="4">
        <v>236</v>
      </c>
      <c r="F237" s="5">
        <v>1</v>
      </c>
      <c r="G237" s="5" t="s">
        <v>74</v>
      </c>
      <c r="H237" s="5" t="s">
        <v>75</v>
      </c>
      <c r="I237" s="5">
        <f t="shared" si="20"/>
        <v>11</v>
      </c>
      <c r="L237" s="5">
        <f>L236</f>
        <v>2</v>
      </c>
      <c r="M237" s="4" t="s">
        <v>1193</v>
      </c>
      <c r="N237" s="4" t="s">
        <v>1194</v>
      </c>
      <c r="S237" s="5" t="s">
        <v>164</v>
      </c>
      <c r="T237" s="5" t="s">
        <v>165</v>
      </c>
      <c r="W237" s="5" t="s">
        <v>166</v>
      </c>
      <c r="X237" s="5" t="s">
        <v>5551</v>
      </c>
      <c r="Y237" s="5" t="s">
        <v>167</v>
      </c>
      <c r="Z237" s="5" t="s">
        <v>168</v>
      </c>
      <c r="AC237" s="5">
        <v>47</v>
      </c>
      <c r="AD237" s="5" t="s">
        <v>624</v>
      </c>
      <c r="AE237" s="5" t="s">
        <v>625</v>
      </c>
      <c r="AJ237" s="5" t="s">
        <v>169</v>
      </c>
      <c r="AK237" s="5" t="s">
        <v>170</v>
      </c>
      <c r="AL237" s="5" t="s">
        <v>3912</v>
      </c>
      <c r="AM237" s="5" t="s">
        <v>3913</v>
      </c>
      <c r="AT237" s="5" t="s">
        <v>95</v>
      </c>
      <c r="AU237" s="5" t="s">
        <v>96</v>
      </c>
      <c r="AV237" s="5" t="s">
        <v>3914</v>
      </c>
      <c r="AW237" s="5" t="s">
        <v>3915</v>
      </c>
      <c r="BG237" s="5" t="s">
        <v>95</v>
      </c>
      <c r="BH237" s="5" t="s">
        <v>96</v>
      </c>
      <c r="BI237" s="5" t="s">
        <v>308</v>
      </c>
      <c r="BJ237" s="5" t="s">
        <v>309</v>
      </c>
      <c r="BK237" s="5" t="s">
        <v>95</v>
      </c>
      <c r="BL237" s="5" t="s">
        <v>96</v>
      </c>
      <c r="BM237" s="5" t="s">
        <v>3916</v>
      </c>
      <c r="BN237" s="5" t="s">
        <v>3917</v>
      </c>
      <c r="BO237" s="5" t="s">
        <v>95</v>
      </c>
      <c r="BP237" s="5" t="s">
        <v>96</v>
      </c>
      <c r="BQ237" s="5" t="s">
        <v>3918</v>
      </c>
      <c r="BR237" s="5" t="s">
        <v>3919</v>
      </c>
      <c r="BS237" s="5" t="s">
        <v>3902</v>
      </c>
      <c r="BT237" s="5" t="s">
        <v>3903</v>
      </c>
    </row>
    <row r="238" spans="1:72" ht="13.5" customHeight="1">
      <c r="A238" s="11" t="str">
        <f>HYPERLINK("http://kyu.snu.ac.kr/sdhj/index.jsp?type=hj/GK14746_00IM0001_144b.jpg","1867_수동면_144b")</f>
        <v>1867_수동면_144b</v>
      </c>
      <c r="B238" s="4">
        <v>1867</v>
      </c>
      <c r="C238" s="4" t="s">
        <v>72</v>
      </c>
      <c r="D238" s="4" t="s">
        <v>73</v>
      </c>
      <c r="E238" s="4">
        <v>237</v>
      </c>
      <c r="F238" s="5">
        <v>1</v>
      </c>
      <c r="G238" s="5" t="s">
        <v>74</v>
      </c>
      <c r="H238" s="5" t="s">
        <v>75</v>
      </c>
      <c r="I238" s="5">
        <f t="shared" si="20"/>
        <v>11</v>
      </c>
      <c r="L238" s="5">
        <f>L237</f>
        <v>2</v>
      </c>
      <c r="M238" s="4" t="s">
        <v>1193</v>
      </c>
      <c r="N238" s="4" t="s">
        <v>1194</v>
      </c>
      <c r="S238" s="5" t="s">
        <v>2417</v>
      </c>
      <c r="T238" s="5" t="s">
        <v>2418</v>
      </c>
      <c r="W238" s="5" t="s">
        <v>425</v>
      </c>
      <c r="X238" s="5" t="s">
        <v>426</v>
      </c>
      <c r="Y238" s="5" t="s">
        <v>167</v>
      </c>
      <c r="Z238" s="5" t="s">
        <v>168</v>
      </c>
      <c r="AC238" s="5">
        <v>54</v>
      </c>
      <c r="AD238" s="5" t="s">
        <v>114</v>
      </c>
      <c r="AE238" s="5" t="s">
        <v>115</v>
      </c>
      <c r="AJ238" s="5" t="s">
        <v>169</v>
      </c>
      <c r="AK238" s="5" t="s">
        <v>170</v>
      </c>
      <c r="AL238" s="5" t="s">
        <v>538</v>
      </c>
      <c r="AM238" s="5" t="s">
        <v>539</v>
      </c>
    </row>
    <row r="239" spans="1:72" ht="13.5" customHeight="1">
      <c r="A239" s="11" t="str">
        <f>HYPERLINK("http://kyu.snu.ac.kr/sdhj/index.jsp?type=hj/GK14746_00IM0001_144b.jpg","1867_수동면_144b")</f>
        <v>1867_수동면_144b</v>
      </c>
      <c r="B239" s="4">
        <v>1867</v>
      </c>
      <c r="C239" s="4" t="s">
        <v>72</v>
      </c>
      <c r="D239" s="4" t="s">
        <v>73</v>
      </c>
      <c r="E239" s="4">
        <v>238</v>
      </c>
      <c r="F239" s="5">
        <v>1</v>
      </c>
      <c r="G239" s="5" t="s">
        <v>74</v>
      </c>
      <c r="H239" s="5" t="s">
        <v>75</v>
      </c>
      <c r="I239" s="5">
        <f t="shared" si="20"/>
        <v>11</v>
      </c>
      <c r="L239" s="5">
        <f>L238</f>
        <v>2</v>
      </c>
      <c r="M239" s="4" t="s">
        <v>1193</v>
      </c>
      <c r="N239" s="4" t="s">
        <v>1194</v>
      </c>
      <c r="S239" s="5" t="s">
        <v>4494</v>
      </c>
      <c r="T239" s="5" t="s">
        <v>4495</v>
      </c>
      <c r="Y239" s="5" t="s">
        <v>4713</v>
      </c>
      <c r="Z239" s="5" t="s">
        <v>4714</v>
      </c>
      <c r="AC239" s="5">
        <v>18</v>
      </c>
      <c r="AD239" s="5" t="s">
        <v>397</v>
      </c>
      <c r="AE239" s="5" t="s">
        <v>398</v>
      </c>
    </row>
    <row r="240" spans="1:72" ht="13.5" customHeight="1">
      <c r="A240" s="11" t="str">
        <f>HYPERLINK("http://kyu.snu.ac.kr/sdhj/index.jsp?type=hj/GK14746_00IM0001_144b.jpg","1867_수동면_144b")</f>
        <v>1867_수동면_144b</v>
      </c>
      <c r="B240" s="4">
        <v>1867</v>
      </c>
      <c r="C240" s="4" t="s">
        <v>72</v>
      </c>
      <c r="D240" s="4" t="s">
        <v>73</v>
      </c>
      <c r="E240" s="4">
        <v>239</v>
      </c>
      <c r="F240" s="5">
        <v>1</v>
      </c>
      <c r="G240" s="5" t="s">
        <v>74</v>
      </c>
      <c r="H240" s="5" t="s">
        <v>75</v>
      </c>
      <c r="I240" s="5">
        <f t="shared" si="20"/>
        <v>11</v>
      </c>
      <c r="L240" s="5">
        <f>L239</f>
        <v>2</v>
      </c>
      <c r="M240" s="4" t="s">
        <v>1193</v>
      </c>
      <c r="N240" s="4" t="s">
        <v>1194</v>
      </c>
      <c r="T240" s="5" t="s">
        <v>5552</v>
      </c>
      <c r="U240" s="5" t="s">
        <v>4512</v>
      </c>
      <c r="V240" s="5" t="s">
        <v>4513</v>
      </c>
      <c r="Y240" s="5" t="s">
        <v>4715</v>
      </c>
      <c r="Z240" s="5" t="s">
        <v>4716</v>
      </c>
      <c r="AD240" s="5" t="s">
        <v>1161</v>
      </c>
      <c r="AE240" s="5" t="s">
        <v>1162</v>
      </c>
    </row>
    <row r="241" spans="1:72" ht="13.5" customHeight="1">
      <c r="A241" s="11" t="str">
        <f>HYPERLINK("http://kyu.snu.ac.kr/sdhj/index.jsp?type=hj/GK14746_00IM0001_144b.jpg","1867_수동면_144b")</f>
        <v>1867_수동면_144b</v>
      </c>
      <c r="B241" s="4">
        <v>1867</v>
      </c>
      <c r="C241" s="4" t="s">
        <v>72</v>
      </c>
      <c r="D241" s="4" t="s">
        <v>73</v>
      </c>
      <c r="E241" s="4">
        <v>240</v>
      </c>
      <c r="F241" s="5">
        <v>1</v>
      </c>
      <c r="G241" s="5" t="s">
        <v>74</v>
      </c>
      <c r="H241" s="5" t="s">
        <v>75</v>
      </c>
      <c r="I241" s="5">
        <f t="shared" si="20"/>
        <v>11</v>
      </c>
      <c r="L241" s="5">
        <v>3</v>
      </c>
      <c r="M241" s="4" t="s">
        <v>2024</v>
      </c>
      <c r="N241" s="4" t="s">
        <v>2025</v>
      </c>
      <c r="T241" s="5" t="s">
        <v>5553</v>
      </c>
      <c r="U241" s="5" t="s">
        <v>108</v>
      </c>
      <c r="V241" s="5" t="s">
        <v>109</v>
      </c>
      <c r="W241" s="5" t="s">
        <v>166</v>
      </c>
      <c r="X241" s="5" t="s">
        <v>5554</v>
      </c>
      <c r="Y241" s="5" t="s">
        <v>2026</v>
      </c>
      <c r="Z241" s="5" t="s">
        <v>2027</v>
      </c>
      <c r="AC241" s="5">
        <v>40</v>
      </c>
      <c r="AD241" s="5" t="s">
        <v>714</v>
      </c>
      <c r="AE241" s="5" t="s">
        <v>715</v>
      </c>
      <c r="AJ241" s="5" t="s">
        <v>35</v>
      </c>
      <c r="AK241" s="5" t="s">
        <v>36</v>
      </c>
      <c r="AL241" s="5" t="s">
        <v>199</v>
      </c>
      <c r="AM241" s="5" t="s">
        <v>200</v>
      </c>
      <c r="AT241" s="5" t="s">
        <v>95</v>
      </c>
      <c r="AU241" s="5" t="s">
        <v>96</v>
      </c>
      <c r="AV241" s="5" t="s">
        <v>973</v>
      </c>
      <c r="AW241" s="5" t="s">
        <v>974</v>
      </c>
      <c r="BG241" s="5" t="s">
        <v>95</v>
      </c>
      <c r="BH241" s="5" t="s">
        <v>96</v>
      </c>
      <c r="BI241" s="5" t="s">
        <v>2028</v>
      </c>
      <c r="BJ241" s="5" t="s">
        <v>2029</v>
      </c>
      <c r="BK241" s="5" t="s">
        <v>95</v>
      </c>
      <c r="BL241" s="5" t="s">
        <v>96</v>
      </c>
      <c r="BM241" s="5" t="s">
        <v>2030</v>
      </c>
      <c r="BN241" s="5" t="s">
        <v>2031</v>
      </c>
      <c r="BO241" s="5" t="s">
        <v>95</v>
      </c>
      <c r="BP241" s="5" t="s">
        <v>96</v>
      </c>
      <c r="BQ241" s="5" t="s">
        <v>2032</v>
      </c>
      <c r="BR241" s="5" t="s">
        <v>2033</v>
      </c>
      <c r="BS241" s="5" t="s">
        <v>93</v>
      </c>
      <c r="BT241" s="5" t="s">
        <v>94</v>
      </c>
    </row>
    <row r="242" spans="1:72" ht="13.5" customHeight="1">
      <c r="A242" s="11" t="str">
        <f>HYPERLINK("http://kyu.snu.ac.kr/sdhj/index.jsp?type=hj/GK14746_00IM0001_144b.jpg","1867_수동면_144b")</f>
        <v>1867_수동면_144b</v>
      </c>
      <c r="B242" s="4">
        <v>1867</v>
      </c>
      <c r="C242" s="4" t="s">
        <v>72</v>
      </c>
      <c r="D242" s="4" t="s">
        <v>73</v>
      </c>
      <c r="E242" s="4">
        <v>241</v>
      </c>
      <c r="F242" s="5">
        <v>1</v>
      </c>
      <c r="G242" s="5" t="s">
        <v>74</v>
      </c>
      <c r="H242" s="5" t="s">
        <v>75</v>
      </c>
      <c r="I242" s="5">
        <f t="shared" si="20"/>
        <v>11</v>
      </c>
      <c r="L242" s="5">
        <f>L241</f>
        <v>3</v>
      </c>
      <c r="M242" s="4" t="s">
        <v>2024</v>
      </c>
      <c r="N242" s="4" t="s">
        <v>2025</v>
      </c>
      <c r="T242" s="5" t="s">
        <v>5555</v>
      </c>
      <c r="U242" s="5" t="s">
        <v>4512</v>
      </c>
      <c r="V242" s="5" t="s">
        <v>4513</v>
      </c>
      <c r="Y242" s="5" t="s">
        <v>4717</v>
      </c>
      <c r="Z242" s="5" t="s">
        <v>4718</v>
      </c>
      <c r="AD242" s="5" t="s">
        <v>2620</v>
      </c>
      <c r="AE242" s="5" t="s">
        <v>2621</v>
      </c>
    </row>
    <row r="243" spans="1:72" ht="13.5" customHeight="1">
      <c r="A243" s="11" t="str">
        <f>HYPERLINK("http://kyu.snu.ac.kr/sdhj/index.jsp?type=hj/GK14746_00IM0001_144b.jpg","1867_수동면_144b")</f>
        <v>1867_수동면_144b</v>
      </c>
      <c r="B243" s="4">
        <v>1867</v>
      </c>
      <c r="C243" s="4" t="s">
        <v>72</v>
      </c>
      <c r="D243" s="4" t="s">
        <v>73</v>
      </c>
      <c r="E243" s="4">
        <v>242</v>
      </c>
      <c r="F243" s="5">
        <v>1</v>
      </c>
      <c r="G243" s="5" t="s">
        <v>74</v>
      </c>
      <c r="H243" s="5" t="s">
        <v>75</v>
      </c>
      <c r="I243" s="5">
        <f t="shared" si="20"/>
        <v>11</v>
      </c>
      <c r="L243" s="5">
        <v>4</v>
      </c>
      <c r="M243" s="4" t="s">
        <v>534</v>
      </c>
      <c r="N243" s="4" t="s">
        <v>535</v>
      </c>
      <c r="T243" s="5" t="s">
        <v>5556</v>
      </c>
      <c r="U243" s="5" t="s">
        <v>108</v>
      </c>
      <c r="V243" s="5" t="s">
        <v>109</v>
      </c>
      <c r="W243" s="5" t="s">
        <v>134</v>
      </c>
      <c r="X243" s="5" t="s">
        <v>135</v>
      </c>
      <c r="Y243" s="5" t="s">
        <v>2244</v>
      </c>
      <c r="Z243" s="5" t="s">
        <v>2245</v>
      </c>
      <c r="AC243" s="5">
        <v>74</v>
      </c>
      <c r="AD243" s="5" t="s">
        <v>536</v>
      </c>
      <c r="AE243" s="5" t="s">
        <v>537</v>
      </c>
      <c r="AJ243" s="5" t="s">
        <v>35</v>
      </c>
      <c r="AK243" s="5" t="s">
        <v>36</v>
      </c>
      <c r="AL243" s="5" t="s">
        <v>140</v>
      </c>
      <c r="AM243" s="5" t="s">
        <v>141</v>
      </c>
      <c r="AT243" s="5" t="s">
        <v>95</v>
      </c>
      <c r="AU243" s="5" t="s">
        <v>96</v>
      </c>
      <c r="AV243" s="5" t="s">
        <v>1187</v>
      </c>
      <c r="AW243" s="5" t="s">
        <v>1188</v>
      </c>
      <c r="BG243" s="5" t="s">
        <v>95</v>
      </c>
      <c r="BH243" s="5" t="s">
        <v>96</v>
      </c>
      <c r="BI243" s="5" t="s">
        <v>1189</v>
      </c>
      <c r="BJ243" s="5" t="s">
        <v>1190</v>
      </c>
      <c r="BK243" s="5" t="s">
        <v>95</v>
      </c>
      <c r="BL243" s="5" t="s">
        <v>96</v>
      </c>
      <c r="BM243" s="5" t="s">
        <v>616</v>
      </c>
      <c r="BN243" s="5" t="s">
        <v>617</v>
      </c>
      <c r="BO243" s="5" t="s">
        <v>95</v>
      </c>
      <c r="BP243" s="5" t="s">
        <v>96</v>
      </c>
      <c r="BQ243" s="5" t="s">
        <v>2246</v>
      </c>
      <c r="BR243" s="5" t="s">
        <v>2247</v>
      </c>
      <c r="BS243" s="5" t="s">
        <v>116</v>
      </c>
      <c r="BT243" s="5" t="s">
        <v>117</v>
      </c>
    </row>
    <row r="244" spans="1:72" ht="13.5" customHeight="1">
      <c r="A244" s="11" t="str">
        <f>HYPERLINK("http://kyu.snu.ac.kr/sdhj/index.jsp?type=hj/GK14746_00IM0001_144b.jpg","1867_수동면_144b")</f>
        <v>1867_수동면_144b</v>
      </c>
      <c r="B244" s="4">
        <v>1867</v>
      </c>
      <c r="C244" s="4" t="s">
        <v>72</v>
      </c>
      <c r="D244" s="4" t="s">
        <v>73</v>
      </c>
      <c r="E244" s="4">
        <v>243</v>
      </c>
      <c r="F244" s="5">
        <v>1</v>
      </c>
      <c r="G244" s="5" t="s">
        <v>74</v>
      </c>
      <c r="H244" s="5" t="s">
        <v>75</v>
      </c>
      <c r="I244" s="5">
        <f t="shared" si="20"/>
        <v>11</v>
      </c>
      <c r="L244" s="5">
        <f>L243</f>
        <v>4</v>
      </c>
      <c r="M244" s="4" t="s">
        <v>534</v>
      </c>
      <c r="N244" s="4" t="s">
        <v>535</v>
      </c>
      <c r="S244" s="5" t="s">
        <v>164</v>
      </c>
      <c r="T244" s="5" t="s">
        <v>165</v>
      </c>
      <c r="W244" s="5" t="s">
        <v>425</v>
      </c>
      <c r="X244" s="5" t="s">
        <v>426</v>
      </c>
      <c r="Y244" s="5" t="s">
        <v>167</v>
      </c>
      <c r="Z244" s="5" t="s">
        <v>168</v>
      </c>
      <c r="AC244" s="5">
        <v>73</v>
      </c>
      <c r="AD244" s="5" t="s">
        <v>536</v>
      </c>
      <c r="AE244" s="5" t="s">
        <v>537</v>
      </c>
      <c r="AJ244" s="5" t="s">
        <v>169</v>
      </c>
      <c r="AK244" s="5" t="s">
        <v>170</v>
      </c>
      <c r="AL244" s="5" t="s">
        <v>538</v>
      </c>
      <c r="AM244" s="5" t="s">
        <v>539</v>
      </c>
      <c r="AT244" s="5" t="s">
        <v>95</v>
      </c>
      <c r="AU244" s="5" t="s">
        <v>96</v>
      </c>
      <c r="AV244" s="5" t="s">
        <v>540</v>
      </c>
      <c r="AW244" s="5" t="s">
        <v>541</v>
      </c>
      <c r="BG244" s="5" t="s">
        <v>95</v>
      </c>
      <c r="BH244" s="5" t="s">
        <v>96</v>
      </c>
      <c r="BI244" s="5" t="s">
        <v>542</v>
      </c>
      <c r="BJ244" s="5" t="s">
        <v>543</v>
      </c>
      <c r="BK244" s="5" t="s">
        <v>95</v>
      </c>
      <c r="BL244" s="5" t="s">
        <v>96</v>
      </c>
      <c r="BM244" s="5" t="s">
        <v>544</v>
      </c>
      <c r="BN244" s="5" t="s">
        <v>545</v>
      </c>
      <c r="BO244" s="5" t="s">
        <v>95</v>
      </c>
      <c r="BP244" s="5" t="s">
        <v>96</v>
      </c>
      <c r="BQ244" s="5" t="s">
        <v>546</v>
      </c>
      <c r="BR244" s="5" t="s">
        <v>547</v>
      </c>
      <c r="BS244" s="5" t="s">
        <v>199</v>
      </c>
      <c r="BT244" s="5" t="s">
        <v>200</v>
      </c>
    </row>
    <row r="245" spans="1:72" ht="13.5" customHeight="1">
      <c r="A245" s="11" t="str">
        <f>HYPERLINK("http://kyu.snu.ac.kr/sdhj/index.jsp?type=hj/GK14746_00IM0001_144b.jpg","1867_수동면_144b")</f>
        <v>1867_수동면_144b</v>
      </c>
      <c r="B245" s="4">
        <v>1867</v>
      </c>
      <c r="C245" s="4" t="s">
        <v>72</v>
      </c>
      <c r="D245" s="4" t="s">
        <v>73</v>
      </c>
      <c r="E245" s="4">
        <v>244</v>
      </c>
      <c r="F245" s="5">
        <v>1</v>
      </c>
      <c r="G245" s="5" t="s">
        <v>74</v>
      </c>
      <c r="H245" s="5" t="s">
        <v>75</v>
      </c>
      <c r="I245" s="5">
        <f t="shared" si="20"/>
        <v>11</v>
      </c>
      <c r="L245" s="5">
        <f>L244</f>
        <v>4</v>
      </c>
      <c r="M245" s="4" t="s">
        <v>534</v>
      </c>
      <c r="N245" s="4" t="s">
        <v>535</v>
      </c>
      <c r="S245" s="5" t="s">
        <v>4494</v>
      </c>
      <c r="T245" s="5" t="s">
        <v>4495</v>
      </c>
      <c r="U245" s="5" t="s">
        <v>108</v>
      </c>
      <c r="V245" s="5" t="s">
        <v>109</v>
      </c>
      <c r="Y245" s="5" t="s">
        <v>4719</v>
      </c>
      <c r="Z245" s="5" t="s">
        <v>4720</v>
      </c>
      <c r="AA245" s="5" t="s">
        <v>4721</v>
      </c>
      <c r="AB245" s="5" t="s">
        <v>4722</v>
      </c>
      <c r="AC245" s="5">
        <v>32</v>
      </c>
      <c r="AD245" s="5" t="s">
        <v>2885</v>
      </c>
      <c r="AE245" s="5" t="s">
        <v>2886</v>
      </c>
    </row>
    <row r="246" spans="1:72" ht="13.5" customHeight="1">
      <c r="A246" s="11" t="str">
        <f>HYPERLINK("http://kyu.snu.ac.kr/sdhj/index.jsp?type=hj/GK14746_00IM0001_144b.jpg","1867_수동면_144b")</f>
        <v>1867_수동면_144b</v>
      </c>
      <c r="B246" s="4">
        <v>1867</v>
      </c>
      <c r="C246" s="4" t="s">
        <v>72</v>
      </c>
      <c r="D246" s="4" t="s">
        <v>73</v>
      </c>
      <c r="E246" s="4">
        <v>245</v>
      </c>
      <c r="F246" s="5">
        <v>1</v>
      </c>
      <c r="G246" s="5" t="s">
        <v>74</v>
      </c>
      <c r="H246" s="5" t="s">
        <v>75</v>
      </c>
      <c r="I246" s="5">
        <f t="shared" si="20"/>
        <v>11</v>
      </c>
      <c r="L246" s="5">
        <f>L245</f>
        <v>4</v>
      </c>
      <c r="M246" s="4" t="s">
        <v>534</v>
      </c>
      <c r="N246" s="4" t="s">
        <v>535</v>
      </c>
      <c r="S246" s="5" t="s">
        <v>4475</v>
      </c>
      <c r="T246" s="5" t="s">
        <v>4435</v>
      </c>
      <c r="W246" s="5" t="s">
        <v>184</v>
      </c>
      <c r="X246" s="5" t="s">
        <v>5557</v>
      </c>
      <c r="Y246" s="5" t="s">
        <v>167</v>
      </c>
      <c r="Z246" s="5" t="s">
        <v>168</v>
      </c>
      <c r="AC246" s="5">
        <v>37</v>
      </c>
      <c r="AD246" s="5" t="s">
        <v>678</v>
      </c>
      <c r="AE246" s="5" t="s">
        <v>679</v>
      </c>
    </row>
    <row r="247" spans="1:72" ht="13.5" customHeight="1">
      <c r="A247" s="11" t="str">
        <f>HYPERLINK("http://kyu.snu.ac.kr/sdhj/index.jsp?type=hj/GK14746_00IM0001_144b.jpg","1867_수동면_144b")</f>
        <v>1867_수동면_144b</v>
      </c>
      <c r="B247" s="4">
        <v>1867</v>
      </c>
      <c r="C247" s="4" t="s">
        <v>72</v>
      </c>
      <c r="D247" s="4" t="s">
        <v>73</v>
      </c>
      <c r="E247" s="4">
        <v>246</v>
      </c>
      <c r="F247" s="5">
        <v>1</v>
      </c>
      <c r="G247" s="5" t="s">
        <v>74</v>
      </c>
      <c r="H247" s="5" t="s">
        <v>75</v>
      </c>
      <c r="I247" s="5">
        <f t="shared" si="20"/>
        <v>11</v>
      </c>
      <c r="L247" s="5">
        <f>L246</f>
        <v>4</v>
      </c>
      <c r="M247" s="4" t="s">
        <v>534</v>
      </c>
      <c r="N247" s="4" t="s">
        <v>535</v>
      </c>
      <c r="T247" s="5" t="s">
        <v>5558</v>
      </c>
      <c r="U247" s="5" t="s">
        <v>4512</v>
      </c>
      <c r="V247" s="5" t="s">
        <v>4513</v>
      </c>
      <c r="Y247" s="5" t="s">
        <v>4723</v>
      </c>
      <c r="Z247" s="5" t="s">
        <v>4724</v>
      </c>
      <c r="AD247" s="5" t="s">
        <v>499</v>
      </c>
      <c r="AE247" s="5" t="s">
        <v>500</v>
      </c>
    </row>
    <row r="248" spans="1:72" ht="13.5" customHeight="1">
      <c r="A248" s="11" t="str">
        <f>HYPERLINK("http://kyu.snu.ac.kr/sdhj/index.jsp?type=hj/GK14746_00IM0001_144b.jpg","1867_수동면_144b")</f>
        <v>1867_수동면_144b</v>
      </c>
      <c r="B248" s="4">
        <v>1867</v>
      </c>
      <c r="C248" s="4" t="s">
        <v>72</v>
      </c>
      <c r="D248" s="4" t="s">
        <v>73</v>
      </c>
      <c r="E248" s="4">
        <v>247</v>
      </c>
      <c r="F248" s="5">
        <v>1</v>
      </c>
      <c r="G248" s="5" t="s">
        <v>74</v>
      </c>
      <c r="H248" s="5" t="s">
        <v>75</v>
      </c>
      <c r="I248" s="5">
        <f t="shared" si="20"/>
        <v>11</v>
      </c>
      <c r="L248" s="5">
        <v>5</v>
      </c>
      <c r="M248" s="4" t="s">
        <v>1794</v>
      </c>
      <c r="N248" s="4" t="s">
        <v>1795</v>
      </c>
      <c r="T248" s="5" t="s">
        <v>5421</v>
      </c>
      <c r="U248" s="5" t="s">
        <v>189</v>
      </c>
      <c r="V248" s="5" t="s">
        <v>190</v>
      </c>
      <c r="W248" s="5" t="s">
        <v>166</v>
      </c>
      <c r="X248" s="5" t="s">
        <v>5422</v>
      </c>
      <c r="Y248" s="5" t="s">
        <v>1796</v>
      </c>
      <c r="Z248" s="5" t="s">
        <v>1797</v>
      </c>
      <c r="AC248" s="5">
        <v>40</v>
      </c>
      <c r="AD248" s="5" t="s">
        <v>714</v>
      </c>
      <c r="AE248" s="5" t="s">
        <v>715</v>
      </c>
      <c r="AJ248" s="5" t="s">
        <v>35</v>
      </c>
      <c r="AK248" s="5" t="s">
        <v>36</v>
      </c>
      <c r="AL248" s="5" t="s">
        <v>199</v>
      </c>
      <c r="AM248" s="5" t="s">
        <v>200</v>
      </c>
      <c r="AT248" s="5" t="s">
        <v>189</v>
      </c>
      <c r="AU248" s="5" t="s">
        <v>190</v>
      </c>
      <c r="AV248" s="5" t="s">
        <v>628</v>
      </c>
      <c r="AW248" s="5" t="s">
        <v>307</v>
      </c>
      <c r="BG248" s="5" t="s">
        <v>189</v>
      </c>
      <c r="BH248" s="5" t="s">
        <v>190</v>
      </c>
      <c r="BI248" s="5" t="s">
        <v>787</v>
      </c>
      <c r="BJ248" s="5" t="s">
        <v>788</v>
      </c>
      <c r="BK248" s="5" t="s">
        <v>189</v>
      </c>
      <c r="BL248" s="5" t="s">
        <v>190</v>
      </c>
      <c r="BM248" s="5" t="s">
        <v>789</v>
      </c>
      <c r="BN248" s="5" t="s">
        <v>790</v>
      </c>
      <c r="BO248" s="5" t="s">
        <v>1798</v>
      </c>
      <c r="BP248" s="5" t="s">
        <v>1799</v>
      </c>
      <c r="BQ248" s="5" t="s">
        <v>1800</v>
      </c>
      <c r="BR248" s="5" t="s">
        <v>1801</v>
      </c>
      <c r="BS248" s="5" t="s">
        <v>255</v>
      </c>
      <c r="BT248" s="5" t="s">
        <v>256</v>
      </c>
    </row>
    <row r="249" spans="1:72" ht="13.5" customHeight="1">
      <c r="A249" s="11" t="str">
        <f>HYPERLINK("http://kyu.snu.ac.kr/sdhj/index.jsp?type=hj/GK14746_00IM0001_144b.jpg","1867_수동면_144b")</f>
        <v>1867_수동면_144b</v>
      </c>
      <c r="B249" s="4">
        <v>1867</v>
      </c>
      <c r="C249" s="4" t="s">
        <v>72</v>
      </c>
      <c r="D249" s="4" t="s">
        <v>73</v>
      </c>
      <c r="E249" s="4">
        <v>248</v>
      </c>
      <c r="F249" s="5">
        <v>1</v>
      </c>
      <c r="G249" s="5" t="s">
        <v>74</v>
      </c>
      <c r="H249" s="5" t="s">
        <v>75</v>
      </c>
      <c r="I249" s="5">
        <f t="shared" si="20"/>
        <v>11</v>
      </c>
      <c r="L249" s="5">
        <f>L248</f>
        <v>5</v>
      </c>
      <c r="M249" s="4" t="s">
        <v>1794</v>
      </c>
      <c r="N249" s="4" t="s">
        <v>1795</v>
      </c>
      <c r="S249" s="5" t="s">
        <v>164</v>
      </c>
      <c r="T249" s="5" t="s">
        <v>165</v>
      </c>
      <c r="W249" s="5" t="s">
        <v>1675</v>
      </c>
      <c r="X249" s="5" t="s">
        <v>623</v>
      </c>
      <c r="Y249" s="5" t="s">
        <v>22</v>
      </c>
      <c r="Z249" s="5" t="s">
        <v>23</v>
      </c>
      <c r="AC249" s="5">
        <v>40</v>
      </c>
      <c r="AD249" s="5" t="s">
        <v>714</v>
      </c>
      <c r="AE249" s="5" t="s">
        <v>715</v>
      </c>
      <c r="AJ249" s="5" t="s">
        <v>35</v>
      </c>
      <c r="AK249" s="5" t="s">
        <v>36</v>
      </c>
      <c r="AL249" s="5" t="s">
        <v>334</v>
      </c>
      <c r="AM249" s="5" t="s">
        <v>335</v>
      </c>
      <c r="AT249" s="5" t="s">
        <v>189</v>
      </c>
      <c r="AU249" s="5" t="s">
        <v>190</v>
      </c>
      <c r="AV249" s="5" t="s">
        <v>3007</v>
      </c>
      <c r="AW249" s="5" t="s">
        <v>3008</v>
      </c>
      <c r="BG249" s="5" t="s">
        <v>189</v>
      </c>
      <c r="BH249" s="5" t="s">
        <v>190</v>
      </c>
      <c r="BI249" s="5" t="s">
        <v>3009</v>
      </c>
      <c r="BJ249" s="5" t="s">
        <v>3010</v>
      </c>
      <c r="BK249" s="5" t="s">
        <v>189</v>
      </c>
      <c r="BL249" s="5" t="s">
        <v>190</v>
      </c>
      <c r="BM249" s="5" t="s">
        <v>3011</v>
      </c>
      <c r="BN249" s="5" t="s">
        <v>3012</v>
      </c>
      <c r="BO249" s="5" t="s">
        <v>189</v>
      </c>
      <c r="BP249" s="5" t="s">
        <v>190</v>
      </c>
      <c r="BQ249" s="5" t="s">
        <v>3013</v>
      </c>
      <c r="BR249" s="5" t="s">
        <v>3014</v>
      </c>
      <c r="BS249" s="5" t="s">
        <v>371</v>
      </c>
      <c r="BT249" s="5" t="s">
        <v>372</v>
      </c>
    </row>
    <row r="250" spans="1:72" ht="13.5" customHeight="1">
      <c r="A250" s="11" t="str">
        <f>HYPERLINK("http://kyu.snu.ac.kr/sdhj/index.jsp?type=hj/GK14746_00IM0001_145a.jpg","1867_수동면_145a")</f>
        <v>1867_수동면_145a</v>
      </c>
      <c r="B250" s="4">
        <v>1867</v>
      </c>
      <c r="C250" s="4" t="s">
        <v>72</v>
      </c>
      <c r="D250" s="4" t="s">
        <v>73</v>
      </c>
      <c r="E250" s="4">
        <v>249</v>
      </c>
      <c r="F250" s="5">
        <v>1</v>
      </c>
      <c r="G250" s="5" t="s">
        <v>74</v>
      </c>
      <c r="H250" s="5" t="s">
        <v>75</v>
      </c>
      <c r="I250" s="5">
        <f t="shared" si="20"/>
        <v>11</v>
      </c>
      <c r="L250" s="5">
        <f>L249</f>
        <v>5</v>
      </c>
      <c r="M250" s="4" t="s">
        <v>1794</v>
      </c>
      <c r="N250" s="4" t="s">
        <v>1795</v>
      </c>
      <c r="T250" s="5" t="s">
        <v>5426</v>
      </c>
      <c r="U250" s="5" t="s">
        <v>4512</v>
      </c>
      <c r="V250" s="5" t="s">
        <v>4513</v>
      </c>
      <c r="Y250" s="5" t="s">
        <v>4725</v>
      </c>
      <c r="Z250" s="5" t="s">
        <v>4726</v>
      </c>
      <c r="AD250" s="5" t="s">
        <v>160</v>
      </c>
      <c r="AE250" s="5" t="s">
        <v>161</v>
      </c>
    </row>
    <row r="251" spans="1:72" ht="13.5" customHeight="1">
      <c r="A251" s="11" t="str">
        <f>HYPERLINK("http://kyu.snu.ac.kr/sdhj/index.jsp?type=hj/GK14746_00IM0001_145a.jpg","1867_수동면_145a")</f>
        <v>1867_수동면_145a</v>
      </c>
      <c r="B251" s="4">
        <v>1867</v>
      </c>
      <c r="C251" s="4" t="s">
        <v>72</v>
      </c>
      <c r="D251" s="4" t="s">
        <v>73</v>
      </c>
      <c r="E251" s="4">
        <v>250</v>
      </c>
      <c r="F251" s="5">
        <v>1</v>
      </c>
      <c r="G251" s="5" t="s">
        <v>74</v>
      </c>
      <c r="H251" s="5" t="s">
        <v>75</v>
      </c>
      <c r="I251" s="5">
        <v>12</v>
      </c>
      <c r="J251" s="5" t="s">
        <v>3744</v>
      </c>
      <c r="K251" s="5" t="s">
        <v>5559</v>
      </c>
      <c r="L251" s="5">
        <v>1</v>
      </c>
      <c r="M251" s="4" t="s">
        <v>3744</v>
      </c>
      <c r="N251" s="4" t="s">
        <v>3745</v>
      </c>
      <c r="T251" s="5" t="s">
        <v>5494</v>
      </c>
      <c r="U251" s="5" t="s">
        <v>108</v>
      </c>
      <c r="V251" s="5" t="s">
        <v>109</v>
      </c>
      <c r="W251" s="5" t="s">
        <v>166</v>
      </c>
      <c r="X251" s="5" t="s">
        <v>5560</v>
      </c>
      <c r="Y251" s="5" t="s">
        <v>4384</v>
      </c>
      <c r="Z251" s="5" t="s">
        <v>4385</v>
      </c>
      <c r="AC251" s="5">
        <v>67</v>
      </c>
      <c r="AD251" s="5" t="s">
        <v>1592</v>
      </c>
      <c r="AE251" s="5" t="s">
        <v>1593</v>
      </c>
      <c r="AJ251" s="5" t="s">
        <v>35</v>
      </c>
      <c r="AK251" s="5" t="s">
        <v>36</v>
      </c>
      <c r="AL251" s="5" t="s">
        <v>199</v>
      </c>
      <c r="AM251" s="5" t="s">
        <v>200</v>
      </c>
      <c r="AT251" s="5" t="s">
        <v>95</v>
      </c>
      <c r="AU251" s="5" t="s">
        <v>96</v>
      </c>
      <c r="AV251" s="5" t="s">
        <v>2028</v>
      </c>
      <c r="AW251" s="5" t="s">
        <v>2029</v>
      </c>
      <c r="BG251" s="5" t="s">
        <v>95</v>
      </c>
      <c r="BH251" s="5" t="s">
        <v>96</v>
      </c>
      <c r="BI251" s="5" t="s">
        <v>1621</v>
      </c>
      <c r="BJ251" s="5" t="s">
        <v>1622</v>
      </c>
      <c r="BK251" s="5" t="s">
        <v>95</v>
      </c>
      <c r="BL251" s="5" t="s">
        <v>96</v>
      </c>
      <c r="BM251" s="5" t="s">
        <v>1485</v>
      </c>
      <c r="BN251" s="5" t="s">
        <v>1486</v>
      </c>
      <c r="BO251" s="5" t="s">
        <v>95</v>
      </c>
      <c r="BP251" s="5" t="s">
        <v>96</v>
      </c>
      <c r="BQ251" s="5" t="s">
        <v>4386</v>
      </c>
      <c r="BR251" s="5" t="s">
        <v>5561</v>
      </c>
      <c r="BS251" s="5" t="s">
        <v>4387</v>
      </c>
      <c r="BT251" s="5" t="s">
        <v>4388</v>
      </c>
    </row>
    <row r="252" spans="1:72" ht="13.5" customHeight="1">
      <c r="A252" s="11" t="str">
        <f>HYPERLINK("http://kyu.snu.ac.kr/sdhj/index.jsp?type=hj/GK14746_00IM0001_145a.jpg","1867_수동면_145a")</f>
        <v>1867_수동면_145a</v>
      </c>
      <c r="B252" s="4">
        <v>1867</v>
      </c>
      <c r="C252" s="4" t="s">
        <v>72</v>
      </c>
      <c r="D252" s="4" t="s">
        <v>73</v>
      </c>
      <c r="E252" s="4">
        <v>251</v>
      </c>
      <c r="F252" s="5">
        <v>1</v>
      </c>
      <c r="G252" s="5" t="s">
        <v>74</v>
      </c>
      <c r="H252" s="5" t="s">
        <v>75</v>
      </c>
      <c r="I252" s="5">
        <f t="shared" ref="I252:I269" si="21">I251</f>
        <v>12</v>
      </c>
      <c r="L252" s="5">
        <f>L251</f>
        <v>1</v>
      </c>
      <c r="M252" s="4" t="s">
        <v>3744</v>
      </c>
      <c r="N252" s="4" t="s">
        <v>3745</v>
      </c>
      <c r="S252" s="5" t="s">
        <v>164</v>
      </c>
      <c r="T252" s="5" t="s">
        <v>165</v>
      </c>
      <c r="W252" s="5" t="s">
        <v>425</v>
      </c>
      <c r="X252" s="5" t="s">
        <v>426</v>
      </c>
      <c r="Y252" s="5" t="s">
        <v>167</v>
      </c>
      <c r="Z252" s="5" t="s">
        <v>168</v>
      </c>
      <c r="AC252" s="5">
        <v>64</v>
      </c>
      <c r="AJ252" s="5" t="s">
        <v>35</v>
      </c>
      <c r="AK252" s="5" t="s">
        <v>36</v>
      </c>
      <c r="AL252" s="5" t="s">
        <v>383</v>
      </c>
      <c r="AM252" s="5" t="s">
        <v>384</v>
      </c>
      <c r="AT252" s="5" t="s">
        <v>95</v>
      </c>
      <c r="AU252" s="5" t="s">
        <v>96</v>
      </c>
      <c r="AV252" s="5" t="s">
        <v>3746</v>
      </c>
      <c r="AW252" s="5" t="s">
        <v>3747</v>
      </c>
      <c r="BG252" s="5" t="s">
        <v>95</v>
      </c>
      <c r="BH252" s="5" t="s">
        <v>96</v>
      </c>
      <c r="BI252" s="5" t="s">
        <v>3748</v>
      </c>
      <c r="BJ252" s="5" t="s">
        <v>3749</v>
      </c>
      <c r="BK252" s="5" t="s">
        <v>95</v>
      </c>
      <c r="BL252" s="5" t="s">
        <v>96</v>
      </c>
      <c r="BM252" s="5" t="s">
        <v>3750</v>
      </c>
      <c r="BN252" s="5" t="s">
        <v>3751</v>
      </c>
      <c r="BO252" s="5" t="s">
        <v>95</v>
      </c>
      <c r="BP252" s="5" t="s">
        <v>96</v>
      </c>
      <c r="BQ252" s="5" t="s">
        <v>3752</v>
      </c>
      <c r="BR252" s="5" t="s">
        <v>3753</v>
      </c>
      <c r="BS252" s="5" t="s">
        <v>554</v>
      </c>
      <c r="BT252" s="5" t="s">
        <v>555</v>
      </c>
    </row>
    <row r="253" spans="1:72" ht="13.5" customHeight="1">
      <c r="A253" s="11" t="str">
        <f>HYPERLINK("http://kyu.snu.ac.kr/sdhj/index.jsp?type=hj/GK14746_00IM0001_145a.jpg","1867_수동면_145a")</f>
        <v>1867_수동면_145a</v>
      </c>
      <c r="B253" s="4">
        <v>1867</v>
      </c>
      <c r="C253" s="4" t="s">
        <v>72</v>
      </c>
      <c r="D253" s="4" t="s">
        <v>73</v>
      </c>
      <c r="E253" s="4">
        <v>252</v>
      </c>
      <c r="F253" s="5">
        <v>1</v>
      </c>
      <c r="G253" s="5" t="s">
        <v>74</v>
      </c>
      <c r="H253" s="5" t="s">
        <v>75</v>
      </c>
      <c r="I253" s="5">
        <f t="shared" si="21"/>
        <v>12</v>
      </c>
      <c r="L253" s="5">
        <f>L252</f>
        <v>1</v>
      </c>
      <c r="M253" s="4" t="s">
        <v>3744</v>
      </c>
      <c r="N253" s="4" t="s">
        <v>3745</v>
      </c>
      <c r="S253" s="5" t="s">
        <v>4494</v>
      </c>
      <c r="T253" s="5" t="s">
        <v>4495</v>
      </c>
      <c r="U253" s="5" t="s">
        <v>108</v>
      </c>
      <c r="V253" s="5" t="s">
        <v>109</v>
      </c>
      <c r="Y253" s="5" t="s">
        <v>4727</v>
      </c>
      <c r="Z253" s="5" t="s">
        <v>4728</v>
      </c>
      <c r="AC253" s="5">
        <v>34</v>
      </c>
      <c r="AD253" s="5" t="s">
        <v>499</v>
      </c>
      <c r="AE253" s="5" t="s">
        <v>500</v>
      </c>
    </row>
    <row r="254" spans="1:72" ht="13.5" customHeight="1">
      <c r="A254" s="11" t="str">
        <f>HYPERLINK("http://kyu.snu.ac.kr/sdhj/index.jsp?type=hj/GK14746_00IM0001_145a.jpg","1867_수동면_145a")</f>
        <v>1867_수동면_145a</v>
      </c>
      <c r="B254" s="4">
        <v>1867</v>
      </c>
      <c r="C254" s="4" t="s">
        <v>72</v>
      </c>
      <c r="D254" s="4" t="s">
        <v>73</v>
      </c>
      <c r="E254" s="4">
        <v>253</v>
      </c>
      <c r="F254" s="5">
        <v>1</v>
      </c>
      <c r="G254" s="5" t="s">
        <v>74</v>
      </c>
      <c r="H254" s="5" t="s">
        <v>75</v>
      </c>
      <c r="I254" s="5">
        <f t="shared" si="21"/>
        <v>12</v>
      </c>
      <c r="L254" s="5">
        <f>L253</f>
        <v>1</v>
      </c>
      <c r="M254" s="4" t="s">
        <v>3744</v>
      </c>
      <c r="N254" s="4" t="s">
        <v>3745</v>
      </c>
      <c r="S254" s="5" t="s">
        <v>4475</v>
      </c>
      <c r="T254" s="5" t="s">
        <v>4435</v>
      </c>
      <c r="W254" s="5" t="s">
        <v>184</v>
      </c>
      <c r="X254" s="5" t="s">
        <v>5562</v>
      </c>
      <c r="Y254" s="5" t="s">
        <v>167</v>
      </c>
      <c r="Z254" s="5" t="s">
        <v>168</v>
      </c>
      <c r="AC254" s="5">
        <v>35</v>
      </c>
      <c r="AD254" s="5" t="s">
        <v>288</v>
      </c>
      <c r="AE254" s="5" t="s">
        <v>289</v>
      </c>
    </row>
    <row r="255" spans="1:72" ht="13.5" customHeight="1">
      <c r="A255" s="11" t="str">
        <f>HYPERLINK("http://kyu.snu.ac.kr/sdhj/index.jsp?type=hj/GK14746_00IM0001_145a.jpg","1867_수동면_145a")</f>
        <v>1867_수동면_145a</v>
      </c>
      <c r="B255" s="4">
        <v>1867</v>
      </c>
      <c r="C255" s="4" t="s">
        <v>72</v>
      </c>
      <c r="D255" s="4" t="s">
        <v>73</v>
      </c>
      <c r="E255" s="4">
        <v>254</v>
      </c>
      <c r="F255" s="5">
        <v>1</v>
      </c>
      <c r="G255" s="5" t="s">
        <v>74</v>
      </c>
      <c r="H255" s="5" t="s">
        <v>75</v>
      </c>
      <c r="I255" s="5">
        <f t="shared" si="21"/>
        <v>12</v>
      </c>
      <c r="L255" s="5">
        <f>L254</f>
        <v>1</v>
      </c>
      <c r="M255" s="4" t="s">
        <v>3744</v>
      </c>
      <c r="N255" s="4" t="s">
        <v>3745</v>
      </c>
      <c r="T255" s="5" t="s">
        <v>5497</v>
      </c>
      <c r="U255" s="5" t="s">
        <v>4512</v>
      </c>
      <c r="V255" s="5" t="s">
        <v>4513</v>
      </c>
      <c r="Y255" s="5" t="s">
        <v>4729</v>
      </c>
      <c r="Z255" s="5" t="s">
        <v>4730</v>
      </c>
      <c r="AD255" s="5" t="s">
        <v>2468</v>
      </c>
      <c r="AE255" s="5" t="s">
        <v>2469</v>
      </c>
    </row>
    <row r="256" spans="1:72" ht="13.5" customHeight="1">
      <c r="A256" s="11" t="str">
        <f>HYPERLINK("http://kyu.snu.ac.kr/sdhj/index.jsp?type=hj/GK14746_00IM0001_145a.jpg","1867_수동면_145a")</f>
        <v>1867_수동면_145a</v>
      </c>
      <c r="B256" s="4">
        <v>1867</v>
      </c>
      <c r="C256" s="4" t="s">
        <v>72</v>
      </c>
      <c r="D256" s="4" t="s">
        <v>73</v>
      </c>
      <c r="E256" s="4">
        <v>255</v>
      </c>
      <c r="F256" s="5">
        <v>1</v>
      </c>
      <c r="G256" s="5" t="s">
        <v>74</v>
      </c>
      <c r="H256" s="5" t="s">
        <v>75</v>
      </c>
      <c r="I256" s="5">
        <f t="shared" si="21"/>
        <v>12</v>
      </c>
      <c r="L256" s="5">
        <v>2</v>
      </c>
      <c r="M256" s="4" t="s">
        <v>1183</v>
      </c>
      <c r="N256" s="4" t="s">
        <v>1184</v>
      </c>
      <c r="T256" s="5" t="s">
        <v>5563</v>
      </c>
      <c r="U256" s="5" t="s">
        <v>108</v>
      </c>
      <c r="V256" s="5" t="s">
        <v>109</v>
      </c>
      <c r="W256" s="5" t="s">
        <v>134</v>
      </c>
      <c r="X256" s="5" t="s">
        <v>135</v>
      </c>
      <c r="Y256" s="5" t="s">
        <v>1185</v>
      </c>
      <c r="Z256" s="5" t="s">
        <v>1186</v>
      </c>
      <c r="AC256" s="5">
        <v>47</v>
      </c>
      <c r="AD256" s="5" t="s">
        <v>624</v>
      </c>
      <c r="AE256" s="5" t="s">
        <v>625</v>
      </c>
      <c r="AJ256" s="5" t="s">
        <v>35</v>
      </c>
      <c r="AK256" s="5" t="s">
        <v>36</v>
      </c>
      <c r="AL256" s="5" t="s">
        <v>140</v>
      </c>
      <c r="AM256" s="5" t="s">
        <v>141</v>
      </c>
      <c r="AT256" s="5" t="s">
        <v>95</v>
      </c>
      <c r="AU256" s="5" t="s">
        <v>96</v>
      </c>
      <c r="AV256" s="5" t="s">
        <v>1187</v>
      </c>
      <c r="AW256" s="5" t="s">
        <v>1188</v>
      </c>
      <c r="BG256" s="5" t="s">
        <v>95</v>
      </c>
      <c r="BH256" s="5" t="s">
        <v>96</v>
      </c>
      <c r="BI256" s="5" t="s">
        <v>1189</v>
      </c>
      <c r="BJ256" s="5" t="s">
        <v>1190</v>
      </c>
      <c r="BK256" s="5" t="s">
        <v>95</v>
      </c>
      <c r="BL256" s="5" t="s">
        <v>96</v>
      </c>
      <c r="BM256" s="5" t="s">
        <v>616</v>
      </c>
      <c r="BN256" s="5" t="s">
        <v>617</v>
      </c>
      <c r="BO256" s="5" t="s">
        <v>95</v>
      </c>
      <c r="BP256" s="5" t="s">
        <v>96</v>
      </c>
      <c r="BQ256" s="5" t="s">
        <v>1191</v>
      </c>
      <c r="BR256" s="5" t="s">
        <v>1192</v>
      </c>
      <c r="BS256" s="5" t="s">
        <v>171</v>
      </c>
      <c r="BT256" s="5" t="s">
        <v>5550</v>
      </c>
    </row>
    <row r="257" spans="1:72" ht="13.5" customHeight="1">
      <c r="A257" s="11" t="str">
        <f>HYPERLINK("http://kyu.snu.ac.kr/sdhj/index.jsp?type=hj/GK14746_00IM0001_145a.jpg","1867_수동면_145a")</f>
        <v>1867_수동면_145a</v>
      </c>
      <c r="B257" s="4">
        <v>1867</v>
      </c>
      <c r="C257" s="4" t="s">
        <v>72</v>
      </c>
      <c r="D257" s="4" t="s">
        <v>73</v>
      </c>
      <c r="E257" s="4">
        <v>256</v>
      </c>
      <c r="F257" s="5">
        <v>1</v>
      </c>
      <c r="G257" s="5" t="s">
        <v>74</v>
      </c>
      <c r="H257" s="5" t="s">
        <v>75</v>
      </c>
      <c r="I257" s="5">
        <f t="shared" si="21"/>
        <v>12</v>
      </c>
      <c r="L257" s="5">
        <f>L256</f>
        <v>2</v>
      </c>
      <c r="M257" s="4" t="s">
        <v>1183</v>
      </c>
      <c r="N257" s="4" t="s">
        <v>1184</v>
      </c>
      <c r="S257" s="5" t="s">
        <v>164</v>
      </c>
      <c r="T257" s="5" t="s">
        <v>165</v>
      </c>
      <c r="W257" s="5" t="s">
        <v>482</v>
      </c>
      <c r="X257" s="5" t="s">
        <v>5564</v>
      </c>
      <c r="Y257" s="5" t="s">
        <v>167</v>
      </c>
      <c r="Z257" s="5" t="s">
        <v>168</v>
      </c>
      <c r="AC257" s="5">
        <v>47</v>
      </c>
      <c r="AD257" s="5" t="s">
        <v>624</v>
      </c>
      <c r="AE257" s="5" t="s">
        <v>625</v>
      </c>
      <c r="AJ257" s="5" t="s">
        <v>169</v>
      </c>
      <c r="AK257" s="5" t="s">
        <v>170</v>
      </c>
      <c r="AL257" s="5" t="s">
        <v>483</v>
      </c>
      <c r="AM257" s="5" t="s">
        <v>484</v>
      </c>
      <c r="AT257" s="5" t="s">
        <v>95</v>
      </c>
      <c r="AU257" s="5" t="s">
        <v>96</v>
      </c>
      <c r="AV257" s="5" t="s">
        <v>3792</v>
      </c>
      <c r="AW257" s="5" t="s">
        <v>17</v>
      </c>
      <c r="BG257" s="5" t="s">
        <v>95</v>
      </c>
      <c r="BH257" s="5" t="s">
        <v>96</v>
      </c>
      <c r="BI257" s="5" t="s">
        <v>3798</v>
      </c>
      <c r="BJ257" s="5" t="s">
        <v>3799</v>
      </c>
      <c r="BK257" s="5" t="s">
        <v>95</v>
      </c>
      <c r="BL257" s="5" t="s">
        <v>96</v>
      </c>
      <c r="BM257" s="5" t="s">
        <v>3800</v>
      </c>
      <c r="BN257" s="5" t="s">
        <v>3801</v>
      </c>
      <c r="BO257" s="5" t="s">
        <v>95</v>
      </c>
      <c r="BP257" s="5" t="s">
        <v>96</v>
      </c>
      <c r="BQ257" s="5" t="s">
        <v>3802</v>
      </c>
      <c r="BR257" s="5" t="s">
        <v>3803</v>
      </c>
      <c r="BS257" s="5" t="s">
        <v>1550</v>
      </c>
      <c r="BT257" s="5" t="s">
        <v>1551</v>
      </c>
    </row>
    <row r="258" spans="1:72" ht="13.5" customHeight="1">
      <c r="A258" s="11" t="str">
        <f>HYPERLINK("http://kyu.snu.ac.kr/sdhj/index.jsp?type=hj/GK14746_00IM0001_145a.jpg","1867_수동면_145a")</f>
        <v>1867_수동면_145a</v>
      </c>
      <c r="B258" s="4">
        <v>1867</v>
      </c>
      <c r="C258" s="4" t="s">
        <v>72</v>
      </c>
      <c r="D258" s="4" t="s">
        <v>73</v>
      </c>
      <c r="E258" s="4">
        <v>257</v>
      </c>
      <c r="F258" s="5">
        <v>1</v>
      </c>
      <c r="G258" s="5" t="s">
        <v>74</v>
      </c>
      <c r="H258" s="5" t="s">
        <v>75</v>
      </c>
      <c r="I258" s="5">
        <f t="shared" si="21"/>
        <v>12</v>
      </c>
      <c r="L258" s="5">
        <f>L257</f>
        <v>2</v>
      </c>
      <c r="M258" s="4" t="s">
        <v>1183</v>
      </c>
      <c r="N258" s="4" t="s">
        <v>1184</v>
      </c>
      <c r="S258" s="5" t="s">
        <v>4494</v>
      </c>
      <c r="T258" s="5" t="s">
        <v>4495</v>
      </c>
      <c r="Y258" s="5" t="s">
        <v>4731</v>
      </c>
      <c r="Z258" s="5" t="s">
        <v>4732</v>
      </c>
      <c r="AA258" s="5" t="s">
        <v>4733</v>
      </c>
      <c r="AB258" s="5" t="s">
        <v>4734</v>
      </c>
      <c r="AC258" s="5">
        <v>23</v>
      </c>
      <c r="AD258" s="5" t="s">
        <v>1729</v>
      </c>
      <c r="AE258" s="5" t="s">
        <v>1730</v>
      </c>
    </row>
    <row r="259" spans="1:72" ht="13.5" customHeight="1">
      <c r="A259" s="11" t="str">
        <f>HYPERLINK("http://kyu.snu.ac.kr/sdhj/index.jsp?type=hj/GK14746_00IM0001_145a.jpg","1867_수동면_145a")</f>
        <v>1867_수동면_145a</v>
      </c>
      <c r="B259" s="4">
        <v>1867</v>
      </c>
      <c r="C259" s="4" t="s">
        <v>72</v>
      </c>
      <c r="D259" s="4" t="s">
        <v>73</v>
      </c>
      <c r="E259" s="4">
        <v>258</v>
      </c>
      <c r="F259" s="5">
        <v>1</v>
      </c>
      <c r="G259" s="5" t="s">
        <v>74</v>
      </c>
      <c r="H259" s="5" t="s">
        <v>75</v>
      </c>
      <c r="I259" s="5">
        <f t="shared" si="21"/>
        <v>12</v>
      </c>
      <c r="L259" s="5">
        <f>L258</f>
        <v>2</v>
      </c>
      <c r="M259" s="4" t="s">
        <v>1183</v>
      </c>
      <c r="N259" s="4" t="s">
        <v>1184</v>
      </c>
      <c r="S259" s="5" t="s">
        <v>4475</v>
      </c>
      <c r="T259" s="5" t="s">
        <v>4435</v>
      </c>
      <c r="W259" s="5" t="s">
        <v>1050</v>
      </c>
      <c r="X259" s="5" t="s">
        <v>1051</v>
      </c>
      <c r="Y259" s="5" t="s">
        <v>167</v>
      </c>
      <c r="Z259" s="5" t="s">
        <v>168</v>
      </c>
      <c r="AC259" s="5">
        <v>23</v>
      </c>
      <c r="AD259" s="5" t="s">
        <v>1729</v>
      </c>
      <c r="AE259" s="5" t="s">
        <v>1730</v>
      </c>
    </row>
    <row r="260" spans="1:72" ht="13.5" customHeight="1">
      <c r="A260" s="11" t="str">
        <f>HYPERLINK("http://kyu.snu.ac.kr/sdhj/index.jsp?type=hj/GK14746_00IM0001_145a.jpg","1867_수동면_145a")</f>
        <v>1867_수동면_145a</v>
      </c>
      <c r="B260" s="4">
        <v>1867</v>
      </c>
      <c r="C260" s="4" t="s">
        <v>72</v>
      </c>
      <c r="D260" s="4" t="s">
        <v>73</v>
      </c>
      <c r="E260" s="4">
        <v>259</v>
      </c>
      <c r="F260" s="5">
        <v>1</v>
      </c>
      <c r="G260" s="5" t="s">
        <v>74</v>
      </c>
      <c r="H260" s="5" t="s">
        <v>75</v>
      </c>
      <c r="I260" s="5">
        <f t="shared" si="21"/>
        <v>12</v>
      </c>
      <c r="L260" s="5">
        <f>L259</f>
        <v>2</v>
      </c>
      <c r="M260" s="4" t="s">
        <v>1183</v>
      </c>
      <c r="N260" s="4" t="s">
        <v>1184</v>
      </c>
      <c r="T260" s="5" t="s">
        <v>5565</v>
      </c>
      <c r="U260" s="5" t="s">
        <v>4512</v>
      </c>
      <c r="V260" s="5" t="s">
        <v>4513</v>
      </c>
      <c r="Y260" s="5" t="s">
        <v>4735</v>
      </c>
      <c r="Z260" s="5" t="s">
        <v>3513</v>
      </c>
      <c r="AD260" s="5" t="s">
        <v>2200</v>
      </c>
      <c r="AE260" s="5" t="s">
        <v>2201</v>
      </c>
    </row>
    <row r="261" spans="1:72" ht="13.5" customHeight="1">
      <c r="A261" s="11" t="str">
        <f>HYPERLINK("http://kyu.snu.ac.kr/sdhj/index.jsp?type=hj/GK14746_00IM0001_145a.jpg","1867_수동면_145a")</f>
        <v>1867_수동면_145a</v>
      </c>
      <c r="B261" s="4">
        <v>1867</v>
      </c>
      <c r="C261" s="4" t="s">
        <v>72</v>
      </c>
      <c r="D261" s="4" t="s">
        <v>73</v>
      </c>
      <c r="E261" s="4">
        <v>260</v>
      </c>
      <c r="F261" s="5">
        <v>1</v>
      </c>
      <c r="G261" s="5" t="s">
        <v>74</v>
      </c>
      <c r="H261" s="5" t="s">
        <v>75</v>
      </c>
      <c r="I261" s="5">
        <f t="shared" si="21"/>
        <v>12</v>
      </c>
      <c r="L261" s="5">
        <v>3</v>
      </c>
      <c r="M261" s="4" t="s">
        <v>1588</v>
      </c>
      <c r="N261" s="4" t="s">
        <v>1589</v>
      </c>
      <c r="T261" s="5" t="s">
        <v>5566</v>
      </c>
      <c r="U261" s="5" t="s">
        <v>108</v>
      </c>
      <c r="V261" s="5" t="s">
        <v>109</v>
      </c>
      <c r="W261" s="5" t="s">
        <v>184</v>
      </c>
      <c r="X261" s="5" t="s">
        <v>5567</v>
      </c>
      <c r="Y261" s="5" t="s">
        <v>1590</v>
      </c>
      <c r="Z261" s="5" t="s">
        <v>1591</v>
      </c>
      <c r="AC261" s="5">
        <v>67</v>
      </c>
      <c r="AD261" s="5" t="s">
        <v>1592</v>
      </c>
      <c r="AE261" s="5" t="s">
        <v>1593</v>
      </c>
      <c r="AJ261" s="5" t="s">
        <v>35</v>
      </c>
      <c r="AK261" s="5" t="s">
        <v>36</v>
      </c>
      <c r="AL261" s="5" t="s">
        <v>187</v>
      </c>
      <c r="AM261" s="5" t="s">
        <v>188</v>
      </c>
      <c r="AT261" s="5" t="s">
        <v>95</v>
      </c>
      <c r="AU261" s="5" t="s">
        <v>96</v>
      </c>
      <c r="AV261" s="5" t="s">
        <v>1594</v>
      </c>
      <c r="AW261" s="5" t="s">
        <v>1595</v>
      </c>
      <c r="BG261" s="5" t="s">
        <v>95</v>
      </c>
      <c r="BH261" s="5" t="s">
        <v>96</v>
      </c>
      <c r="BI261" s="5" t="s">
        <v>1596</v>
      </c>
      <c r="BJ261" s="5" t="s">
        <v>1597</v>
      </c>
      <c r="BK261" s="5" t="s">
        <v>95</v>
      </c>
      <c r="BL261" s="5" t="s">
        <v>96</v>
      </c>
      <c r="BM261" s="5" t="s">
        <v>1598</v>
      </c>
      <c r="BN261" s="5" t="s">
        <v>1599</v>
      </c>
      <c r="BO261" s="5" t="s">
        <v>95</v>
      </c>
      <c r="BP261" s="5" t="s">
        <v>96</v>
      </c>
      <c r="BQ261" s="5" t="s">
        <v>1600</v>
      </c>
      <c r="BR261" s="5" t="s">
        <v>1601</v>
      </c>
      <c r="BS261" s="5" t="s">
        <v>1561</v>
      </c>
      <c r="BT261" s="5" t="s">
        <v>1562</v>
      </c>
    </row>
    <row r="262" spans="1:72" ht="13.5" customHeight="1">
      <c r="A262" s="11" t="str">
        <f>HYPERLINK("http://kyu.snu.ac.kr/sdhj/index.jsp?type=hj/GK14746_00IM0001_145a.jpg","1867_수동면_145a")</f>
        <v>1867_수동면_145a</v>
      </c>
      <c r="B262" s="4">
        <v>1867</v>
      </c>
      <c r="C262" s="4" t="s">
        <v>72</v>
      </c>
      <c r="D262" s="4" t="s">
        <v>73</v>
      </c>
      <c r="E262" s="4">
        <v>261</v>
      </c>
      <c r="F262" s="5">
        <v>1</v>
      </c>
      <c r="G262" s="5" t="s">
        <v>74</v>
      </c>
      <c r="H262" s="5" t="s">
        <v>75</v>
      </c>
      <c r="I262" s="5">
        <f t="shared" si="21"/>
        <v>12</v>
      </c>
      <c r="L262" s="5">
        <f>L261</f>
        <v>3</v>
      </c>
      <c r="M262" s="4" t="s">
        <v>1588</v>
      </c>
      <c r="N262" s="4" t="s">
        <v>1589</v>
      </c>
      <c r="S262" s="5" t="s">
        <v>164</v>
      </c>
      <c r="T262" s="5" t="s">
        <v>165</v>
      </c>
      <c r="W262" s="5" t="s">
        <v>1430</v>
      </c>
      <c r="X262" s="5" t="s">
        <v>1431</v>
      </c>
      <c r="Y262" s="5" t="s">
        <v>167</v>
      </c>
      <c r="Z262" s="5" t="s">
        <v>168</v>
      </c>
      <c r="AC262" s="5">
        <v>53</v>
      </c>
      <c r="AD262" s="5" t="s">
        <v>114</v>
      </c>
      <c r="AE262" s="5" t="s">
        <v>115</v>
      </c>
      <c r="AJ262" s="5" t="s">
        <v>35</v>
      </c>
      <c r="AK262" s="5" t="s">
        <v>36</v>
      </c>
      <c r="AL262" s="5" t="s">
        <v>1432</v>
      </c>
      <c r="AM262" s="5" t="s">
        <v>1433</v>
      </c>
      <c r="AT262" s="5" t="s">
        <v>95</v>
      </c>
      <c r="AU262" s="5" t="s">
        <v>96</v>
      </c>
      <c r="AV262" s="5" t="s">
        <v>3381</v>
      </c>
      <c r="AW262" s="5" t="s">
        <v>3382</v>
      </c>
      <c r="BG262" s="5" t="s">
        <v>95</v>
      </c>
      <c r="BH262" s="5" t="s">
        <v>96</v>
      </c>
      <c r="BI262" s="5" t="s">
        <v>3383</v>
      </c>
      <c r="BJ262" s="5" t="s">
        <v>1521</v>
      </c>
      <c r="BK262" s="5" t="s">
        <v>95</v>
      </c>
      <c r="BL262" s="5" t="s">
        <v>96</v>
      </c>
      <c r="BM262" s="5" t="s">
        <v>3384</v>
      </c>
      <c r="BN262" s="5" t="s">
        <v>3385</v>
      </c>
      <c r="BO262" s="5" t="s">
        <v>95</v>
      </c>
      <c r="BP262" s="5" t="s">
        <v>96</v>
      </c>
      <c r="BQ262" s="5" t="s">
        <v>3386</v>
      </c>
      <c r="BR262" s="5" t="s">
        <v>3387</v>
      </c>
      <c r="BS262" s="5" t="s">
        <v>187</v>
      </c>
      <c r="BT262" s="5" t="s">
        <v>188</v>
      </c>
    </row>
    <row r="263" spans="1:72" ht="13.5" customHeight="1">
      <c r="A263" s="11" t="str">
        <f>HYPERLINK("http://kyu.snu.ac.kr/sdhj/index.jsp?type=hj/GK14746_00IM0001_145a.jpg","1867_수동면_145a")</f>
        <v>1867_수동면_145a</v>
      </c>
      <c r="B263" s="4">
        <v>1867</v>
      </c>
      <c r="C263" s="4" t="s">
        <v>72</v>
      </c>
      <c r="D263" s="4" t="s">
        <v>73</v>
      </c>
      <c r="E263" s="4">
        <v>262</v>
      </c>
      <c r="F263" s="5">
        <v>1</v>
      </c>
      <c r="G263" s="5" t="s">
        <v>74</v>
      </c>
      <c r="H263" s="5" t="s">
        <v>75</v>
      </c>
      <c r="I263" s="5">
        <f t="shared" si="21"/>
        <v>12</v>
      </c>
      <c r="L263" s="5">
        <f>L262</f>
        <v>3</v>
      </c>
      <c r="M263" s="4" t="s">
        <v>1588</v>
      </c>
      <c r="N263" s="4" t="s">
        <v>1589</v>
      </c>
      <c r="T263" s="5" t="s">
        <v>5568</v>
      </c>
      <c r="U263" s="5" t="s">
        <v>4512</v>
      </c>
      <c r="V263" s="5" t="s">
        <v>4513</v>
      </c>
      <c r="Y263" s="5" t="s">
        <v>4736</v>
      </c>
      <c r="Z263" s="5" t="s">
        <v>4737</v>
      </c>
      <c r="AD263" s="5" t="s">
        <v>413</v>
      </c>
      <c r="AE263" s="5" t="s">
        <v>414</v>
      </c>
    </row>
    <row r="264" spans="1:72" ht="13.5" customHeight="1">
      <c r="A264" s="11" t="str">
        <f>HYPERLINK("http://kyu.snu.ac.kr/sdhj/index.jsp?type=hj/GK14746_00IM0001_145a.jpg","1867_수동면_145a")</f>
        <v>1867_수동면_145a</v>
      </c>
      <c r="B264" s="4">
        <v>1867</v>
      </c>
      <c r="C264" s="4" t="s">
        <v>72</v>
      </c>
      <c r="D264" s="4" t="s">
        <v>73</v>
      </c>
      <c r="E264" s="4">
        <v>263</v>
      </c>
      <c r="F264" s="5">
        <v>1</v>
      </c>
      <c r="G264" s="5" t="s">
        <v>74</v>
      </c>
      <c r="H264" s="5" t="s">
        <v>75</v>
      </c>
      <c r="I264" s="5">
        <f t="shared" si="21"/>
        <v>12</v>
      </c>
      <c r="L264" s="5">
        <v>4</v>
      </c>
      <c r="M264" s="4" t="s">
        <v>1838</v>
      </c>
      <c r="N264" s="4" t="s">
        <v>1839</v>
      </c>
      <c r="T264" s="5" t="s">
        <v>5569</v>
      </c>
      <c r="U264" s="5" t="s">
        <v>108</v>
      </c>
      <c r="V264" s="5" t="s">
        <v>109</v>
      </c>
      <c r="W264" s="5" t="s">
        <v>1232</v>
      </c>
      <c r="X264" s="5" t="s">
        <v>1233</v>
      </c>
      <c r="Y264" s="5" t="s">
        <v>1840</v>
      </c>
      <c r="Z264" s="5" t="s">
        <v>1841</v>
      </c>
      <c r="AC264" s="5">
        <v>46</v>
      </c>
      <c r="AD264" s="5" t="s">
        <v>114</v>
      </c>
      <c r="AE264" s="5" t="s">
        <v>115</v>
      </c>
      <c r="AJ264" s="5" t="s">
        <v>35</v>
      </c>
      <c r="AK264" s="5" t="s">
        <v>36</v>
      </c>
      <c r="AL264" s="5" t="s">
        <v>1234</v>
      </c>
      <c r="AM264" s="5" t="s">
        <v>1235</v>
      </c>
      <c r="AT264" s="5" t="s">
        <v>95</v>
      </c>
      <c r="AU264" s="5" t="s">
        <v>96</v>
      </c>
      <c r="AV264" s="5" t="s">
        <v>1842</v>
      </c>
      <c r="AW264" s="5" t="s">
        <v>1843</v>
      </c>
      <c r="BG264" s="5" t="s">
        <v>95</v>
      </c>
      <c r="BH264" s="5" t="s">
        <v>96</v>
      </c>
      <c r="BI264" s="5" t="s">
        <v>1844</v>
      </c>
      <c r="BJ264" s="5" t="s">
        <v>352</v>
      </c>
      <c r="BK264" s="5" t="s">
        <v>95</v>
      </c>
      <c r="BL264" s="5" t="s">
        <v>96</v>
      </c>
      <c r="BM264" s="5" t="s">
        <v>1845</v>
      </c>
      <c r="BN264" s="5" t="s">
        <v>1846</v>
      </c>
      <c r="BO264" s="5" t="s">
        <v>95</v>
      </c>
      <c r="BP264" s="5" t="s">
        <v>96</v>
      </c>
      <c r="BQ264" s="5" t="s">
        <v>1847</v>
      </c>
      <c r="BR264" s="5" t="s">
        <v>1848</v>
      </c>
      <c r="BS264" s="5" t="s">
        <v>255</v>
      </c>
      <c r="BT264" s="5" t="s">
        <v>256</v>
      </c>
    </row>
    <row r="265" spans="1:72" ht="13.5" customHeight="1">
      <c r="A265" s="11" t="str">
        <f>HYPERLINK("http://kyu.snu.ac.kr/sdhj/index.jsp?type=hj/GK14746_00IM0001_145a.jpg","1867_수동면_145a")</f>
        <v>1867_수동면_145a</v>
      </c>
      <c r="B265" s="4">
        <v>1867</v>
      </c>
      <c r="C265" s="4" t="s">
        <v>72</v>
      </c>
      <c r="D265" s="4" t="s">
        <v>73</v>
      </c>
      <c r="E265" s="4">
        <v>264</v>
      </c>
      <c r="F265" s="5">
        <v>1</v>
      </c>
      <c r="G265" s="5" t="s">
        <v>74</v>
      </c>
      <c r="H265" s="5" t="s">
        <v>75</v>
      </c>
      <c r="I265" s="5">
        <f t="shared" si="21"/>
        <v>12</v>
      </c>
      <c r="L265" s="5">
        <f>L264</f>
        <v>4</v>
      </c>
      <c r="M265" s="4" t="s">
        <v>1838</v>
      </c>
      <c r="N265" s="4" t="s">
        <v>1839</v>
      </c>
      <c r="S265" s="5" t="s">
        <v>164</v>
      </c>
      <c r="T265" s="5" t="s">
        <v>165</v>
      </c>
      <c r="W265" s="5" t="s">
        <v>184</v>
      </c>
      <c r="X265" s="5" t="s">
        <v>5570</v>
      </c>
      <c r="Y265" s="5" t="s">
        <v>167</v>
      </c>
      <c r="Z265" s="5" t="s">
        <v>168</v>
      </c>
      <c r="AC265" s="5">
        <v>40</v>
      </c>
      <c r="AD265" s="5" t="s">
        <v>532</v>
      </c>
      <c r="AE265" s="5" t="s">
        <v>533</v>
      </c>
      <c r="AJ265" s="5" t="s">
        <v>169</v>
      </c>
      <c r="AK265" s="5" t="s">
        <v>170</v>
      </c>
      <c r="AL265" s="5" t="s">
        <v>187</v>
      </c>
      <c r="AM265" s="5" t="s">
        <v>188</v>
      </c>
      <c r="AT265" s="5" t="s">
        <v>95</v>
      </c>
      <c r="AU265" s="5" t="s">
        <v>96</v>
      </c>
      <c r="AV265" s="5" t="s">
        <v>1590</v>
      </c>
      <c r="AW265" s="5" t="s">
        <v>1591</v>
      </c>
      <c r="BG265" s="5" t="s">
        <v>95</v>
      </c>
      <c r="BH265" s="5" t="s">
        <v>96</v>
      </c>
      <c r="BI265" s="5" t="s">
        <v>1594</v>
      </c>
      <c r="BJ265" s="5" t="s">
        <v>1595</v>
      </c>
      <c r="BK265" s="5" t="s">
        <v>95</v>
      </c>
      <c r="BL265" s="5" t="s">
        <v>96</v>
      </c>
      <c r="BM265" s="5" t="s">
        <v>1596</v>
      </c>
      <c r="BN265" s="5" t="s">
        <v>1597</v>
      </c>
      <c r="BO265" s="5" t="s">
        <v>95</v>
      </c>
      <c r="BP265" s="5" t="s">
        <v>96</v>
      </c>
      <c r="BQ265" s="5" t="s">
        <v>4211</v>
      </c>
      <c r="BR265" s="5" t="s">
        <v>4212</v>
      </c>
      <c r="BS265" s="5" t="s">
        <v>1432</v>
      </c>
      <c r="BT265" s="5" t="s">
        <v>1433</v>
      </c>
    </row>
    <row r="266" spans="1:72" ht="13.5" customHeight="1">
      <c r="A266" s="11" t="str">
        <f>HYPERLINK("http://kyu.snu.ac.kr/sdhj/index.jsp?type=hj/GK14746_00IM0001_145a.jpg","1867_수동면_145a")</f>
        <v>1867_수동면_145a</v>
      </c>
      <c r="B266" s="4">
        <v>1867</v>
      </c>
      <c r="C266" s="4" t="s">
        <v>72</v>
      </c>
      <c r="D266" s="4" t="s">
        <v>73</v>
      </c>
      <c r="E266" s="4">
        <v>265</v>
      </c>
      <c r="F266" s="5">
        <v>1</v>
      </c>
      <c r="G266" s="5" t="s">
        <v>74</v>
      </c>
      <c r="H266" s="5" t="s">
        <v>75</v>
      </c>
      <c r="I266" s="5">
        <f t="shared" si="21"/>
        <v>12</v>
      </c>
      <c r="L266" s="5">
        <f>L265</f>
        <v>4</v>
      </c>
      <c r="M266" s="4" t="s">
        <v>1838</v>
      </c>
      <c r="N266" s="4" t="s">
        <v>1839</v>
      </c>
      <c r="T266" s="5" t="s">
        <v>5571</v>
      </c>
      <c r="U266" s="5" t="s">
        <v>4512</v>
      </c>
      <c r="V266" s="5" t="s">
        <v>4513</v>
      </c>
      <c r="Y266" s="5" t="s">
        <v>4738</v>
      </c>
      <c r="Z266" s="5" t="s">
        <v>4739</v>
      </c>
      <c r="AD266" s="5" t="s">
        <v>2928</v>
      </c>
      <c r="AE266" s="5" t="s">
        <v>2929</v>
      </c>
    </row>
    <row r="267" spans="1:72" ht="13.5" customHeight="1">
      <c r="A267" s="11" t="str">
        <f>HYPERLINK("http://kyu.snu.ac.kr/sdhj/index.jsp?type=hj/GK14746_00IM0001_145b.jpg","1867_수동면_145b")</f>
        <v>1867_수동면_145b</v>
      </c>
      <c r="B267" s="4">
        <v>1867</v>
      </c>
      <c r="C267" s="4" t="s">
        <v>72</v>
      </c>
      <c r="D267" s="4" t="s">
        <v>73</v>
      </c>
      <c r="E267" s="4">
        <v>266</v>
      </c>
      <c r="F267" s="5">
        <v>1</v>
      </c>
      <c r="G267" s="5" t="s">
        <v>74</v>
      </c>
      <c r="H267" s="5" t="s">
        <v>75</v>
      </c>
      <c r="I267" s="5">
        <f t="shared" si="21"/>
        <v>12</v>
      </c>
      <c r="L267" s="5">
        <v>5</v>
      </c>
      <c r="M267" s="4" t="s">
        <v>3088</v>
      </c>
      <c r="N267" s="4" t="s">
        <v>3089</v>
      </c>
      <c r="T267" s="5" t="s">
        <v>5572</v>
      </c>
      <c r="U267" s="5" t="s">
        <v>108</v>
      </c>
      <c r="V267" s="5" t="s">
        <v>109</v>
      </c>
      <c r="W267" s="5" t="s">
        <v>110</v>
      </c>
      <c r="X267" s="5" t="s">
        <v>111</v>
      </c>
      <c r="Y267" s="5" t="s">
        <v>2326</v>
      </c>
      <c r="Z267" s="5" t="s">
        <v>2327</v>
      </c>
      <c r="AC267" s="5">
        <v>27</v>
      </c>
      <c r="AD267" s="5" t="s">
        <v>2468</v>
      </c>
      <c r="AE267" s="5" t="s">
        <v>2469</v>
      </c>
      <c r="AJ267" s="5" t="s">
        <v>35</v>
      </c>
      <c r="AK267" s="5" t="s">
        <v>36</v>
      </c>
      <c r="AL267" s="5" t="s">
        <v>116</v>
      </c>
      <c r="AM267" s="5" t="s">
        <v>117</v>
      </c>
      <c r="AT267" s="5" t="s">
        <v>95</v>
      </c>
      <c r="AU267" s="5" t="s">
        <v>96</v>
      </c>
      <c r="AV267" s="5" t="s">
        <v>3080</v>
      </c>
      <c r="AW267" s="5" t="s">
        <v>3081</v>
      </c>
      <c r="BG267" s="5" t="s">
        <v>95</v>
      </c>
      <c r="BH267" s="5" t="s">
        <v>96</v>
      </c>
      <c r="BI267" s="5" t="s">
        <v>3082</v>
      </c>
      <c r="BJ267" s="5" t="s">
        <v>3083</v>
      </c>
      <c r="BK267" s="5" t="s">
        <v>95</v>
      </c>
      <c r="BL267" s="5" t="s">
        <v>96</v>
      </c>
      <c r="BM267" s="5" t="s">
        <v>3084</v>
      </c>
      <c r="BN267" s="5" t="s">
        <v>3085</v>
      </c>
      <c r="BO267" s="5" t="s">
        <v>95</v>
      </c>
      <c r="BP267" s="5" t="s">
        <v>96</v>
      </c>
      <c r="BQ267" s="5" t="s">
        <v>3086</v>
      </c>
      <c r="BR267" s="5" t="s">
        <v>3087</v>
      </c>
      <c r="BS267" s="5" t="s">
        <v>383</v>
      </c>
      <c r="BT267" s="5" t="s">
        <v>384</v>
      </c>
    </row>
    <row r="268" spans="1:72" ht="13.5" customHeight="1">
      <c r="A268" s="11" t="str">
        <f>HYPERLINK("http://kyu.snu.ac.kr/sdhj/index.jsp?type=hj/GK14746_00IM0001_145b.jpg","1867_수동면_145b")</f>
        <v>1867_수동면_145b</v>
      </c>
      <c r="B268" s="4">
        <v>1867</v>
      </c>
      <c r="C268" s="4" t="s">
        <v>72</v>
      </c>
      <c r="D268" s="4" t="s">
        <v>73</v>
      </c>
      <c r="E268" s="4">
        <v>267</v>
      </c>
      <c r="F268" s="5">
        <v>1</v>
      </c>
      <c r="G268" s="5" t="s">
        <v>74</v>
      </c>
      <c r="H268" s="5" t="s">
        <v>75</v>
      </c>
      <c r="I268" s="5">
        <f t="shared" si="21"/>
        <v>12</v>
      </c>
      <c r="L268" s="5">
        <f>L267</f>
        <v>5</v>
      </c>
      <c r="M268" s="4" t="s">
        <v>3088</v>
      </c>
      <c r="N268" s="4" t="s">
        <v>3089</v>
      </c>
      <c r="S268" s="5" t="s">
        <v>164</v>
      </c>
      <c r="T268" s="5" t="s">
        <v>165</v>
      </c>
      <c r="W268" s="5" t="s">
        <v>3507</v>
      </c>
      <c r="X268" s="5" t="s">
        <v>5573</v>
      </c>
      <c r="Y268" s="5" t="s">
        <v>167</v>
      </c>
      <c r="Z268" s="5" t="s">
        <v>168</v>
      </c>
      <c r="AC268" s="5">
        <v>23</v>
      </c>
      <c r="AD268" s="5" t="s">
        <v>1729</v>
      </c>
      <c r="AE268" s="5" t="s">
        <v>1730</v>
      </c>
      <c r="AJ268" s="5" t="s">
        <v>35</v>
      </c>
      <c r="AK268" s="5" t="s">
        <v>36</v>
      </c>
      <c r="AL268" s="5" t="s">
        <v>4319</v>
      </c>
      <c r="AM268" s="5" t="s">
        <v>4320</v>
      </c>
      <c r="AT268" s="5" t="s">
        <v>95</v>
      </c>
      <c r="AU268" s="5" t="s">
        <v>96</v>
      </c>
      <c r="AV268" s="5" t="s">
        <v>4321</v>
      </c>
      <c r="AW268" s="5" t="s">
        <v>4322</v>
      </c>
      <c r="BG268" s="5" t="s">
        <v>95</v>
      </c>
      <c r="BH268" s="5" t="s">
        <v>96</v>
      </c>
      <c r="BI268" s="5" t="s">
        <v>4323</v>
      </c>
      <c r="BJ268" s="5" t="s">
        <v>4324</v>
      </c>
      <c r="BK268" s="5" t="s">
        <v>95</v>
      </c>
      <c r="BL268" s="5" t="s">
        <v>96</v>
      </c>
      <c r="BM268" s="5" t="s">
        <v>4325</v>
      </c>
      <c r="BN268" s="5" t="s">
        <v>4326</v>
      </c>
      <c r="BO268" s="5" t="s">
        <v>95</v>
      </c>
      <c r="BP268" s="5" t="s">
        <v>96</v>
      </c>
      <c r="BQ268" s="5" t="s">
        <v>4327</v>
      </c>
      <c r="BR268" s="5" t="s">
        <v>4328</v>
      </c>
      <c r="BS268" s="5" t="s">
        <v>1325</v>
      </c>
      <c r="BT268" s="5" t="s">
        <v>1326</v>
      </c>
    </row>
    <row r="269" spans="1:72" ht="13.5" customHeight="1">
      <c r="A269" s="11" t="str">
        <f>HYPERLINK("http://kyu.snu.ac.kr/sdhj/index.jsp?type=hj/GK14746_00IM0001_145b.jpg","1867_수동면_145b")</f>
        <v>1867_수동면_145b</v>
      </c>
      <c r="B269" s="4">
        <v>1867</v>
      </c>
      <c r="C269" s="4" t="s">
        <v>72</v>
      </c>
      <c r="D269" s="4" t="s">
        <v>73</v>
      </c>
      <c r="E269" s="4">
        <v>268</v>
      </c>
      <c r="F269" s="5">
        <v>1</v>
      </c>
      <c r="G269" s="5" t="s">
        <v>74</v>
      </c>
      <c r="H269" s="5" t="s">
        <v>75</v>
      </c>
      <c r="I269" s="5">
        <f t="shared" si="21"/>
        <v>12</v>
      </c>
      <c r="L269" s="5">
        <f>L268</f>
        <v>5</v>
      </c>
      <c r="M269" s="4" t="s">
        <v>3088</v>
      </c>
      <c r="N269" s="4" t="s">
        <v>3089</v>
      </c>
      <c r="T269" s="5" t="s">
        <v>5574</v>
      </c>
      <c r="U269" s="5" t="s">
        <v>4512</v>
      </c>
      <c r="V269" s="5" t="s">
        <v>4513</v>
      </c>
      <c r="Y269" s="5" t="s">
        <v>4740</v>
      </c>
      <c r="Z269" s="5" t="s">
        <v>4741</v>
      </c>
      <c r="AD269" s="5" t="s">
        <v>2468</v>
      </c>
      <c r="AE269" s="5" t="s">
        <v>2469</v>
      </c>
    </row>
    <row r="270" spans="1:72" ht="13.5" customHeight="1">
      <c r="A270" s="11" t="str">
        <f>HYPERLINK("http://kyu.snu.ac.kr/sdhj/index.jsp?type=hj/GK14746_00IM0001_145b.jpg","1867_수동면_145b")</f>
        <v>1867_수동면_145b</v>
      </c>
      <c r="B270" s="4">
        <v>1867</v>
      </c>
      <c r="C270" s="4" t="s">
        <v>72</v>
      </c>
      <c r="D270" s="4" t="s">
        <v>73</v>
      </c>
      <c r="E270" s="4">
        <v>269</v>
      </c>
      <c r="F270" s="5">
        <v>1</v>
      </c>
      <c r="G270" s="5" t="s">
        <v>74</v>
      </c>
      <c r="H270" s="5" t="s">
        <v>75</v>
      </c>
      <c r="I270" s="5">
        <v>13</v>
      </c>
      <c r="J270" s="5" t="s">
        <v>4428</v>
      </c>
      <c r="K270" s="5" t="s">
        <v>4429</v>
      </c>
      <c r="L270" s="5">
        <v>1</v>
      </c>
      <c r="M270" s="4" t="s">
        <v>4428</v>
      </c>
      <c r="N270" s="4" t="s">
        <v>4429</v>
      </c>
      <c r="T270" s="5" t="s">
        <v>5366</v>
      </c>
      <c r="U270" s="5" t="s">
        <v>3998</v>
      </c>
      <c r="V270" s="5" t="s">
        <v>3999</v>
      </c>
      <c r="W270" s="5" t="s">
        <v>3450</v>
      </c>
      <c r="X270" s="5" t="s">
        <v>2137</v>
      </c>
      <c r="Y270" s="5" t="s">
        <v>4430</v>
      </c>
      <c r="Z270" s="5" t="s">
        <v>4431</v>
      </c>
      <c r="AC270" s="5">
        <v>50</v>
      </c>
      <c r="AD270" s="5" t="s">
        <v>850</v>
      </c>
      <c r="AE270" s="5" t="s">
        <v>851</v>
      </c>
      <c r="AJ270" s="5" t="s">
        <v>35</v>
      </c>
      <c r="AK270" s="5" t="s">
        <v>36</v>
      </c>
      <c r="AL270" s="5" t="s">
        <v>1393</v>
      </c>
      <c r="AM270" s="5" t="s">
        <v>1120</v>
      </c>
      <c r="AT270" s="5" t="s">
        <v>556</v>
      </c>
      <c r="AU270" s="5" t="s">
        <v>5368</v>
      </c>
      <c r="AV270" s="5" t="s">
        <v>4432</v>
      </c>
      <c r="AW270" s="5" t="s">
        <v>4433</v>
      </c>
      <c r="BG270" s="5" t="s">
        <v>556</v>
      </c>
      <c r="BH270" s="5" t="s">
        <v>5368</v>
      </c>
      <c r="BI270" s="5" t="s">
        <v>4434</v>
      </c>
      <c r="BJ270" s="5" t="s">
        <v>4435</v>
      </c>
      <c r="BK270" s="5" t="s">
        <v>556</v>
      </c>
      <c r="BL270" s="5" t="s">
        <v>5368</v>
      </c>
      <c r="BM270" s="5" t="s">
        <v>4432</v>
      </c>
      <c r="BN270" s="5" t="s">
        <v>4433</v>
      </c>
      <c r="BO270" s="5" t="s">
        <v>556</v>
      </c>
      <c r="BP270" s="5" t="s">
        <v>5368</v>
      </c>
      <c r="BQ270" s="5" t="s">
        <v>4432</v>
      </c>
      <c r="BR270" s="5" t="s">
        <v>4433</v>
      </c>
    </row>
    <row r="271" spans="1:72" ht="13.5" customHeight="1">
      <c r="A271" s="11" t="str">
        <f>HYPERLINK("http://kyu.snu.ac.kr/sdhj/index.jsp?type=hj/GK14746_00IM0001_145b.jpg","1867_수동면_145b")</f>
        <v>1867_수동면_145b</v>
      </c>
      <c r="B271" s="4">
        <v>1867</v>
      </c>
      <c r="C271" s="4" t="s">
        <v>72</v>
      </c>
      <c r="D271" s="4" t="s">
        <v>73</v>
      </c>
      <c r="E271" s="4">
        <v>270</v>
      </c>
      <c r="F271" s="5">
        <v>1</v>
      </c>
      <c r="G271" s="5" t="s">
        <v>74</v>
      </c>
      <c r="H271" s="5" t="s">
        <v>75</v>
      </c>
      <c r="I271" s="5">
        <f t="shared" ref="I271:I292" si="22">I270</f>
        <v>13</v>
      </c>
      <c r="L271" s="5">
        <f>L270</f>
        <v>1</v>
      </c>
      <c r="M271" s="4" t="s">
        <v>4428</v>
      </c>
      <c r="N271" s="4" t="s">
        <v>4429</v>
      </c>
      <c r="S271" s="5" t="s">
        <v>4742</v>
      </c>
      <c r="T271" s="5" t="s">
        <v>4743</v>
      </c>
      <c r="AC271" s="5">
        <v>16</v>
      </c>
      <c r="AD271" s="5" t="s">
        <v>2180</v>
      </c>
      <c r="AE271" s="5" t="s">
        <v>2181</v>
      </c>
    </row>
    <row r="272" spans="1:72" ht="13.5" customHeight="1">
      <c r="A272" s="11" t="str">
        <f>HYPERLINK("http://kyu.snu.ac.kr/sdhj/index.jsp?type=hj/GK14746_00IM0001_145b.jpg","1867_수동면_145b")</f>
        <v>1867_수동면_145b</v>
      </c>
      <c r="B272" s="4">
        <v>1867</v>
      </c>
      <c r="C272" s="4" t="s">
        <v>72</v>
      </c>
      <c r="D272" s="4" t="s">
        <v>73</v>
      </c>
      <c r="E272" s="4">
        <v>271</v>
      </c>
      <c r="F272" s="5">
        <v>1</v>
      </c>
      <c r="G272" s="5" t="s">
        <v>74</v>
      </c>
      <c r="H272" s="5" t="s">
        <v>75</v>
      </c>
      <c r="I272" s="5">
        <f t="shared" si="22"/>
        <v>13</v>
      </c>
      <c r="L272" s="5">
        <v>2</v>
      </c>
      <c r="M272" s="4" t="s">
        <v>2287</v>
      </c>
      <c r="N272" s="4" t="s">
        <v>2288</v>
      </c>
      <c r="T272" s="5" t="s">
        <v>5384</v>
      </c>
      <c r="U272" s="5" t="s">
        <v>108</v>
      </c>
      <c r="V272" s="5" t="s">
        <v>109</v>
      </c>
      <c r="W272" s="5" t="s">
        <v>184</v>
      </c>
      <c r="X272" s="5" t="s">
        <v>5385</v>
      </c>
      <c r="Y272" s="5" t="s">
        <v>2289</v>
      </c>
      <c r="Z272" s="5" t="s">
        <v>5575</v>
      </c>
      <c r="AC272" s="5">
        <v>51</v>
      </c>
      <c r="AD272" s="5" t="s">
        <v>153</v>
      </c>
      <c r="AE272" s="5" t="s">
        <v>154</v>
      </c>
      <c r="AJ272" s="5" t="s">
        <v>35</v>
      </c>
      <c r="AK272" s="5" t="s">
        <v>36</v>
      </c>
      <c r="AL272" s="5" t="s">
        <v>187</v>
      </c>
      <c r="AM272" s="5" t="s">
        <v>188</v>
      </c>
      <c r="AT272" s="5" t="s">
        <v>95</v>
      </c>
      <c r="AU272" s="5" t="s">
        <v>96</v>
      </c>
      <c r="AV272" s="5" t="s">
        <v>2290</v>
      </c>
      <c r="AW272" s="5" t="s">
        <v>2291</v>
      </c>
      <c r="BG272" s="5" t="s">
        <v>95</v>
      </c>
      <c r="BH272" s="5" t="s">
        <v>96</v>
      </c>
      <c r="BI272" s="5" t="s">
        <v>767</v>
      </c>
      <c r="BJ272" s="5" t="s">
        <v>768</v>
      </c>
      <c r="BK272" s="5" t="s">
        <v>95</v>
      </c>
      <c r="BL272" s="5" t="s">
        <v>96</v>
      </c>
      <c r="BM272" s="5" t="s">
        <v>922</v>
      </c>
      <c r="BN272" s="5" t="s">
        <v>923</v>
      </c>
      <c r="BO272" s="5" t="s">
        <v>95</v>
      </c>
      <c r="BP272" s="5" t="s">
        <v>96</v>
      </c>
      <c r="BQ272" s="5" t="s">
        <v>2292</v>
      </c>
      <c r="BR272" s="5" t="s">
        <v>2293</v>
      </c>
      <c r="BS272" s="5" t="s">
        <v>116</v>
      </c>
      <c r="BT272" s="5" t="s">
        <v>117</v>
      </c>
    </row>
    <row r="273" spans="1:72" ht="13.5" customHeight="1">
      <c r="A273" s="11" t="str">
        <f>HYPERLINK("http://kyu.snu.ac.kr/sdhj/index.jsp?type=hj/GK14746_00IM0001_145b.jpg","1867_수동면_145b")</f>
        <v>1867_수동면_145b</v>
      </c>
      <c r="B273" s="4">
        <v>1867</v>
      </c>
      <c r="C273" s="4" t="s">
        <v>72</v>
      </c>
      <c r="D273" s="4" t="s">
        <v>73</v>
      </c>
      <c r="E273" s="4">
        <v>272</v>
      </c>
      <c r="F273" s="5">
        <v>1</v>
      </c>
      <c r="G273" s="5" t="s">
        <v>74</v>
      </c>
      <c r="H273" s="5" t="s">
        <v>75</v>
      </c>
      <c r="I273" s="5">
        <f t="shared" si="22"/>
        <v>13</v>
      </c>
      <c r="L273" s="5">
        <f>L272</f>
        <v>2</v>
      </c>
      <c r="M273" s="4" t="s">
        <v>2287</v>
      </c>
      <c r="N273" s="4" t="s">
        <v>2288</v>
      </c>
      <c r="S273" s="5" t="s">
        <v>164</v>
      </c>
      <c r="T273" s="5" t="s">
        <v>165</v>
      </c>
      <c r="W273" s="5" t="s">
        <v>1389</v>
      </c>
      <c r="X273" s="5" t="s">
        <v>1390</v>
      </c>
      <c r="Y273" s="5" t="s">
        <v>167</v>
      </c>
      <c r="Z273" s="5" t="s">
        <v>168</v>
      </c>
      <c r="AC273" s="5">
        <v>44</v>
      </c>
      <c r="AD273" s="5" t="s">
        <v>1264</v>
      </c>
      <c r="AE273" s="5" t="s">
        <v>1265</v>
      </c>
      <c r="AJ273" s="5" t="s">
        <v>35</v>
      </c>
      <c r="AK273" s="5" t="s">
        <v>36</v>
      </c>
      <c r="AL273" s="5" t="s">
        <v>1393</v>
      </c>
      <c r="AM273" s="5" t="s">
        <v>1120</v>
      </c>
      <c r="AT273" s="5" t="s">
        <v>95</v>
      </c>
      <c r="AU273" s="5" t="s">
        <v>96</v>
      </c>
      <c r="AV273" s="5" t="s">
        <v>2352</v>
      </c>
      <c r="AW273" s="5" t="s">
        <v>2353</v>
      </c>
      <c r="BG273" s="5" t="s">
        <v>95</v>
      </c>
      <c r="BH273" s="5" t="s">
        <v>96</v>
      </c>
      <c r="BI273" s="5" t="s">
        <v>2354</v>
      </c>
      <c r="BJ273" s="5" t="s">
        <v>2355</v>
      </c>
      <c r="BK273" s="5" t="s">
        <v>95</v>
      </c>
      <c r="BL273" s="5" t="s">
        <v>96</v>
      </c>
      <c r="BM273" s="5" t="s">
        <v>2356</v>
      </c>
      <c r="BN273" s="5" t="s">
        <v>2357</v>
      </c>
      <c r="BO273" s="5" t="s">
        <v>95</v>
      </c>
      <c r="BP273" s="5" t="s">
        <v>96</v>
      </c>
      <c r="BQ273" s="5" t="s">
        <v>2358</v>
      </c>
      <c r="BR273" s="5" t="s">
        <v>2359</v>
      </c>
      <c r="BS273" s="5" t="s">
        <v>116</v>
      </c>
      <c r="BT273" s="5" t="s">
        <v>117</v>
      </c>
    </row>
    <row r="274" spans="1:72" ht="13.5" customHeight="1">
      <c r="A274" s="11" t="str">
        <f>HYPERLINK("http://kyu.snu.ac.kr/sdhj/index.jsp?type=hj/GK14746_00IM0001_145b.jpg","1867_수동면_145b")</f>
        <v>1867_수동면_145b</v>
      </c>
      <c r="B274" s="4">
        <v>1867</v>
      </c>
      <c r="C274" s="4" t="s">
        <v>72</v>
      </c>
      <c r="D274" s="4" t="s">
        <v>73</v>
      </c>
      <c r="E274" s="4">
        <v>273</v>
      </c>
      <c r="F274" s="5">
        <v>1</v>
      </c>
      <c r="G274" s="5" t="s">
        <v>74</v>
      </c>
      <c r="H274" s="5" t="s">
        <v>75</v>
      </c>
      <c r="I274" s="5">
        <f t="shared" si="22"/>
        <v>13</v>
      </c>
      <c r="L274" s="5">
        <f>L273</f>
        <v>2</v>
      </c>
      <c r="M274" s="4" t="s">
        <v>2287</v>
      </c>
      <c r="N274" s="4" t="s">
        <v>2288</v>
      </c>
      <c r="S274" s="5" t="s">
        <v>4494</v>
      </c>
      <c r="T274" s="5" t="s">
        <v>4495</v>
      </c>
      <c r="Y274" s="5" t="s">
        <v>1127</v>
      </c>
      <c r="Z274" s="5" t="s">
        <v>309</v>
      </c>
      <c r="AC274" s="5">
        <v>26</v>
      </c>
      <c r="AD274" s="5" t="s">
        <v>2200</v>
      </c>
      <c r="AE274" s="5" t="s">
        <v>2201</v>
      </c>
    </row>
    <row r="275" spans="1:72" ht="13.5" customHeight="1">
      <c r="A275" s="11" t="str">
        <f>HYPERLINK("http://kyu.snu.ac.kr/sdhj/index.jsp?type=hj/GK14746_00IM0001_145b.jpg","1867_수동면_145b")</f>
        <v>1867_수동면_145b</v>
      </c>
      <c r="B275" s="4">
        <v>1867</v>
      </c>
      <c r="C275" s="4" t="s">
        <v>72</v>
      </c>
      <c r="D275" s="4" t="s">
        <v>73</v>
      </c>
      <c r="E275" s="4">
        <v>274</v>
      </c>
      <c r="F275" s="5">
        <v>1</v>
      </c>
      <c r="G275" s="5" t="s">
        <v>74</v>
      </c>
      <c r="H275" s="5" t="s">
        <v>75</v>
      </c>
      <c r="I275" s="5">
        <f t="shared" si="22"/>
        <v>13</v>
      </c>
      <c r="L275" s="5">
        <f>L274</f>
        <v>2</v>
      </c>
      <c r="M275" s="4" t="s">
        <v>2287</v>
      </c>
      <c r="N275" s="4" t="s">
        <v>2288</v>
      </c>
      <c r="S275" s="5" t="s">
        <v>4475</v>
      </c>
      <c r="T275" s="5" t="s">
        <v>4435</v>
      </c>
      <c r="W275" s="5" t="s">
        <v>110</v>
      </c>
      <c r="X275" s="5" t="s">
        <v>111</v>
      </c>
      <c r="Y275" s="5" t="s">
        <v>167</v>
      </c>
      <c r="Z275" s="5" t="s">
        <v>168</v>
      </c>
      <c r="AC275" s="5">
        <v>23</v>
      </c>
      <c r="AJ275" s="5" t="s">
        <v>35</v>
      </c>
      <c r="AK275" s="5" t="s">
        <v>36</v>
      </c>
      <c r="AL275" s="5" t="s">
        <v>116</v>
      </c>
      <c r="AM275" s="5" t="s">
        <v>117</v>
      </c>
    </row>
    <row r="276" spans="1:72" ht="13.5" customHeight="1">
      <c r="A276" s="11" t="str">
        <f>HYPERLINK("http://kyu.snu.ac.kr/sdhj/index.jsp?type=hj/GK14746_00IM0001_145b.jpg","1867_수동면_145b")</f>
        <v>1867_수동면_145b</v>
      </c>
      <c r="B276" s="4">
        <v>1867</v>
      </c>
      <c r="C276" s="4" t="s">
        <v>72</v>
      </c>
      <c r="D276" s="4" t="s">
        <v>73</v>
      </c>
      <c r="E276" s="4">
        <v>275</v>
      </c>
      <c r="F276" s="5">
        <v>1</v>
      </c>
      <c r="G276" s="5" t="s">
        <v>74</v>
      </c>
      <c r="H276" s="5" t="s">
        <v>75</v>
      </c>
      <c r="I276" s="5">
        <f t="shared" si="22"/>
        <v>13</v>
      </c>
      <c r="L276" s="5">
        <f>L275</f>
        <v>2</v>
      </c>
      <c r="M276" s="4" t="s">
        <v>2287</v>
      </c>
      <c r="N276" s="4" t="s">
        <v>2288</v>
      </c>
      <c r="T276" s="5" t="s">
        <v>5387</v>
      </c>
      <c r="U276" s="5" t="s">
        <v>4512</v>
      </c>
      <c r="V276" s="5" t="s">
        <v>4513</v>
      </c>
      <c r="Y276" s="5" t="s">
        <v>4744</v>
      </c>
      <c r="Z276" s="5" t="s">
        <v>4745</v>
      </c>
      <c r="AD276" s="5" t="s">
        <v>2180</v>
      </c>
      <c r="AE276" s="5" t="s">
        <v>2181</v>
      </c>
    </row>
    <row r="277" spans="1:72" ht="13.5" customHeight="1">
      <c r="A277" s="11" t="str">
        <f>HYPERLINK("http://kyu.snu.ac.kr/sdhj/index.jsp?type=hj/GK14746_00IM0001_145b.jpg","1867_수동면_145b")</f>
        <v>1867_수동면_145b</v>
      </c>
      <c r="B277" s="4">
        <v>1867</v>
      </c>
      <c r="C277" s="4" t="s">
        <v>72</v>
      </c>
      <c r="D277" s="4" t="s">
        <v>73</v>
      </c>
      <c r="E277" s="4">
        <v>276</v>
      </c>
      <c r="F277" s="5">
        <v>1</v>
      </c>
      <c r="G277" s="5" t="s">
        <v>74</v>
      </c>
      <c r="H277" s="5" t="s">
        <v>75</v>
      </c>
      <c r="I277" s="5">
        <f t="shared" si="22"/>
        <v>13</v>
      </c>
      <c r="L277" s="5">
        <v>3</v>
      </c>
      <c r="M277" s="4" t="s">
        <v>2252</v>
      </c>
      <c r="N277" s="4" t="s">
        <v>2253</v>
      </c>
      <c r="T277" s="5" t="s">
        <v>5388</v>
      </c>
      <c r="U277" s="5" t="s">
        <v>108</v>
      </c>
      <c r="V277" s="5" t="s">
        <v>109</v>
      </c>
      <c r="W277" s="5" t="s">
        <v>184</v>
      </c>
      <c r="X277" s="5" t="s">
        <v>5389</v>
      </c>
      <c r="Y277" s="5" t="s">
        <v>3804</v>
      </c>
      <c r="Z277" s="5" t="s">
        <v>3805</v>
      </c>
      <c r="AC277" s="5">
        <v>63</v>
      </c>
      <c r="AD277" s="5" t="s">
        <v>2336</v>
      </c>
      <c r="AE277" s="5" t="s">
        <v>2337</v>
      </c>
      <c r="AJ277" s="5" t="s">
        <v>35</v>
      </c>
      <c r="AK277" s="5" t="s">
        <v>36</v>
      </c>
      <c r="AL277" s="5" t="s">
        <v>187</v>
      </c>
      <c r="AM277" s="5" t="s">
        <v>188</v>
      </c>
      <c r="AT277" s="5" t="s">
        <v>95</v>
      </c>
      <c r="AU277" s="5" t="s">
        <v>96</v>
      </c>
      <c r="AV277" s="5" t="s">
        <v>3806</v>
      </c>
      <c r="AW277" s="5" t="s">
        <v>3807</v>
      </c>
      <c r="BG277" s="5" t="s">
        <v>95</v>
      </c>
      <c r="BH277" s="5" t="s">
        <v>96</v>
      </c>
      <c r="BI277" s="5" t="s">
        <v>3375</v>
      </c>
      <c r="BJ277" s="5" t="s">
        <v>3376</v>
      </c>
      <c r="BK277" s="5" t="s">
        <v>95</v>
      </c>
      <c r="BL277" s="5" t="s">
        <v>96</v>
      </c>
      <c r="BM277" s="5" t="s">
        <v>3194</v>
      </c>
      <c r="BN277" s="5" t="s">
        <v>3195</v>
      </c>
      <c r="BO277" s="5" t="s">
        <v>95</v>
      </c>
      <c r="BP277" s="5" t="s">
        <v>96</v>
      </c>
      <c r="BQ277" s="5" t="s">
        <v>3808</v>
      </c>
      <c r="BR277" s="5" t="s">
        <v>3809</v>
      </c>
      <c r="BS277" s="5" t="s">
        <v>1550</v>
      </c>
      <c r="BT277" s="5" t="s">
        <v>1551</v>
      </c>
    </row>
    <row r="278" spans="1:72" ht="13.5" customHeight="1">
      <c r="A278" s="11" t="str">
        <f>HYPERLINK("http://kyu.snu.ac.kr/sdhj/index.jsp?type=hj/GK14746_00IM0001_145b.jpg","1867_수동면_145b")</f>
        <v>1867_수동면_145b</v>
      </c>
      <c r="B278" s="4">
        <v>1867</v>
      </c>
      <c r="C278" s="4" t="s">
        <v>72</v>
      </c>
      <c r="D278" s="4" t="s">
        <v>73</v>
      </c>
      <c r="E278" s="4">
        <v>277</v>
      </c>
      <c r="F278" s="5">
        <v>1</v>
      </c>
      <c r="G278" s="5" t="s">
        <v>74</v>
      </c>
      <c r="H278" s="5" t="s">
        <v>75</v>
      </c>
      <c r="I278" s="5">
        <f t="shared" si="22"/>
        <v>13</v>
      </c>
      <c r="L278" s="5">
        <f>L277</f>
        <v>3</v>
      </c>
      <c r="M278" s="4" t="s">
        <v>2252</v>
      </c>
      <c r="N278" s="4" t="s">
        <v>2253</v>
      </c>
      <c r="S278" s="5" t="s">
        <v>164</v>
      </c>
      <c r="T278" s="5" t="s">
        <v>165</v>
      </c>
      <c r="W278" s="5" t="s">
        <v>166</v>
      </c>
      <c r="X278" s="5" t="s">
        <v>5576</v>
      </c>
      <c r="Y278" s="5" t="s">
        <v>167</v>
      </c>
      <c r="Z278" s="5" t="s">
        <v>168</v>
      </c>
      <c r="AC278" s="5">
        <v>59</v>
      </c>
      <c r="AD278" s="5" t="s">
        <v>903</v>
      </c>
      <c r="AE278" s="5" t="s">
        <v>904</v>
      </c>
      <c r="AJ278" s="5" t="s">
        <v>169</v>
      </c>
      <c r="AK278" s="5" t="s">
        <v>170</v>
      </c>
      <c r="AL278" s="5" t="s">
        <v>171</v>
      </c>
      <c r="AM278" s="5" t="s">
        <v>5429</v>
      </c>
      <c r="AT278" s="5" t="s">
        <v>95</v>
      </c>
      <c r="AU278" s="5" t="s">
        <v>96</v>
      </c>
      <c r="AV278" s="5" t="s">
        <v>837</v>
      </c>
      <c r="AW278" s="5" t="s">
        <v>838</v>
      </c>
      <c r="BG278" s="5" t="s">
        <v>95</v>
      </c>
      <c r="BH278" s="5" t="s">
        <v>96</v>
      </c>
      <c r="BI278" s="5" t="s">
        <v>2254</v>
      </c>
      <c r="BJ278" s="5" t="s">
        <v>2255</v>
      </c>
      <c r="BK278" s="5" t="s">
        <v>95</v>
      </c>
      <c r="BL278" s="5" t="s">
        <v>96</v>
      </c>
      <c r="BM278" s="5" t="s">
        <v>2256</v>
      </c>
      <c r="BN278" s="5" t="s">
        <v>2257</v>
      </c>
      <c r="BO278" s="5" t="s">
        <v>95</v>
      </c>
      <c r="BP278" s="5" t="s">
        <v>96</v>
      </c>
      <c r="BQ278" s="5" t="s">
        <v>2258</v>
      </c>
      <c r="BR278" s="5" t="s">
        <v>2259</v>
      </c>
      <c r="BS278" s="5" t="s">
        <v>116</v>
      </c>
      <c r="BT278" s="5" t="s">
        <v>117</v>
      </c>
    </row>
    <row r="279" spans="1:72" ht="13.5" customHeight="1">
      <c r="A279" s="11" t="str">
        <f>HYPERLINK("http://kyu.snu.ac.kr/sdhj/index.jsp?type=hj/GK14746_00IM0001_145b.jpg","1867_수동면_145b")</f>
        <v>1867_수동면_145b</v>
      </c>
      <c r="B279" s="4">
        <v>1867</v>
      </c>
      <c r="C279" s="4" t="s">
        <v>72</v>
      </c>
      <c r="D279" s="4" t="s">
        <v>73</v>
      </c>
      <c r="E279" s="4">
        <v>278</v>
      </c>
      <c r="F279" s="5">
        <v>1</v>
      </c>
      <c r="G279" s="5" t="s">
        <v>74</v>
      </c>
      <c r="H279" s="5" t="s">
        <v>75</v>
      </c>
      <c r="I279" s="5">
        <f t="shared" si="22"/>
        <v>13</v>
      </c>
      <c r="L279" s="5">
        <f>L278</f>
        <v>3</v>
      </c>
      <c r="M279" s="4" t="s">
        <v>2252</v>
      </c>
      <c r="N279" s="4" t="s">
        <v>2253</v>
      </c>
      <c r="S279" s="5" t="s">
        <v>4494</v>
      </c>
      <c r="T279" s="5" t="s">
        <v>4495</v>
      </c>
      <c r="Y279" s="5" t="s">
        <v>4746</v>
      </c>
      <c r="Z279" s="5" t="s">
        <v>4747</v>
      </c>
      <c r="AC279" s="5">
        <v>32</v>
      </c>
      <c r="AD279" s="5" t="s">
        <v>1640</v>
      </c>
      <c r="AE279" s="5" t="s">
        <v>1641</v>
      </c>
    </row>
    <row r="280" spans="1:72" ht="13.5" customHeight="1">
      <c r="A280" s="11" t="str">
        <f>HYPERLINK("http://kyu.snu.ac.kr/sdhj/index.jsp?type=hj/GK14746_00IM0001_145b.jpg","1867_수동면_145b")</f>
        <v>1867_수동면_145b</v>
      </c>
      <c r="B280" s="4">
        <v>1867</v>
      </c>
      <c r="C280" s="4" t="s">
        <v>72</v>
      </c>
      <c r="D280" s="4" t="s">
        <v>73</v>
      </c>
      <c r="E280" s="4">
        <v>279</v>
      </c>
      <c r="F280" s="5">
        <v>1</v>
      </c>
      <c r="G280" s="5" t="s">
        <v>74</v>
      </c>
      <c r="H280" s="5" t="s">
        <v>75</v>
      </c>
      <c r="I280" s="5">
        <f t="shared" si="22"/>
        <v>13</v>
      </c>
      <c r="L280" s="5">
        <f>L279</f>
        <v>3</v>
      </c>
      <c r="M280" s="4" t="s">
        <v>2252</v>
      </c>
      <c r="N280" s="4" t="s">
        <v>2253</v>
      </c>
      <c r="S280" s="5" t="s">
        <v>4475</v>
      </c>
      <c r="T280" s="5" t="s">
        <v>4435</v>
      </c>
      <c r="W280" s="5" t="s">
        <v>1826</v>
      </c>
      <c r="X280" s="5" t="s">
        <v>1827</v>
      </c>
      <c r="Y280" s="5" t="s">
        <v>167</v>
      </c>
      <c r="Z280" s="5" t="s">
        <v>168</v>
      </c>
      <c r="AC280" s="5">
        <v>32</v>
      </c>
      <c r="AD280" s="5" t="s">
        <v>1640</v>
      </c>
      <c r="AE280" s="5" t="s">
        <v>1641</v>
      </c>
      <c r="AJ280" s="5" t="s">
        <v>169</v>
      </c>
      <c r="AK280" s="5" t="s">
        <v>170</v>
      </c>
      <c r="AL280" s="5" t="s">
        <v>1828</v>
      </c>
      <c r="AM280" s="5" t="s">
        <v>1829</v>
      </c>
    </row>
    <row r="281" spans="1:72" ht="13.5" customHeight="1">
      <c r="A281" s="11" t="str">
        <f>HYPERLINK("http://kyu.snu.ac.kr/sdhj/index.jsp?type=hj/GK14746_00IM0001_145b.jpg","1867_수동면_145b")</f>
        <v>1867_수동면_145b</v>
      </c>
      <c r="B281" s="4">
        <v>1867</v>
      </c>
      <c r="C281" s="4" t="s">
        <v>72</v>
      </c>
      <c r="D281" s="4" t="s">
        <v>73</v>
      </c>
      <c r="E281" s="4">
        <v>280</v>
      </c>
      <c r="F281" s="5">
        <v>1</v>
      </c>
      <c r="G281" s="5" t="s">
        <v>74</v>
      </c>
      <c r="H281" s="5" t="s">
        <v>75</v>
      </c>
      <c r="I281" s="5">
        <f t="shared" si="22"/>
        <v>13</v>
      </c>
      <c r="L281" s="5">
        <f>L280</f>
        <v>3</v>
      </c>
      <c r="M281" s="4" t="s">
        <v>2252</v>
      </c>
      <c r="N281" s="4" t="s">
        <v>2253</v>
      </c>
      <c r="T281" s="5" t="s">
        <v>5392</v>
      </c>
      <c r="U281" s="5" t="s">
        <v>4512</v>
      </c>
      <c r="V281" s="5" t="s">
        <v>4513</v>
      </c>
      <c r="Y281" s="5" t="s">
        <v>4748</v>
      </c>
      <c r="Z281" s="5" t="s">
        <v>4749</v>
      </c>
      <c r="AD281" s="5" t="s">
        <v>1640</v>
      </c>
      <c r="AE281" s="5" t="s">
        <v>1641</v>
      </c>
    </row>
    <row r="282" spans="1:72" ht="13.5" customHeight="1">
      <c r="A282" s="11" t="str">
        <f>HYPERLINK("http://kyu.snu.ac.kr/sdhj/index.jsp?type=hj/GK14746_00IM0001_145b.jpg","1867_수동면_145b")</f>
        <v>1867_수동면_145b</v>
      </c>
      <c r="B282" s="4">
        <v>1867</v>
      </c>
      <c r="C282" s="4" t="s">
        <v>72</v>
      </c>
      <c r="D282" s="4" t="s">
        <v>73</v>
      </c>
      <c r="E282" s="4">
        <v>281</v>
      </c>
      <c r="F282" s="5">
        <v>1</v>
      </c>
      <c r="G282" s="5" t="s">
        <v>74</v>
      </c>
      <c r="H282" s="5" t="s">
        <v>75</v>
      </c>
      <c r="I282" s="5">
        <f t="shared" si="22"/>
        <v>13</v>
      </c>
      <c r="L282" s="5">
        <v>4</v>
      </c>
      <c r="M282" s="4" t="s">
        <v>4090</v>
      </c>
      <c r="N282" s="4" t="s">
        <v>4091</v>
      </c>
      <c r="T282" s="5" t="s">
        <v>5577</v>
      </c>
      <c r="U282" s="5" t="s">
        <v>108</v>
      </c>
      <c r="V282" s="5" t="s">
        <v>109</v>
      </c>
      <c r="W282" s="5" t="s">
        <v>184</v>
      </c>
      <c r="X282" s="5" t="s">
        <v>5578</v>
      </c>
      <c r="Y282" s="5" t="s">
        <v>4233</v>
      </c>
      <c r="Z282" s="5" t="s">
        <v>4234</v>
      </c>
      <c r="AC282" s="5">
        <v>58</v>
      </c>
      <c r="AD282" s="5" t="s">
        <v>91</v>
      </c>
      <c r="AE282" s="5" t="s">
        <v>92</v>
      </c>
      <c r="AJ282" s="5" t="s">
        <v>35</v>
      </c>
      <c r="AK282" s="5" t="s">
        <v>36</v>
      </c>
      <c r="AL282" s="5" t="s">
        <v>187</v>
      </c>
      <c r="AM282" s="5" t="s">
        <v>188</v>
      </c>
      <c r="AT282" s="5" t="s">
        <v>95</v>
      </c>
      <c r="AU282" s="5" t="s">
        <v>96</v>
      </c>
      <c r="AV282" s="5" t="s">
        <v>4227</v>
      </c>
      <c r="AW282" s="5" t="s">
        <v>4228</v>
      </c>
      <c r="BG282" s="5" t="s">
        <v>95</v>
      </c>
      <c r="BH282" s="5" t="s">
        <v>96</v>
      </c>
      <c r="BI282" s="5" t="s">
        <v>4229</v>
      </c>
      <c r="BJ282" s="5" t="s">
        <v>4230</v>
      </c>
      <c r="BK282" s="5" t="s">
        <v>95</v>
      </c>
      <c r="BL282" s="5" t="s">
        <v>96</v>
      </c>
      <c r="BM282" s="5" t="s">
        <v>1951</v>
      </c>
      <c r="BN282" s="5" t="s">
        <v>1952</v>
      </c>
      <c r="BO282" s="5" t="s">
        <v>95</v>
      </c>
      <c r="BP282" s="5" t="s">
        <v>96</v>
      </c>
      <c r="BQ282" s="5" t="s">
        <v>4231</v>
      </c>
      <c r="BR282" s="5" t="s">
        <v>4232</v>
      </c>
      <c r="BS282" s="5" t="s">
        <v>1432</v>
      </c>
      <c r="BT282" s="5" t="s">
        <v>1433</v>
      </c>
    </row>
    <row r="283" spans="1:72" ht="13.5" customHeight="1">
      <c r="A283" s="11" t="str">
        <f>HYPERLINK("http://kyu.snu.ac.kr/sdhj/index.jsp?type=hj/GK14746_00IM0001_145b.jpg","1867_수동면_145b")</f>
        <v>1867_수동면_145b</v>
      </c>
      <c r="B283" s="4">
        <v>1867</v>
      </c>
      <c r="C283" s="4" t="s">
        <v>72</v>
      </c>
      <c r="D283" s="4" t="s">
        <v>73</v>
      </c>
      <c r="E283" s="4">
        <v>282</v>
      </c>
      <c r="F283" s="5">
        <v>1</v>
      </c>
      <c r="G283" s="5" t="s">
        <v>74</v>
      </c>
      <c r="H283" s="5" t="s">
        <v>75</v>
      </c>
      <c r="I283" s="5">
        <f t="shared" si="22"/>
        <v>13</v>
      </c>
      <c r="L283" s="5">
        <f>L282</f>
        <v>4</v>
      </c>
      <c r="M283" s="4" t="s">
        <v>4090</v>
      </c>
      <c r="N283" s="4" t="s">
        <v>4091</v>
      </c>
      <c r="S283" s="5" t="s">
        <v>164</v>
      </c>
      <c r="T283" s="5" t="s">
        <v>165</v>
      </c>
      <c r="W283" s="5" t="s">
        <v>1536</v>
      </c>
      <c r="X283" s="5" t="s">
        <v>1537</v>
      </c>
      <c r="Y283" s="5" t="s">
        <v>167</v>
      </c>
      <c r="Z283" s="5" t="s">
        <v>168</v>
      </c>
      <c r="AC283" s="5">
        <v>56</v>
      </c>
      <c r="AD283" s="5" t="s">
        <v>114</v>
      </c>
      <c r="AE283" s="5" t="s">
        <v>115</v>
      </c>
      <c r="AJ283" s="5" t="s">
        <v>169</v>
      </c>
      <c r="AK283" s="5" t="s">
        <v>170</v>
      </c>
      <c r="AL283" s="5" t="s">
        <v>383</v>
      </c>
      <c r="AM283" s="5" t="s">
        <v>384</v>
      </c>
      <c r="AT283" s="5" t="s">
        <v>95</v>
      </c>
      <c r="AU283" s="5" t="s">
        <v>96</v>
      </c>
      <c r="AV283" s="5" t="s">
        <v>1540</v>
      </c>
      <c r="AW283" s="5" t="s">
        <v>1541</v>
      </c>
      <c r="BG283" s="5" t="s">
        <v>95</v>
      </c>
      <c r="BH283" s="5" t="s">
        <v>96</v>
      </c>
      <c r="BI283" s="5" t="s">
        <v>1542</v>
      </c>
      <c r="BJ283" s="5" t="s">
        <v>1543</v>
      </c>
      <c r="BK283" s="5" t="s">
        <v>95</v>
      </c>
      <c r="BL283" s="5" t="s">
        <v>96</v>
      </c>
      <c r="BM283" s="5" t="s">
        <v>4092</v>
      </c>
      <c r="BN283" s="5" t="s">
        <v>4093</v>
      </c>
      <c r="BO283" s="5" t="s">
        <v>95</v>
      </c>
      <c r="BP283" s="5" t="s">
        <v>96</v>
      </c>
      <c r="BQ283" s="5" t="s">
        <v>4094</v>
      </c>
      <c r="BR283" s="5" t="s">
        <v>4095</v>
      </c>
      <c r="BS283" s="5" t="s">
        <v>626</v>
      </c>
      <c r="BT283" s="5" t="s">
        <v>627</v>
      </c>
    </row>
    <row r="284" spans="1:72" ht="13.5" customHeight="1">
      <c r="A284" s="11" t="str">
        <f>HYPERLINK("http://kyu.snu.ac.kr/sdhj/index.jsp?type=hj/GK14746_00IM0001_145b.jpg","1867_수동면_145b")</f>
        <v>1867_수동면_145b</v>
      </c>
      <c r="B284" s="4">
        <v>1867</v>
      </c>
      <c r="C284" s="4" t="s">
        <v>72</v>
      </c>
      <c r="D284" s="4" t="s">
        <v>73</v>
      </c>
      <c r="E284" s="4">
        <v>283</v>
      </c>
      <c r="F284" s="5">
        <v>1</v>
      </c>
      <c r="G284" s="5" t="s">
        <v>74</v>
      </c>
      <c r="H284" s="5" t="s">
        <v>75</v>
      </c>
      <c r="I284" s="5">
        <f t="shared" si="22"/>
        <v>13</v>
      </c>
      <c r="L284" s="5">
        <f>L283</f>
        <v>4</v>
      </c>
      <c r="M284" s="4" t="s">
        <v>4090</v>
      </c>
      <c r="N284" s="4" t="s">
        <v>4091</v>
      </c>
      <c r="S284" s="5" t="s">
        <v>4494</v>
      </c>
      <c r="T284" s="5" t="s">
        <v>4495</v>
      </c>
      <c r="U284" s="5" t="s">
        <v>108</v>
      </c>
      <c r="V284" s="5" t="s">
        <v>109</v>
      </c>
      <c r="Y284" s="5" t="s">
        <v>4750</v>
      </c>
      <c r="Z284" s="5" t="s">
        <v>4751</v>
      </c>
      <c r="AA284" s="5" t="s">
        <v>4752</v>
      </c>
      <c r="AB284" s="5" t="s">
        <v>4149</v>
      </c>
      <c r="AC284" s="5">
        <v>24</v>
      </c>
      <c r="AD284" s="5" t="s">
        <v>1729</v>
      </c>
      <c r="AE284" s="5" t="s">
        <v>1730</v>
      </c>
    </row>
    <row r="285" spans="1:72" ht="13.5" customHeight="1">
      <c r="A285" s="11" t="str">
        <f>HYPERLINK("http://kyu.snu.ac.kr/sdhj/index.jsp?type=hj/GK14746_00IM0001_145b.jpg","1867_수동면_145b")</f>
        <v>1867_수동면_145b</v>
      </c>
      <c r="B285" s="4">
        <v>1867</v>
      </c>
      <c r="C285" s="4" t="s">
        <v>72</v>
      </c>
      <c r="D285" s="4" t="s">
        <v>73</v>
      </c>
      <c r="E285" s="4">
        <v>284</v>
      </c>
      <c r="F285" s="5">
        <v>1</v>
      </c>
      <c r="G285" s="5" t="s">
        <v>74</v>
      </c>
      <c r="H285" s="5" t="s">
        <v>75</v>
      </c>
      <c r="I285" s="5">
        <f t="shared" si="22"/>
        <v>13</v>
      </c>
      <c r="L285" s="5">
        <f>L284</f>
        <v>4</v>
      </c>
      <c r="M285" s="4" t="s">
        <v>4090</v>
      </c>
      <c r="N285" s="4" t="s">
        <v>4091</v>
      </c>
      <c r="S285" s="5" t="s">
        <v>4475</v>
      </c>
      <c r="T285" s="5" t="s">
        <v>4435</v>
      </c>
      <c r="W285" s="5" t="s">
        <v>379</v>
      </c>
      <c r="X285" s="5" t="s">
        <v>380</v>
      </c>
      <c r="Y285" s="5" t="s">
        <v>167</v>
      </c>
      <c r="Z285" s="5" t="s">
        <v>168</v>
      </c>
      <c r="AC285" s="5">
        <v>26</v>
      </c>
      <c r="AD285" s="5" t="s">
        <v>2277</v>
      </c>
      <c r="AE285" s="5" t="s">
        <v>2278</v>
      </c>
    </row>
    <row r="286" spans="1:72" ht="13.5" customHeight="1">
      <c r="A286" s="11" t="str">
        <f>HYPERLINK("http://kyu.snu.ac.kr/sdhj/index.jsp?type=hj/GK14746_00IM0001_146a.jpg","1867_수동면_146a")</f>
        <v>1867_수동면_146a</v>
      </c>
      <c r="B286" s="4">
        <v>1867</v>
      </c>
      <c r="C286" s="4" t="s">
        <v>72</v>
      </c>
      <c r="D286" s="4" t="s">
        <v>73</v>
      </c>
      <c r="E286" s="4">
        <v>285</v>
      </c>
      <c r="F286" s="5">
        <v>1</v>
      </c>
      <c r="G286" s="5" t="s">
        <v>74</v>
      </c>
      <c r="H286" s="5" t="s">
        <v>75</v>
      </c>
      <c r="I286" s="5">
        <f t="shared" si="22"/>
        <v>13</v>
      </c>
      <c r="L286" s="5">
        <f>L285</f>
        <v>4</v>
      </c>
      <c r="M286" s="4" t="s">
        <v>4090</v>
      </c>
      <c r="N286" s="4" t="s">
        <v>4091</v>
      </c>
      <c r="S286" s="5" t="s">
        <v>4494</v>
      </c>
      <c r="T286" s="5" t="s">
        <v>4495</v>
      </c>
      <c r="Y286" s="5" t="s">
        <v>3477</v>
      </c>
      <c r="Z286" s="5" t="s">
        <v>3478</v>
      </c>
      <c r="AC286" s="5">
        <v>8</v>
      </c>
      <c r="AD286" s="5" t="s">
        <v>1914</v>
      </c>
      <c r="AE286" s="5" t="s">
        <v>1915</v>
      </c>
    </row>
    <row r="287" spans="1:72" ht="13.5" customHeight="1">
      <c r="A287" s="11" t="str">
        <f>HYPERLINK("http://kyu.snu.ac.kr/sdhj/index.jsp?type=hj/GK14746_00IM0001_146a.jpg","1867_수동면_146a")</f>
        <v>1867_수동면_146a</v>
      </c>
      <c r="B287" s="4">
        <v>1867</v>
      </c>
      <c r="C287" s="4" t="s">
        <v>72</v>
      </c>
      <c r="D287" s="4" t="s">
        <v>73</v>
      </c>
      <c r="E287" s="4">
        <v>286</v>
      </c>
      <c r="F287" s="5">
        <v>1</v>
      </c>
      <c r="G287" s="5" t="s">
        <v>74</v>
      </c>
      <c r="H287" s="5" t="s">
        <v>75</v>
      </c>
      <c r="I287" s="5">
        <f t="shared" si="22"/>
        <v>13</v>
      </c>
      <c r="L287" s="5">
        <f>L286</f>
        <v>4</v>
      </c>
      <c r="M287" s="4" t="s">
        <v>4090</v>
      </c>
      <c r="N287" s="4" t="s">
        <v>4091</v>
      </c>
      <c r="T287" s="5" t="s">
        <v>5579</v>
      </c>
      <c r="U287" s="5" t="s">
        <v>4512</v>
      </c>
      <c r="V287" s="5" t="s">
        <v>4513</v>
      </c>
      <c r="Y287" s="5" t="s">
        <v>4753</v>
      </c>
      <c r="Z287" s="5" t="s">
        <v>4754</v>
      </c>
      <c r="AD287" s="5" t="s">
        <v>714</v>
      </c>
      <c r="AE287" s="5" t="s">
        <v>715</v>
      </c>
    </row>
    <row r="288" spans="1:72" ht="13.5" customHeight="1">
      <c r="A288" s="11" t="str">
        <f>HYPERLINK("http://kyu.snu.ac.kr/sdhj/index.jsp?type=hj/GK14746_00IM0001_146a.jpg","1867_수동면_146a")</f>
        <v>1867_수동면_146a</v>
      </c>
      <c r="B288" s="4">
        <v>1867</v>
      </c>
      <c r="C288" s="4" t="s">
        <v>72</v>
      </c>
      <c r="D288" s="4" t="s">
        <v>73</v>
      </c>
      <c r="E288" s="4">
        <v>287</v>
      </c>
      <c r="F288" s="5">
        <v>1</v>
      </c>
      <c r="G288" s="5" t="s">
        <v>74</v>
      </c>
      <c r="H288" s="5" t="s">
        <v>75</v>
      </c>
      <c r="I288" s="5">
        <f t="shared" si="22"/>
        <v>13</v>
      </c>
      <c r="L288" s="5">
        <v>5</v>
      </c>
      <c r="M288" s="4" t="s">
        <v>739</v>
      </c>
      <c r="N288" s="4" t="s">
        <v>740</v>
      </c>
      <c r="T288" s="5" t="s">
        <v>5388</v>
      </c>
      <c r="U288" s="5" t="s">
        <v>108</v>
      </c>
      <c r="V288" s="5" t="s">
        <v>109</v>
      </c>
      <c r="W288" s="5" t="s">
        <v>184</v>
      </c>
      <c r="X288" s="5" t="s">
        <v>5389</v>
      </c>
      <c r="Y288" s="5" t="s">
        <v>3810</v>
      </c>
      <c r="Z288" s="5" t="s">
        <v>3811</v>
      </c>
      <c r="AC288" s="5">
        <v>54</v>
      </c>
      <c r="AD288" s="5" t="s">
        <v>114</v>
      </c>
      <c r="AE288" s="5" t="s">
        <v>115</v>
      </c>
      <c r="AJ288" s="5" t="s">
        <v>35</v>
      </c>
      <c r="AK288" s="5" t="s">
        <v>36</v>
      </c>
      <c r="AL288" s="5" t="s">
        <v>187</v>
      </c>
      <c r="AM288" s="5" t="s">
        <v>188</v>
      </c>
      <c r="AT288" s="5" t="s">
        <v>95</v>
      </c>
      <c r="AU288" s="5" t="s">
        <v>96</v>
      </c>
      <c r="AV288" s="5" t="s">
        <v>3806</v>
      </c>
      <c r="AW288" s="5" t="s">
        <v>3807</v>
      </c>
      <c r="BG288" s="5" t="s">
        <v>95</v>
      </c>
      <c r="BH288" s="5" t="s">
        <v>96</v>
      </c>
      <c r="BI288" s="5" t="s">
        <v>3375</v>
      </c>
      <c r="BJ288" s="5" t="s">
        <v>3376</v>
      </c>
      <c r="BK288" s="5" t="s">
        <v>95</v>
      </c>
      <c r="BL288" s="5" t="s">
        <v>96</v>
      </c>
      <c r="BM288" s="5" t="s">
        <v>3194</v>
      </c>
      <c r="BN288" s="5" t="s">
        <v>3195</v>
      </c>
      <c r="BO288" s="5" t="s">
        <v>95</v>
      </c>
      <c r="BP288" s="5" t="s">
        <v>96</v>
      </c>
      <c r="BQ288" s="5" t="s">
        <v>3808</v>
      </c>
      <c r="BR288" s="5" t="s">
        <v>3809</v>
      </c>
      <c r="BS288" s="5" t="s">
        <v>1550</v>
      </c>
      <c r="BT288" s="5" t="s">
        <v>1551</v>
      </c>
    </row>
    <row r="289" spans="1:72" ht="13.5" customHeight="1">
      <c r="A289" s="11" t="str">
        <f>HYPERLINK("http://kyu.snu.ac.kr/sdhj/index.jsp?type=hj/GK14746_00IM0001_146a.jpg","1867_수동면_146a")</f>
        <v>1867_수동면_146a</v>
      </c>
      <c r="B289" s="4">
        <v>1867</v>
      </c>
      <c r="C289" s="4" t="s">
        <v>72</v>
      </c>
      <c r="D289" s="4" t="s">
        <v>73</v>
      </c>
      <c r="E289" s="4">
        <v>288</v>
      </c>
      <c r="F289" s="5">
        <v>1</v>
      </c>
      <c r="G289" s="5" t="s">
        <v>74</v>
      </c>
      <c r="H289" s="5" t="s">
        <v>75</v>
      </c>
      <c r="I289" s="5">
        <f t="shared" si="22"/>
        <v>13</v>
      </c>
      <c r="L289" s="5">
        <f>L288</f>
        <v>5</v>
      </c>
      <c r="M289" s="4" t="s">
        <v>739</v>
      </c>
      <c r="N289" s="4" t="s">
        <v>740</v>
      </c>
      <c r="S289" s="5" t="s">
        <v>164</v>
      </c>
      <c r="T289" s="5" t="s">
        <v>165</v>
      </c>
      <c r="W289" s="5" t="s">
        <v>110</v>
      </c>
      <c r="X289" s="5" t="s">
        <v>111</v>
      </c>
      <c r="Y289" s="5" t="s">
        <v>167</v>
      </c>
      <c r="Z289" s="5" t="s">
        <v>168</v>
      </c>
      <c r="AC289" s="5">
        <v>48</v>
      </c>
      <c r="AD289" s="5" t="s">
        <v>381</v>
      </c>
      <c r="AE289" s="5" t="s">
        <v>382</v>
      </c>
      <c r="AJ289" s="5" t="s">
        <v>169</v>
      </c>
      <c r="AK289" s="5" t="s">
        <v>170</v>
      </c>
      <c r="AL289" s="5" t="s">
        <v>116</v>
      </c>
      <c r="AM289" s="5" t="s">
        <v>117</v>
      </c>
      <c r="AT289" s="5" t="s">
        <v>95</v>
      </c>
      <c r="AU289" s="5" t="s">
        <v>96</v>
      </c>
      <c r="AV289" s="5" t="s">
        <v>741</v>
      </c>
      <c r="AW289" s="5" t="s">
        <v>742</v>
      </c>
      <c r="BG289" s="5" t="s">
        <v>95</v>
      </c>
      <c r="BH289" s="5" t="s">
        <v>96</v>
      </c>
      <c r="BI289" s="5" t="s">
        <v>743</v>
      </c>
      <c r="BJ289" s="5" t="s">
        <v>744</v>
      </c>
      <c r="BK289" s="5" t="s">
        <v>95</v>
      </c>
      <c r="BL289" s="5" t="s">
        <v>96</v>
      </c>
      <c r="BM289" s="5" t="s">
        <v>745</v>
      </c>
      <c r="BN289" s="5" t="s">
        <v>746</v>
      </c>
      <c r="BO289" s="5" t="s">
        <v>95</v>
      </c>
      <c r="BP289" s="5" t="s">
        <v>96</v>
      </c>
      <c r="BQ289" s="5" t="s">
        <v>747</v>
      </c>
      <c r="BR289" s="5" t="s">
        <v>748</v>
      </c>
      <c r="BS289" s="5" t="s">
        <v>749</v>
      </c>
      <c r="BT289" s="5" t="s">
        <v>750</v>
      </c>
    </row>
    <row r="290" spans="1:72" ht="13.5" customHeight="1">
      <c r="A290" s="11" t="str">
        <f>HYPERLINK("http://kyu.snu.ac.kr/sdhj/index.jsp?type=hj/GK14746_00IM0001_146a.jpg","1867_수동면_146a")</f>
        <v>1867_수동면_146a</v>
      </c>
      <c r="B290" s="4">
        <v>1867</v>
      </c>
      <c r="C290" s="4" t="s">
        <v>72</v>
      </c>
      <c r="D290" s="4" t="s">
        <v>73</v>
      </c>
      <c r="E290" s="4">
        <v>289</v>
      </c>
      <c r="F290" s="5">
        <v>1</v>
      </c>
      <c r="G290" s="5" t="s">
        <v>74</v>
      </c>
      <c r="H290" s="5" t="s">
        <v>75</v>
      </c>
      <c r="I290" s="5">
        <f t="shared" si="22"/>
        <v>13</v>
      </c>
      <c r="L290" s="5">
        <f>L289</f>
        <v>5</v>
      </c>
      <c r="M290" s="4" t="s">
        <v>739</v>
      </c>
      <c r="N290" s="4" t="s">
        <v>740</v>
      </c>
      <c r="S290" s="5" t="s">
        <v>4494</v>
      </c>
      <c r="T290" s="5" t="s">
        <v>4495</v>
      </c>
      <c r="Y290" s="5" t="s">
        <v>4755</v>
      </c>
      <c r="Z290" s="5" t="s">
        <v>4756</v>
      </c>
      <c r="AC290" s="5">
        <v>24</v>
      </c>
      <c r="AD290" s="5" t="s">
        <v>1079</v>
      </c>
      <c r="AE290" s="5" t="s">
        <v>1080</v>
      </c>
    </row>
    <row r="291" spans="1:72" ht="13.5" customHeight="1">
      <c r="A291" s="11" t="str">
        <f>HYPERLINK("http://kyu.snu.ac.kr/sdhj/index.jsp?type=hj/GK14746_00IM0001_146a.jpg","1867_수동면_146a")</f>
        <v>1867_수동면_146a</v>
      </c>
      <c r="B291" s="4">
        <v>1867</v>
      </c>
      <c r="C291" s="4" t="s">
        <v>72</v>
      </c>
      <c r="D291" s="4" t="s">
        <v>73</v>
      </c>
      <c r="E291" s="4">
        <v>290</v>
      </c>
      <c r="F291" s="5">
        <v>1</v>
      </c>
      <c r="G291" s="5" t="s">
        <v>74</v>
      </c>
      <c r="H291" s="5" t="s">
        <v>75</v>
      </c>
      <c r="I291" s="5">
        <f t="shared" si="22"/>
        <v>13</v>
      </c>
      <c r="L291" s="5">
        <f>L290</f>
        <v>5</v>
      </c>
      <c r="M291" s="4" t="s">
        <v>739</v>
      </c>
      <c r="N291" s="4" t="s">
        <v>740</v>
      </c>
      <c r="S291" s="5" t="s">
        <v>4475</v>
      </c>
      <c r="T291" s="5" t="s">
        <v>4435</v>
      </c>
      <c r="W291" s="5" t="s">
        <v>2980</v>
      </c>
      <c r="X291" s="5" t="s">
        <v>2760</v>
      </c>
      <c r="Y291" s="5" t="s">
        <v>167</v>
      </c>
      <c r="Z291" s="5" t="s">
        <v>168</v>
      </c>
      <c r="AC291" s="5">
        <v>23</v>
      </c>
      <c r="AD291" s="5" t="s">
        <v>1729</v>
      </c>
      <c r="AE291" s="5" t="s">
        <v>1730</v>
      </c>
    </row>
    <row r="292" spans="1:72" ht="13.5" customHeight="1">
      <c r="A292" s="11" t="str">
        <f>HYPERLINK("http://kyu.snu.ac.kr/sdhj/index.jsp?type=hj/GK14746_00IM0001_146a.jpg","1867_수동면_146a")</f>
        <v>1867_수동면_146a</v>
      </c>
      <c r="B292" s="4">
        <v>1867</v>
      </c>
      <c r="C292" s="4" t="s">
        <v>72</v>
      </c>
      <c r="D292" s="4" t="s">
        <v>73</v>
      </c>
      <c r="E292" s="4">
        <v>291</v>
      </c>
      <c r="F292" s="5">
        <v>1</v>
      </c>
      <c r="G292" s="5" t="s">
        <v>74</v>
      </c>
      <c r="H292" s="5" t="s">
        <v>75</v>
      </c>
      <c r="I292" s="5">
        <f t="shared" si="22"/>
        <v>13</v>
      </c>
      <c r="L292" s="5">
        <f>L291</f>
        <v>5</v>
      </c>
      <c r="M292" s="4" t="s">
        <v>739</v>
      </c>
      <c r="N292" s="4" t="s">
        <v>740</v>
      </c>
      <c r="T292" s="5" t="s">
        <v>5392</v>
      </c>
      <c r="U292" s="5" t="s">
        <v>4512</v>
      </c>
      <c r="V292" s="5" t="s">
        <v>4513</v>
      </c>
      <c r="Y292" s="5" t="s">
        <v>4757</v>
      </c>
      <c r="Z292" s="5" t="s">
        <v>4758</v>
      </c>
      <c r="AD292" s="5" t="s">
        <v>662</v>
      </c>
      <c r="AE292" s="5" t="s">
        <v>663</v>
      </c>
    </row>
    <row r="293" spans="1:72" ht="13.5" customHeight="1">
      <c r="A293" s="11" t="str">
        <f>HYPERLINK("http://kyu.snu.ac.kr/sdhj/index.jsp?type=hj/GK14746_00IM0001_146a.jpg","1867_수동면_146a")</f>
        <v>1867_수동면_146a</v>
      </c>
      <c r="B293" s="4">
        <v>1867</v>
      </c>
      <c r="C293" s="4" t="s">
        <v>72</v>
      </c>
      <c r="D293" s="4" t="s">
        <v>73</v>
      </c>
      <c r="E293" s="4">
        <v>292</v>
      </c>
      <c r="F293" s="5">
        <v>1</v>
      </c>
      <c r="G293" s="5" t="s">
        <v>74</v>
      </c>
      <c r="H293" s="5" t="s">
        <v>75</v>
      </c>
      <c r="I293" s="5">
        <v>14</v>
      </c>
      <c r="J293" s="5" t="s">
        <v>3324</v>
      </c>
      <c r="K293" s="5" t="s">
        <v>3325</v>
      </c>
      <c r="L293" s="5">
        <v>1</v>
      </c>
      <c r="M293" s="4" t="s">
        <v>1366</v>
      </c>
      <c r="N293" s="4" t="s">
        <v>1367</v>
      </c>
      <c r="T293" s="5" t="s">
        <v>5580</v>
      </c>
      <c r="U293" s="5" t="s">
        <v>108</v>
      </c>
      <c r="V293" s="5" t="s">
        <v>109</v>
      </c>
      <c r="W293" s="5" t="s">
        <v>269</v>
      </c>
      <c r="X293" s="5" t="s">
        <v>270</v>
      </c>
      <c r="Y293" s="5" t="s">
        <v>3326</v>
      </c>
      <c r="Z293" s="5" t="s">
        <v>3327</v>
      </c>
      <c r="AC293" s="5">
        <v>65</v>
      </c>
      <c r="AD293" s="5" t="s">
        <v>690</v>
      </c>
      <c r="AE293" s="5" t="s">
        <v>691</v>
      </c>
      <c r="AJ293" s="5" t="s">
        <v>35</v>
      </c>
      <c r="AK293" s="5" t="s">
        <v>36</v>
      </c>
      <c r="AL293" s="5" t="s">
        <v>367</v>
      </c>
      <c r="AM293" s="5" t="s">
        <v>368</v>
      </c>
      <c r="AT293" s="5" t="s">
        <v>95</v>
      </c>
      <c r="AU293" s="5" t="s">
        <v>96</v>
      </c>
      <c r="AV293" s="5" t="s">
        <v>945</v>
      </c>
      <c r="AW293" s="5" t="s">
        <v>946</v>
      </c>
      <c r="BG293" s="5" t="s">
        <v>95</v>
      </c>
      <c r="BH293" s="5" t="s">
        <v>96</v>
      </c>
      <c r="BI293" s="5" t="s">
        <v>947</v>
      </c>
      <c r="BJ293" s="5" t="s">
        <v>948</v>
      </c>
      <c r="BK293" s="5" t="s">
        <v>95</v>
      </c>
      <c r="BL293" s="5" t="s">
        <v>96</v>
      </c>
      <c r="BM293" s="5" t="s">
        <v>3328</v>
      </c>
      <c r="BN293" s="5" t="s">
        <v>3329</v>
      </c>
      <c r="BO293" s="5" t="s">
        <v>95</v>
      </c>
      <c r="BP293" s="5" t="s">
        <v>96</v>
      </c>
      <c r="BQ293" s="5" t="s">
        <v>3330</v>
      </c>
      <c r="BR293" s="5" t="s">
        <v>3331</v>
      </c>
      <c r="BS293" s="5" t="s">
        <v>3311</v>
      </c>
      <c r="BT293" s="5" t="s">
        <v>3312</v>
      </c>
    </row>
    <row r="294" spans="1:72" ht="13.5" customHeight="1">
      <c r="A294" s="11" t="str">
        <f>HYPERLINK("http://kyu.snu.ac.kr/sdhj/index.jsp?type=hj/GK14746_00IM0001_146a.jpg","1867_수동면_146a")</f>
        <v>1867_수동면_146a</v>
      </c>
      <c r="B294" s="4">
        <v>1867</v>
      </c>
      <c r="C294" s="4" t="s">
        <v>72</v>
      </c>
      <c r="D294" s="4" t="s">
        <v>73</v>
      </c>
      <c r="E294" s="4">
        <v>293</v>
      </c>
      <c r="F294" s="5">
        <v>1</v>
      </c>
      <c r="G294" s="5" t="s">
        <v>74</v>
      </c>
      <c r="H294" s="5" t="s">
        <v>75</v>
      </c>
      <c r="I294" s="5">
        <f t="shared" ref="I294:I317" si="23">I293</f>
        <v>14</v>
      </c>
      <c r="L294" s="5">
        <f>L293</f>
        <v>1</v>
      </c>
      <c r="M294" s="4" t="s">
        <v>1366</v>
      </c>
      <c r="N294" s="4" t="s">
        <v>1367</v>
      </c>
      <c r="S294" s="5" t="s">
        <v>164</v>
      </c>
      <c r="T294" s="5" t="s">
        <v>165</v>
      </c>
      <c r="W294" s="5" t="s">
        <v>1368</v>
      </c>
      <c r="X294" s="5" t="s">
        <v>1369</v>
      </c>
      <c r="Y294" s="5" t="s">
        <v>167</v>
      </c>
      <c r="Z294" s="5" t="s">
        <v>168</v>
      </c>
      <c r="AC294" s="5">
        <v>60</v>
      </c>
      <c r="AD294" s="5" t="s">
        <v>138</v>
      </c>
      <c r="AE294" s="5" t="s">
        <v>139</v>
      </c>
      <c r="AJ294" s="5" t="s">
        <v>169</v>
      </c>
      <c r="AK294" s="5" t="s">
        <v>170</v>
      </c>
      <c r="AL294" s="5" t="s">
        <v>128</v>
      </c>
      <c r="AM294" s="5" t="s">
        <v>129</v>
      </c>
      <c r="AT294" s="5" t="s">
        <v>95</v>
      </c>
      <c r="AU294" s="5" t="s">
        <v>96</v>
      </c>
      <c r="AV294" s="5" t="s">
        <v>1370</v>
      </c>
      <c r="AW294" s="5" t="s">
        <v>1371</v>
      </c>
      <c r="BG294" s="5" t="s">
        <v>95</v>
      </c>
      <c r="BH294" s="5" t="s">
        <v>96</v>
      </c>
      <c r="BI294" s="5" t="s">
        <v>1372</v>
      </c>
      <c r="BJ294" s="5" t="s">
        <v>1373</v>
      </c>
      <c r="BK294" s="5" t="s">
        <v>95</v>
      </c>
      <c r="BL294" s="5" t="s">
        <v>96</v>
      </c>
      <c r="BM294" s="5" t="s">
        <v>1374</v>
      </c>
      <c r="BN294" s="5" t="s">
        <v>1375</v>
      </c>
      <c r="BO294" s="5" t="s">
        <v>95</v>
      </c>
      <c r="BP294" s="5" t="s">
        <v>96</v>
      </c>
      <c r="BQ294" s="5" t="s">
        <v>1376</v>
      </c>
      <c r="BR294" s="5" t="s">
        <v>1377</v>
      </c>
      <c r="BS294" s="5" t="s">
        <v>171</v>
      </c>
      <c r="BT294" s="5" t="s">
        <v>5434</v>
      </c>
    </row>
    <row r="295" spans="1:72" ht="13.5" customHeight="1">
      <c r="A295" s="11" t="str">
        <f>HYPERLINK("http://kyu.snu.ac.kr/sdhj/index.jsp?type=hj/GK14746_00IM0001_146a.jpg","1867_수동면_146a")</f>
        <v>1867_수동면_146a</v>
      </c>
      <c r="B295" s="4">
        <v>1867</v>
      </c>
      <c r="C295" s="4" t="s">
        <v>72</v>
      </c>
      <c r="D295" s="4" t="s">
        <v>73</v>
      </c>
      <c r="E295" s="4">
        <v>294</v>
      </c>
      <c r="F295" s="5">
        <v>1</v>
      </c>
      <c r="G295" s="5" t="s">
        <v>74</v>
      </c>
      <c r="H295" s="5" t="s">
        <v>75</v>
      </c>
      <c r="I295" s="5">
        <f t="shared" si="23"/>
        <v>14</v>
      </c>
      <c r="L295" s="5">
        <f>L294</f>
        <v>1</v>
      </c>
      <c r="M295" s="4" t="s">
        <v>1366</v>
      </c>
      <c r="N295" s="4" t="s">
        <v>1367</v>
      </c>
      <c r="T295" s="5" t="s">
        <v>5581</v>
      </c>
      <c r="U295" s="5" t="s">
        <v>4512</v>
      </c>
      <c r="V295" s="5" t="s">
        <v>4513</v>
      </c>
      <c r="Y295" s="5" t="s">
        <v>4759</v>
      </c>
      <c r="Z295" s="5" t="s">
        <v>4760</v>
      </c>
      <c r="AD295" s="5" t="s">
        <v>678</v>
      </c>
      <c r="AE295" s="5" t="s">
        <v>679</v>
      </c>
    </row>
    <row r="296" spans="1:72" ht="13.5" customHeight="1">
      <c r="A296" s="11" t="str">
        <f>HYPERLINK("http://kyu.snu.ac.kr/sdhj/index.jsp?type=hj/GK14746_00IM0001_146a.jpg","1867_수동면_146a")</f>
        <v>1867_수동면_146a</v>
      </c>
      <c r="B296" s="4">
        <v>1867</v>
      </c>
      <c r="C296" s="4" t="s">
        <v>72</v>
      </c>
      <c r="D296" s="4" t="s">
        <v>73</v>
      </c>
      <c r="E296" s="4">
        <v>295</v>
      </c>
      <c r="F296" s="5">
        <v>1</v>
      </c>
      <c r="G296" s="5" t="s">
        <v>74</v>
      </c>
      <c r="H296" s="5" t="s">
        <v>75</v>
      </c>
      <c r="I296" s="5">
        <f t="shared" si="23"/>
        <v>14</v>
      </c>
      <c r="L296" s="5">
        <v>2</v>
      </c>
      <c r="M296" s="4" t="s">
        <v>1428</v>
      </c>
      <c r="N296" s="4" t="s">
        <v>1429</v>
      </c>
      <c r="T296" s="5" t="s">
        <v>5582</v>
      </c>
      <c r="U296" s="5" t="s">
        <v>2383</v>
      </c>
      <c r="V296" s="5" t="s">
        <v>2384</v>
      </c>
      <c r="W296" s="5" t="s">
        <v>166</v>
      </c>
      <c r="X296" s="5" t="s">
        <v>5583</v>
      </c>
      <c r="Y296" s="5" t="s">
        <v>4063</v>
      </c>
      <c r="Z296" s="5" t="s">
        <v>4064</v>
      </c>
      <c r="AC296" s="5">
        <v>60</v>
      </c>
      <c r="AD296" s="5" t="s">
        <v>138</v>
      </c>
      <c r="AE296" s="5" t="s">
        <v>139</v>
      </c>
      <c r="AJ296" s="5" t="s">
        <v>35</v>
      </c>
      <c r="AK296" s="5" t="s">
        <v>36</v>
      </c>
      <c r="AL296" s="5" t="s">
        <v>199</v>
      </c>
      <c r="AM296" s="5" t="s">
        <v>200</v>
      </c>
      <c r="AT296" s="5" t="s">
        <v>95</v>
      </c>
      <c r="AU296" s="5" t="s">
        <v>96</v>
      </c>
      <c r="AV296" s="5" t="s">
        <v>4065</v>
      </c>
      <c r="AW296" s="5" t="s">
        <v>4066</v>
      </c>
      <c r="BG296" s="5" t="s">
        <v>95</v>
      </c>
      <c r="BH296" s="5" t="s">
        <v>96</v>
      </c>
      <c r="BI296" s="5" t="s">
        <v>1485</v>
      </c>
      <c r="BJ296" s="5" t="s">
        <v>1486</v>
      </c>
      <c r="BK296" s="5" t="s">
        <v>95</v>
      </c>
      <c r="BL296" s="5" t="s">
        <v>96</v>
      </c>
      <c r="BM296" s="5" t="s">
        <v>4067</v>
      </c>
      <c r="BN296" s="5" t="s">
        <v>4068</v>
      </c>
      <c r="BO296" s="5" t="s">
        <v>4069</v>
      </c>
      <c r="BP296" s="5" t="s">
        <v>4070</v>
      </c>
      <c r="BQ296" s="5" t="s">
        <v>4071</v>
      </c>
      <c r="BR296" s="5" t="s">
        <v>4072</v>
      </c>
      <c r="BS296" s="5" t="s">
        <v>626</v>
      </c>
      <c r="BT296" s="5" t="s">
        <v>627</v>
      </c>
    </row>
    <row r="297" spans="1:72" ht="13.5" customHeight="1">
      <c r="A297" s="11" t="str">
        <f>HYPERLINK("http://kyu.snu.ac.kr/sdhj/index.jsp?type=hj/GK14746_00IM0001_146a.jpg","1867_수동면_146a")</f>
        <v>1867_수동면_146a</v>
      </c>
      <c r="B297" s="4">
        <v>1867</v>
      </c>
      <c r="C297" s="4" t="s">
        <v>72</v>
      </c>
      <c r="D297" s="4" t="s">
        <v>73</v>
      </c>
      <c r="E297" s="4">
        <v>296</v>
      </c>
      <c r="F297" s="5">
        <v>1</v>
      </c>
      <c r="G297" s="5" t="s">
        <v>74</v>
      </c>
      <c r="H297" s="5" t="s">
        <v>75</v>
      </c>
      <c r="I297" s="5">
        <f t="shared" si="23"/>
        <v>14</v>
      </c>
      <c r="L297" s="5">
        <f t="shared" ref="L297:L303" si="24">L296</f>
        <v>2</v>
      </c>
      <c r="M297" s="4" t="s">
        <v>1428</v>
      </c>
      <c r="N297" s="4" t="s">
        <v>1429</v>
      </c>
      <c r="S297" s="5" t="s">
        <v>164</v>
      </c>
      <c r="T297" s="5" t="s">
        <v>165</v>
      </c>
      <c r="W297" s="5" t="s">
        <v>1430</v>
      </c>
      <c r="X297" s="5" t="s">
        <v>1431</v>
      </c>
      <c r="Y297" s="5" t="s">
        <v>167</v>
      </c>
      <c r="Z297" s="5" t="s">
        <v>168</v>
      </c>
      <c r="AC297" s="5">
        <v>65</v>
      </c>
      <c r="AD297" s="5" t="s">
        <v>690</v>
      </c>
      <c r="AE297" s="5" t="s">
        <v>691</v>
      </c>
      <c r="AJ297" s="5" t="s">
        <v>169</v>
      </c>
      <c r="AK297" s="5" t="s">
        <v>170</v>
      </c>
      <c r="AL297" s="5" t="s">
        <v>1432</v>
      </c>
      <c r="AM297" s="5" t="s">
        <v>1433</v>
      </c>
      <c r="AT297" s="5" t="s">
        <v>95</v>
      </c>
      <c r="AU297" s="5" t="s">
        <v>96</v>
      </c>
      <c r="AV297" s="5" t="s">
        <v>1434</v>
      </c>
      <c r="AW297" s="5" t="s">
        <v>1435</v>
      </c>
      <c r="BG297" s="5" t="s">
        <v>95</v>
      </c>
      <c r="BH297" s="5" t="s">
        <v>96</v>
      </c>
      <c r="BI297" s="5" t="s">
        <v>1436</v>
      </c>
      <c r="BJ297" s="5" t="s">
        <v>1437</v>
      </c>
      <c r="BK297" s="5" t="s">
        <v>95</v>
      </c>
      <c r="BL297" s="5" t="s">
        <v>96</v>
      </c>
      <c r="BM297" s="5" t="s">
        <v>1438</v>
      </c>
      <c r="BN297" s="5" t="s">
        <v>1439</v>
      </c>
      <c r="BO297" s="5" t="s">
        <v>95</v>
      </c>
      <c r="BP297" s="5" t="s">
        <v>96</v>
      </c>
      <c r="BQ297" s="5" t="s">
        <v>1440</v>
      </c>
      <c r="BR297" s="5" t="s">
        <v>1441</v>
      </c>
      <c r="BS297" s="5" t="s">
        <v>171</v>
      </c>
      <c r="BT297" s="5" t="s">
        <v>5584</v>
      </c>
    </row>
    <row r="298" spans="1:72" ht="13.5" customHeight="1">
      <c r="A298" s="11" t="str">
        <f>HYPERLINK("http://kyu.snu.ac.kr/sdhj/index.jsp?type=hj/GK14746_00IM0001_146a.jpg","1867_수동면_146a")</f>
        <v>1867_수동면_146a</v>
      </c>
      <c r="B298" s="4">
        <v>1867</v>
      </c>
      <c r="C298" s="4" t="s">
        <v>72</v>
      </c>
      <c r="D298" s="4" t="s">
        <v>73</v>
      </c>
      <c r="E298" s="4">
        <v>297</v>
      </c>
      <c r="F298" s="5">
        <v>1</v>
      </c>
      <c r="G298" s="5" t="s">
        <v>74</v>
      </c>
      <c r="H298" s="5" t="s">
        <v>75</v>
      </c>
      <c r="I298" s="5">
        <f t="shared" si="23"/>
        <v>14</v>
      </c>
      <c r="L298" s="5">
        <f t="shared" si="24"/>
        <v>2</v>
      </c>
      <c r="M298" s="4" t="s">
        <v>1428</v>
      </c>
      <c r="N298" s="4" t="s">
        <v>1429</v>
      </c>
      <c r="S298" s="5" t="s">
        <v>4494</v>
      </c>
      <c r="T298" s="5" t="s">
        <v>4495</v>
      </c>
      <c r="U298" s="5" t="s">
        <v>108</v>
      </c>
      <c r="V298" s="5" t="s">
        <v>109</v>
      </c>
      <c r="Y298" s="5" t="s">
        <v>4761</v>
      </c>
      <c r="Z298" s="5" t="s">
        <v>4762</v>
      </c>
      <c r="AC298" s="5">
        <v>41</v>
      </c>
      <c r="AD298" s="5" t="s">
        <v>229</v>
      </c>
      <c r="AE298" s="5" t="s">
        <v>230</v>
      </c>
    </row>
    <row r="299" spans="1:72" ht="13.5" customHeight="1">
      <c r="A299" s="11" t="str">
        <f>HYPERLINK("http://kyu.snu.ac.kr/sdhj/index.jsp?type=hj/GK14746_00IM0001_146a.jpg","1867_수동면_146a")</f>
        <v>1867_수동면_146a</v>
      </c>
      <c r="B299" s="4">
        <v>1867</v>
      </c>
      <c r="C299" s="4" t="s">
        <v>72</v>
      </c>
      <c r="D299" s="4" t="s">
        <v>73</v>
      </c>
      <c r="E299" s="4">
        <v>298</v>
      </c>
      <c r="F299" s="5">
        <v>1</v>
      </c>
      <c r="G299" s="5" t="s">
        <v>74</v>
      </c>
      <c r="H299" s="5" t="s">
        <v>75</v>
      </c>
      <c r="I299" s="5">
        <f t="shared" si="23"/>
        <v>14</v>
      </c>
      <c r="L299" s="5">
        <f t="shared" si="24"/>
        <v>2</v>
      </c>
      <c r="M299" s="4" t="s">
        <v>1428</v>
      </c>
      <c r="N299" s="4" t="s">
        <v>1429</v>
      </c>
      <c r="S299" s="5" t="s">
        <v>4475</v>
      </c>
      <c r="T299" s="5" t="s">
        <v>4435</v>
      </c>
      <c r="W299" s="5" t="s">
        <v>184</v>
      </c>
      <c r="X299" s="5" t="s">
        <v>5585</v>
      </c>
      <c r="Y299" s="5" t="s">
        <v>167</v>
      </c>
      <c r="Z299" s="5" t="s">
        <v>168</v>
      </c>
      <c r="AC299" s="5">
        <v>41</v>
      </c>
      <c r="AD299" s="5" t="s">
        <v>229</v>
      </c>
      <c r="AE299" s="5" t="s">
        <v>230</v>
      </c>
    </row>
    <row r="300" spans="1:72" ht="13.5" customHeight="1">
      <c r="A300" s="11" t="str">
        <f>HYPERLINK("http://kyu.snu.ac.kr/sdhj/index.jsp?type=hj/GK14746_00IM0001_146a.jpg","1867_수동면_146a")</f>
        <v>1867_수동면_146a</v>
      </c>
      <c r="B300" s="4">
        <v>1867</v>
      </c>
      <c r="C300" s="4" t="s">
        <v>72</v>
      </c>
      <c r="D300" s="4" t="s">
        <v>73</v>
      </c>
      <c r="E300" s="4">
        <v>299</v>
      </c>
      <c r="F300" s="5">
        <v>1</v>
      </c>
      <c r="G300" s="5" t="s">
        <v>74</v>
      </c>
      <c r="H300" s="5" t="s">
        <v>75</v>
      </c>
      <c r="I300" s="5">
        <f t="shared" si="23"/>
        <v>14</v>
      </c>
      <c r="L300" s="5">
        <f t="shared" si="24"/>
        <v>2</v>
      </c>
      <c r="M300" s="4" t="s">
        <v>1428</v>
      </c>
      <c r="N300" s="4" t="s">
        <v>1429</v>
      </c>
      <c r="S300" s="5" t="s">
        <v>4494</v>
      </c>
      <c r="T300" s="5" t="s">
        <v>4495</v>
      </c>
      <c r="U300" s="5" t="s">
        <v>108</v>
      </c>
      <c r="V300" s="5" t="s">
        <v>109</v>
      </c>
      <c r="Y300" s="5" t="s">
        <v>4763</v>
      </c>
      <c r="Z300" s="5" t="s">
        <v>4764</v>
      </c>
      <c r="AC300" s="5">
        <v>35</v>
      </c>
      <c r="AD300" s="5" t="s">
        <v>499</v>
      </c>
      <c r="AE300" s="5" t="s">
        <v>500</v>
      </c>
    </row>
    <row r="301" spans="1:72" ht="13.5" customHeight="1">
      <c r="A301" s="11" t="str">
        <f>HYPERLINK("http://kyu.snu.ac.kr/sdhj/index.jsp?type=hj/GK14746_00IM0001_146a.jpg","1867_수동면_146a")</f>
        <v>1867_수동면_146a</v>
      </c>
      <c r="B301" s="4">
        <v>1867</v>
      </c>
      <c r="C301" s="4" t="s">
        <v>72</v>
      </c>
      <c r="D301" s="4" t="s">
        <v>73</v>
      </c>
      <c r="E301" s="4">
        <v>300</v>
      </c>
      <c r="F301" s="5">
        <v>1</v>
      </c>
      <c r="G301" s="5" t="s">
        <v>74</v>
      </c>
      <c r="H301" s="5" t="s">
        <v>75</v>
      </c>
      <c r="I301" s="5">
        <f t="shared" si="23"/>
        <v>14</v>
      </c>
      <c r="L301" s="5">
        <f t="shared" si="24"/>
        <v>2</v>
      </c>
      <c r="M301" s="4" t="s">
        <v>1428</v>
      </c>
      <c r="N301" s="4" t="s">
        <v>1429</v>
      </c>
      <c r="S301" s="5" t="s">
        <v>4475</v>
      </c>
      <c r="T301" s="5" t="s">
        <v>4435</v>
      </c>
      <c r="W301" s="5" t="s">
        <v>166</v>
      </c>
      <c r="X301" s="5" t="s">
        <v>5583</v>
      </c>
      <c r="Y301" s="5" t="s">
        <v>167</v>
      </c>
      <c r="Z301" s="5" t="s">
        <v>168</v>
      </c>
      <c r="AC301" s="5">
        <v>28</v>
      </c>
      <c r="AD301" s="5" t="s">
        <v>2468</v>
      </c>
      <c r="AE301" s="5" t="s">
        <v>2469</v>
      </c>
    </row>
    <row r="302" spans="1:72" ht="13.5" customHeight="1">
      <c r="A302" s="11" t="str">
        <f>HYPERLINK("http://kyu.snu.ac.kr/sdhj/index.jsp?type=hj/GK14746_00IM0001_146a.jpg","1867_수동면_146a")</f>
        <v>1867_수동면_146a</v>
      </c>
      <c r="B302" s="4">
        <v>1867</v>
      </c>
      <c r="C302" s="4" t="s">
        <v>72</v>
      </c>
      <c r="D302" s="4" t="s">
        <v>73</v>
      </c>
      <c r="E302" s="4">
        <v>301</v>
      </c>
      <c r="F302" s="5">
        <v>1</v>
      </c>
      <c r="G302" s="5" t="s">
        <v>74</v>
      </c>
      <c r="H302" s="5" t="s">
        <v>75</v>
      </c>
      <c r="I302" s="5">
        <f t="shared" si="23"/>
        <v>14</v>
      </c>
      <c r="L302" s="5">
        <f t="shared" si="24"/>
        <v>2</v>
      </c>
      <c r="M302" s="4" t="s">
        <v>1428</v>
      </c>
      <c r="N302" s="4" t="s">
        <v>1429</v>
      </c>
      <c r="S302" s="5" t="s">
        <v>379</v>
      </c>
      <c r="T302" s="5" t="s">
        <v>380</v>
      </c>
      <c r="Y302" s="5" t="s">
        <v>4765</v>
      </c>
      <c r="Z302" s="5" t="s">
        <v>416</v>
      </c>
      <c r="AC302" s="5">
        <v>10</v>
      </c>
      <c r="AD302" s="5" t="s">
        <v>1806</v>
      </c>
      <c r="AE302" s="5" t="s">
        <v>1807</v>
      </c>
    </row>
    <row r="303" spans="1:72" ht="13.5" customHeight="1">
      <c r="A303" s="11" t="str">
        <f>HYPERLINK("http://kyu.snu.ac.kr/sdhj/index.jsp?type=hj/GK14746_00IM0001_146a.jpg","1867_수동면_146a")</f>
        <v>1867_수동면_146a</v>
      </c>
      <c r="B303" s="4">
        <v>1867</v>
      </c>
      <c r="C303" s="4" t="s">
        <v>72</v>
      </c>
      <c r="D303" s="4" t="s">
        <v>73</v>
      </c>
      <c r="E303" s="4">
        <v>302</v>
      </c>
      <c r="F303" s="5">
        <v>1</v>
      </c>
      <c r="G303" s="5" t="s">
        <v>74</v>
      </c>
      <c r="H303" s="5" t="s">
        <v>75</v>
      </c>
      <c r="I303" s="5">
        <f t="shared" si="23"/>
        <v>14</v>
      </c>
      <c r="L303" s="5">
        <f t="shared" si="24"/>
        <v>2</v>
      </c>
      <c r="M303" s="4" t="s">
        <v>1428</v>
      </c>
      <c r="N303" s="4" t="s">
        <v>1429</v>
      </c>
      <c r="T303" s="5" t="s">
        <v>5586</v>
      </c>
      <c r="U303" s="5" t="s">
        <v>4512</v>
      </c>
      <c r="V303" s="5" t="s">
        <v>4513</v>
      </c>
      <c r="Y303" s="5" t="s">
        <v>4766</v>
      </c>
      <c r="Z303" s="5" t="s">
        <v>4767</v>
      </c>
      <c r="AD303" s="5" t="s">
        <v>2468</v>
      </c>
      <c r="AE303" s="5" t="s">
        <v>2469</v>
      </c>
    </row>
    <row r="304" spans="1:72" ht="13.5" customHeight="1">
      <c r="A304" s="11" t="str">
        <f>HYPERLINK("http://kyu.snu.ac.kr/sdhj/index.jsp?type=hj/GK14746_00IM0001_146a.jpg","1867_수동면_146a")</f>
        <v>1867_수동면_146a</v>
      </c>
      <c r="B304" s="4">
        <v>1867</v>
      </c>
      <c r="C304" s="4" t="s">
        <v>72</v>
      </c>
      <c r="D304" s="4" t="s">
        <v>73</v>
      </c>
      <c r="E304" s="4">
        <v>303</v>
      </c>
      <c r="F304" s="5">
        <v>1</v>
      </c>
      <c r="G304" s="5" t="s">
        <v>74</v>
      </c>
      <c r="H304" s="5" t="s">
        <v>75</v>
      </c>
      <c r="I304" s="5">
        <f t="shared" si="23"/>
        <v>14</v>
      </c>
      <c r="L304" s="5">
        <v>3</v>
      </c>
      <c r="M304" s="4" t="s">
        <v>3406</v>
      </c>
      <c r="N304" s="4" t="s">
        <v>3407</v>
      </c>
      <c r="T304" s="5" t="s">
        <v>5366</v>
      </c>
      <c r="U304" s="5" t="s">
        <v>108</v>
      </c>
      <c r="V304" s="5" t="s">
        <v>109</v>
      </c>
      <c r="W304" s="5" t="s">
        <v>166</v>
      </c>
      <c r="X304" s="5" t="s">
        <v>5367</v>
      </c>
      <c r="Y304" s="5" t="s">
        <v>3408</v>
      </c>
      <c r="Z304" s="5" t="s">
        <v>3409</v>
      </c>
      <c r="AC304" s="5">
        <v>72</v>
      </c>
      <c r="AD304" s="5" t="s">
        <v>2419</v>
      </c>
      <c r="AE304" s="5" t="s">
        <v>2420</v>
      </c>
      <c r="AJ304" s="5" t="s">
        <v>35</v>
      </c>
      <c r="AK304" s="5" t="s">
        <v>36</v>
      </c>
      <c r="AL304" s="5" t="s">
        <v>171</v>
      </c>
      <c r="AM304" s="5" t="s">
        <v>5587</v>
      </c>
      <c r="AT304" s="5" t="s">
        <v>706</v>
      </c>
      <c r="AU304" s="5" t="s">
        <v>707</v>
      </c>
      <c r="AV304" s="5" t="s">
        <v>3410</v>
      </c>
      <c r="AW304" s="5" t="s">
        <v>3411</v>
      </c>
      <c r="BG304" s="5" t="s">
        <v>3315</v>
      </c>
      <c r="BH304" s="5" t="s">
        <v>3316</v>
      </c>
      <c r="BI304" s="5" t="s">
        <v>2050</v>
      </c>
      <c r="BJ304" s="5" t="s">
        <v>2051</v>
      </c>
      <c r="BK304" s="5" t="s">
        <v>407</v>
      </c>
      <c r="BL304" s="5" t="s">
        <v>408</v>
      </c>
      <c r="BM304" s="5" t="s">
        <v>2312</v>
      </c>
      <c r="BN304" s="5" t="s">
        <v>2313</v>
      </c>
      <c r="BO304" s="5" t="s">
        <v>407</v>
      </c>
      <c r="BP304" s="5" t="s">
        <v>408</v>
      </c>
      <c r="BQ304" s="5" t="s">
        <v>3412</v>
      </c>
      <c r="BR304" s="5" t="s">
        <v>3413</v>
      </c>
      <c r="BS304" s="5" t="s">
        <v>187</v>
      </c>
      <c r="BT304" s="5" t="s">
        <v>188</v>
      </c>
    </row>
    <row r="305" spans="1:256" ht="13.5" customHeight="1">
      <c r="A305" s="11" t="str">
        <f>HYPERLINK("http://kyu.snu.ac.kr/sdhj/index.jsp?type=hj/GK14746_00IM0001_146a.jpg","1867_수동면_146a")</f>
        <v>1867_수동면_146a</v>
      </c>
      <c r="B305" s="4">
        <v>1867</v>
      </c>
      <c r="C305" s="4" t="s">
        <v>72</v>
      </c>
      <c r="D305" s="4" t="s">
        <v>73</v>
      </c>
      <c r="E305" s="4">
        <v>304</v>
      </c>
      <c r="F305" s="5">
        <v>1</v>
      </c>
      <c r="G305" s="5" t="s">
        <v>74</v>
      </c>
      <c r="H305" s="5" t="s">
        <v>75</v>
      </c>
      <c r="I305" s="5">
        <f t="shared" si="23"/>
        <v>14</v>
      </c>
      <c r="L305" s="5">
        <f>L304</f>
        <v>3</v>
      </c>
      <c r="M305" s="4" t="s">
        <v>3406</v>
      </c>
      <c r="N305" s="4" t="s">
        <v>3407</v>
      </c>
      <c r="S305" s="5" t="s">
        <v>4494</v>
      </c>
      <c r="T305" s="5" t="s">
        <v>4495</v>
      </c>
      <c r="U305" s="5" t="s">
        <v>108</v>
      </c>
      <c r="V305" s="5" t="s">
        <v>109</v>
      </c>
      <c r="Y305" s="5" t="s">
        <v>4768</v>
      </c>
      <c r="Z305" s="5" t="s">
        <v>4769</v>
      </c>
      <c r="AC305" s="5">
        <v>39</v>
      </c>
      <c r="AD305" s="5" t="s">
        <v>1391</v>
      </c>
      <c r="AE305" s="5" t="s">
        <v>1392</v>
      </c>
    </row>
    <row r="306" spans="1:256" ht="13.5" customHeight="1">
      <c r="A306" s="11" t="str">
        <f>HYPERLINK("http://kyu.snu.ac.kr/sdhj/index.jsp?type=hj/GK14746_00IM0001_146a.jpg","1867_수동면_146a")</f>
        <v>1867_수동면_146a</v>
      </c>
      <c r="B306" s="4">
        <v>1867</v>
      </c>
      <c r="C306" s="4" t="s">
        <v>72</v>
      </c>
      <c r="D306" s="4" t="s">
        <v>73</v>
      </c>
      <c r="E306" s="4">
        <v>305</v>
      </c>
      <c r="F306" s="5">
        <v>1</v>
      </c>
      <c r="G306" s="5" t="s">
        <v>74</v>
      </c>
      <c r="H306" s="5" t="s">
        <v>75</v>
      </c>
      <c r="I306" s="5">
        <f t="shared" si="23"/>
        <v>14</v>
      </c>
      <c r="L306" s="5">
        <f>L305</f>
        <v>3</v>
      </c>
      <c r="M306" s="4" t="s">
        <v>3406</v>
      </c>
      <c r="N306" s="4" t="s">
        <v>3407</v>
      </c>
      <c r="S306" s="5" t="s">
        <v>4475</v>
      </c>
      <c r="T306" s="5" t="s">
        <v>4435</v>
      </c>
      <c r="W306" s="5" t="s">
        <v>110</v>
      </c>
      <c r="X306" s="5" t="s">
        <v>111</v>
      </c>
      <c r="Y306" s="5" t="s">
        <v>167</v>
      </c>
      <c r="Z306" s="5" t="s">
        <v>168</v>
      </c>
      <c r="AC306" s="5">
        <v>41</v>
      </c>
      <c r="AD306" s="5" t="s">
        <v>229</v>
      </c>
      <c r="AE306" s="5" t="s">
        <v>230</v>
      </c>
    </row>
    <row r="307" spans="1:256" ht="13.5" customHeight="1">
      <c r="A307" s="11" t="str">
        <f>HYPERLINK("http://kyu.snu.ac.kr/sdhj/index.jsp?type=hj/GK14746_00IM0001_146a.jpg","1867_수동면_146a")</f>
        <v>1867_수동면_146a</v>
      </c>
      <c r="B307" s="4">
        <v>1867</v>
      </c>
      <c r="C307" s="4" t="s">
        <v>72</v>
      </c>
      <c r="D307" s="4" t="s">
        <v>73</v>
      </c>
      <c r="E307" s="4">
        <v>306</v>
      </c>
      <c r="F307" s="5">
        <v>1</v>
      </c>
      <c r="G307" s="5" t="s">
        <v>74</v>
      </c>
      <c r="H307" s="5" t="s">
        <v>75</v>
      </c>
      <c r="I307" s="5">
        <f t="shared" si="23"/>
        <v>14</v>
      </c>
      <c r="L307" s="5">
        <f>L306</f>
        <v>3</v>
      </c>
      <c r="M307" s="4" t="s">
        <v>3406</v>
      </c>
      <c r="N307" s="4" t="s">
        <v>3407</v>
      </c>
      <c r="S307" s="5" t="s">
        <v>4494</v>
      </c>
      <c r="T307" s="5" t="s">
        <v>4495</v>
      </c>
      <c r="U307" s="5" t="s">
        <v>108</v>
      </c>
      <c r="V307" s="5" t="s">
        <v>109</v>
      </c>
      <c r="Y307" s="5" t="s">
        <v>4770</v>
      </c>
      <c r="Z307" s="5" t="s">
        <v>4771</v>
      </c>
      <c r="AC307" s="5">
        <v>28</v>
      </c>
      <c r="AD307" s="5" t="s">
        <v>1292</v>
      </c>
      <c r="AE307" s="5" t="s">
        <v>1293</v>
      </c>
    </row>
    <row r="308" spans="1:256" ht="13.5" customHeight="1">
      <c r="A308" s="11" t="str">
        <f>HYPERLINK("http://kyu.snu.ac.kr/sdhj/index.jsp?type=hj/GK14746_00IM0001_146a.jpg","1867_수동면_146a")</f>
        <v>1867_수동면_146a</v>
      </c>
      <c r="B308" s="4">
        <v>1867</v>
      </c>
      <c r="C308" s="4" t="s">
        <v>72</v>
      </c>
      <c r="D308" s="4" t="s">
        <v>73</v>
      </c>
      <c r="E308" s="4">
        <v>307</v>
      </c>
      <c r="F308" s="5">
        <v>1</v>
      </c>
      <c r="G308" s="5" t="s">
        <v>74</v>
      </c>
      <c r="H308" s="5" t="s">
        <v>75</v>
      </c>
      <c r="I308" s="5">
        <f t="shared" si="23"/>
        <v>14</v>
      </c>
      <c r="L308" s="5">
        <f>L307</f>
        <v>3</v>
      </c>
      <c r="M308" s="4" t="s">
        <v>3406</v>
      </c>
      <c r="N308" s="4" t="s">
        <v>3407</v>
      </c>
      <c r="S308" s="5" t="s">
        <v>4475</v>
      </c>
      <c r="T308" s="5" t="s">
        <v>4435</v>
      </c>
      <c r="W308" s="5" t="s">
        <v>184</v>
      </c>
      <c r="X308" s="5" t="s">
        <v>5588</v>
      </c>
      <c r="Y308" s="5" t="s">
        <v>167</v>
      </c>
      <c r="Z308" s="5" t="s">
        <v>168</v>
      </c>
      <c r="AC308" s="5">
        <v>28</v>
      </c>
      <c r="AD308" s="5" t="s">
        <v>1292</v>
      </c>
      <c r="AE308" s="5" t="s">
        <v>1293</v>
      </c>
    </row>
    <row r="309" spans="1:256" ht="13.5" customHeight="1">
      <c r="A309" s="11" t="str">
        <f>HYPERLINK("http://kyu.snu.ac.kr/sdhj/index.jsp?type=hj/GK14746_00IM0001_146a.jpg","1867_수동면_146a")</f>
        <v>1867_수동면_146a</v>
      </c>
      <c r="B309" s="4">
        <v>1867</v>
      </c>
      <c r="C309" s="4" t="s">
        <v>72</v>
      </c>
      <c r="D309" s="4" t="s">
        <v>73</v>
      </c>
      <c r="E309" s="4">
        <v>308</v>
      </c>
      <c r="F309" s="5">
        <v>1</v>
      </c>
      <c r="G309" s="5" t="s">
        <v>74</v>
      </c>
      <c r="H309" s="5" t="s">
        <v>75</v>
      </c>
      <c r="I309" s="5">
        <f t="shared" si="23"/>
        <v>14</v>
      </c>
      <c r="L309" s="5">
        <f>L308</f>
        <v>3</v>
      </c>
      <c r="M309" s="4" t="s">
        <v>3406</v>
      </c>
      <c r="N309" s="4" t="s">
        <v>3407</v>
      </c>
      <c r="T309" s="5" t="s">
        <v>5589</v>
      </c>
      <c r="U309" s="5" t="s">
        <v>4512</v>
      </c>
      <c r="V309" s="5" t="s">
        <v>4513</v>
      </c>
      <c r="Y309" s="5" t="s">
        <v>4772</v>
      </c>
      <c r="Z309" s="5" t="s">
        <v>4773</v>
      </c>
      <c r="AD309" s="5" t="s">
        <v>877</v>
      </c>
      <c r="AE309" s="5" t="s">
        <v>878</v>
      </c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 customHeight="1">
      <c r="A310" s="11" t="str">
        <f>HYPERLINK("http://kyu.snu.ac.kr/sdhj/index.jsp?type=hj/GK14746_00IM0001_146a.jpg","1867_수동면_146a")</f>
        <v>1867_수동면_146a</v>
      </c>
      <c r="B310" s="4">
        <v>1867</v>
      </c>
      <c r="C310" s="4" t="s">
        <v>72</v>
      </c>
      <c r="D310" s="4" t="s">
        <v>73</v>
      </c>
      <c r="E310" s="4">
        <v>309</v>
      </c>
      <c r="F310" s="5">
        <v>1</v>
      </c>
      <c r="G310" s="5" t="s">
        <v>74</v>
      </c>
      <c r="H310" s="5" t="s">
        <v>75</v>
      </c>
      <c r="I310" s="5">
        <f t="shared" si="23"/>
        <v>14</v>
      </c>
      <c r="L310" s="5">
        <v>4</v>
      </c>
      <c r="M310" s="4" t="s">
        <v>5590</v>
      </c>
      <c r="N310" s="4" t="s">
        <v>5591</v>
      </c>
      <c r="T310" s="5" t="s">
        <v>5371</v>
      </c>
      <c r="U310" s="5" t="s">
        <v>108</v>
      </c>
      <c r="V310" s="5" t="s">
        <v>109</v>
      </c>
      <c r="W310" s="5" t="s">
        <v>166</v>
      </c>
      <c r="X310" s="5" t="s">
        <v>5592</v>
      </c>
      <c r="Y310" s="5" t="s">
        <v>4389</v>
      </c>
      <c r="Z310" s="5" t="s">
        <v>4390</v>
      </c>
      <c r="AA310" s="5" t="s">
        <v>5593</v>
      </c>
      <c r="AB310" s="5" t="s">
        <v>4391</v>
      </c>
      <c r="AC310" s="5">
        <v>67</v>
      </c>
      <c r="AD310" s="5" t="s">
        <v>1592</v>
      </c>
      <c r="AE310" s="5" t="s">
        <v>1593</v>
      </c>
      <c r="AJ310" s="5" t="s">
        <v>35</v>
      </c>
      <c r="AK310" s="5" t="s">
        <v>36</v>
      </c>
      <c r="AL310" s="5" t="s">
        <v>199</v>
      </c>
      <c r="AM310" s="5" t="s">
        <v>200</v>
      </c>
      <c r="AT310" s="5" t="s">
        <v>95</v>
      </c>
      <c r="AU310" s="5" t="s">
        <v>96</v>
      </c>
      <c r="AV310" s="5" t="s">
        <v>2028</v>
      </c>
      <c r="AW310" s="5" t="s">
        <v>2029</v>
      </c>
      <c r="BG310" s="5" t="s">
        <v>95</v>
      </c>
      <c r="BH310" s="5" t="s">
        <v>96</v>
      </c>
      <c r="BI310" s="5" t="s">
        <v>1621</v>
      </c>
      <c r="BJ310" s="5" t="s">
        <v>1622</v>
      </c>
      <c r="BK310" s="5" t="s">
        <v>95</v>
      </c>
      <c r="BL310" s="5" t="s">
        <v>96</v>
      </c>
      <c r="BM310" s="5" t="s">
        <v>1485</v>
      </c>
      <c r="BN310" s="5" t="s">
        <v>1486</v>
      </c>
      <c r="BO310" s="5" t="s">
        <v>95</v>
      </c>
      <c r="BP310" s="5" t="s">
        <v>96</v>
      </c>
      <c r="BQ310" s="5" t="s">
        <v>4386</v>
      </c>
      <c r="BR310" s="5" t="s">
        <v>5561</v>
      </c>
      <c r="BS310" s="5" t="s">
        <v>4387</v>
      </c>
      <c r="BT310" s="5" t="s">
        <v>4388</v>
      </c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8" customFormat="1" ht="13.5" customHeight="1">
      <c r="A311" s="11" t="str">
        <f>HYPERLINK("http://kyu.snu.ac.kr/sdhj/index.jsp?type=hj/GK14746_00IM0001_146a.jpg","1867_수동면_146a")</f>
        <v>1867_수동면_146a</v>
      </c>
      <c r="B311" s="4">
        <v>1867</v>
      </c>
      <c r="C311" s="4" t="s">
        <v>72</v>
      </c>
      <c r="D311" s="4" t="s">
        <v>73</v>
      </c>
      <c r="E311" s="4">
        <v>310</v>
      </c>
      <c r="F311" s="5">
        <v>1</v>
      </c>
      <c r="G311" s="5" t="s">
        <v>74</v>
      </c>
      <c r="H311" s="5" t="s">
        <v>75</v>
      </c>
      <c r="I311" s="5">
        <f t="shared" si="23"/>
        <v>14</v>
      </c>
      <c r="J311" s="5"/>
      <c r="K311" s="5"/>
      <c r="L311" s="5">
        <f>L310</f>
        <v>4</v>
      </c>
      <c r="M311" s="4" t="s">
        <v>446</v>
      </c>
      <c r="N311" s="4" t="s">
        <v>447</v>
      </c>
      <c r="O311" s="5"/>
      <c r="P311" s="5"/>
      <c r="Q311" s="5"/>
      <c r="R311" s="5"/>
      <c r="S311" s="5" t="s">
        <v>164</v>
      </c>
      <c r="T311" s="5" t="s">
        <v>165</v>
      </c>
      <c r="U311" s="5"/>
      <c r="V311" s="5"/>
      <c r="W311" s="5" t="s">
        <v>448</v>
      </c>
      <c r="X311" s="5" t="s">
        <v>449</v>
      </c>
      <c r="Y311" s="5" t="s">
        <v>167</v>
      </c>
      <c r="Z311" s="5" t="s">
        <v>168</v>
      </c>
      <c r="AA311" s="5"/>
      <c r="AB311" s="5"/>
      <c r="AC311" s="5">
        <v>67</v>
      </c>
      <c r="AD311" s="5"/>
      <c r="AE311" s="5"/>
      <c r="AF311" s="5"/>
      <c r="AG311" s="5"/>
      <c r="AH311" s="5"/>
      <c r="AI311" s="5"/>
      <c r="AJ311" s="5" t="s">
        <v>35</v>
      </c>
      <c r="AK311" s="5" t="s">
        <v>36</v>
      </c>
      <c r="AL311" s="5" t="s">
        <v>371</v>
      </c>
      <c r="AM311" s="5" t="s">
        <v>372</v>
      </c>
      <c r="AN311" s="5"/>
      <c r="AO311" s="5"/>
      <c r="AP311" s="5"/>
      <c r="AQ311" s="5"/>
      <c r="AR311" s="5"/>
      <c r="AS311" s="5"/>
      <c r="AT311" s="5" t="s">
        <v>95</v>
      </c>
      <c r="AU311" s="5" t="s">
        <v>96</v>
      </c>
      <c r="AV311" s="5" t="s">
        <v>450</v>
      </c>
      <c r="AW311" s="5" t="s">
        <v>451</v>
      </c>
      <c r="AX311" s="5"/>
      <c r="AY311" s="5"/>
      <c r="AZ311" s="5"/>
      <c r="BA311" s="5"/>
      <c r="BB311" s="5"/>
      <c r="BC311" s="5"/>
      <c r="BD311" s="5"/>
      <c r="BE311" s="5"/>
      <c r="BF311" s="5"/>
      <c r="BG311" s="5" t="s">
        <v>95</v>
      </c>
      <c r="BH311" s="5" t="s">
        <v>96</v>
      </c>
      <c r="BI311" s="5" t="s">
        <v>452</v>
      </c>
      <c r="BJ311" s="5" t="s">
        <v>453</v>
      </c>
      <c r="BK311" s="5" t="s">
        <v>95</v>
      </c>
      <c r="BL311" s="5" t="s">
        <v>96</v>
      </c>
      <c r="BM311" s="5" t="s">
        <v>454</v>
      </c>
      <c r="BN311" s="5" t="s">
        <v>455</v>
      </c>
      <c r="BO311" s="5" t="s">
        <v>95</v>
      </c>
      <c r="BP311" s="5" t="s">
        <v>96</v>
      </c>
      <c r="BQ311" s="5" t="s">
        <v>456</v>
      </c>
      <c r="BR311" s="5" t="s">
        <v>457</v>
      </c>
      <c r="BS311" s="5" t="s">
        <v>199</v>
      </c>
      <c r="BT311" s="5" t="s">
        <v>200</v>
      </c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 customHeight="1">
      <c r="A312" s="11" t="str">
        <f>HYPERLINK("http://kyu.snu.ac.kr/sdhj/index.jsp?type=hj/GK14746_00IM0001_146b.jpg","1867_수동면_146b")</f>
        <v>1867_수동면_146b</v>
      </c>
      <c r="B312" s="4">
        <v>1867</v>
      </c>
      <c r="C312" s="4" t="s">
        <v>72</v>
      </c>
      <c r="D312" s="4" t="s">
        <v>73</v>
      </c>
      <c r="E312" s="4">
        <v>311</v>
      </c>
      <c r="F312" s="5">
        <v>1</v>
      </c>
      <c r="G312" s="5" t="s">
        <v>74</v>
      </c>
      <c r="H312" s="5" t="s">
        <v>75</v>
      </c>
      <c r="I312" s="5">
        <f t="shared" si="23"/>
        <v>14</v>
      </c>
      <c r="L312" s="5">
        <f>L311</f>
        <v>4</v>
      </c>
      <c r="M312" s="4" t="s">
        <v>446</v>
      </c>
      <c r="N312" s="4" t="s">
        <v>447</v>
      </c>
      <c r="S312" s="5" t="s">
        <v>4494</v>
      </c>
      <c r="T312" s="5" t="s">
        <v>4495</v>
      </c>
      <c r="U312" s="5" t="s">
        <v>108</v>
      </c>
      <c r="V312" s="5" t="s">
        <v>109</v>
      </c>
      <c r="Y312" s="5" t="s">
        <v>4774</v>
      </c>
      <c r="Z312" s="5" t="s">
        <v>4322</v>
      </c>
      <c r="AC312" s="5">
        <v>37</v>
      </c>
      <c r="AD312" s="5" t="s">
        <v>499</v>
      </c>
      <c r="AE312" s="5" t="s">
        <v>500</v>
      </c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 customHeight="1">
      <c r="A313" s="11" t="str">
        <f>HYPERLINK("http://kyu.snu.ac.kr/sdhj/index.jsp?type=hj/GK14746_00IM0001_146b.jpg","1867_수동면_146b")</f>
        <v>1867_수동면_146b</v>
      </c>
      <c r="B313" s="4">
        <v>1867</v>
      </c>
      <c r="C313" s="4" t="s">
        <v>72</v>
      </c>
      <c r="D313" s="4" t="s">
        <v>73</v>
      </c>
      <c r="E313" s="4">
        <v>312</v>
      </c>
      <c r="F313" s="5">
        <v>1</v>
      </c>
      <c r="G313" s="5" t="s">
        <v>74</v>
      </c>
      <c r="H313" s="5" t="s">
        <v>75</v>
      </c>
      <c r="I313" s="5">
        <f t="shared" si="23"/>
        <v>14</v>
      </c>
      <c r="L313" s="5">
        <f>L312</f>
        <v>4</v>
      </c>
      <c r="M313" s="4" t="s">
        <v>446</v>
      </c>
      <c r="N313" s="4" t="s">
        <v>447</v>
      </c>
      <c r="S313" s="5" t="s">
        <v>4475</v>
      </c>
      <c r="T313" s="5" t="s">
        <v>4435</v>
      </c>
      <c r="W313" s="5" t="s">
        <v>425</v>
      </c>
      <c r="X313" s="5" t="s">
        <v>426</v>
      </c>
      <c r="Y313" s="5" t="s">
        <v>167</v>
      </c>
      <c r="Z313" s="5" t="s">
        <v>168</v>
      </c>
      <c r="AC313" s="5">
        <v>39</v>
      </c>
      <c r="AD313" s="5" t="s">
        <v>532</v>
      </c>
      <c r="AE313" s="5" t="s">
        <v>533</v>
      </c>
      <c r="AJ313" s="5" t="s">
        <v>35</v>
      </c>
      <c r="AK313" s="5" t="s">
        <v>36</v>
      </c>
      <c r="AL313" s="5" t="s">
        <v>383</v>
      </c>
      <c r="AM313" s="5" t="s">
        <v>384</v>
      </c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 customHeight="1">
      <c r="A314" s="11" t="str">
        <f>HYPERLINK("http://kyu.snu.ac.kr/sdhj/index.jsp?type=hj/GK14746_00IM0001_146b.jpg","1867_수동면_146b")</f>
        <v>1867_수동면_146b</v>
      </c>
      <c r="B314" s="4">
        <v>1867</v>
      </c>
      <c r="C314" s="4" t="s">
        <v>72</v>
      </c>
      <c r="D314" s="4" t="s">
        <v>73</v>
      </c>
      <c r="E314" s="4">
        <v>313</v>
      </c>
      <c r="F314" s="5">
        <v>1</v>
      </c>
      <c r="G314" s="5" t="s">
        <v>74</v>
      </c>
      <c r="H314" s="5" t="s">
        <v>75</v>
      </c>
      <c r="I314" s="5">
        <f t="shared" si="23"/>
        <v>14</v>
      </c>
      <c r="L314" s="5">
        <f>L313</f>
        <v>4</v>
      </c>
      <c r="M314" s="4" t="s">
        <v>446</v>
      </c>
      <c r="N314" s="4" t="s">
        <v>447</v>
      </c>
      <c r="T314" s="5" t="s">
        <v>5414</v>
      </c>
      <c r="U314" s="5" t="s">
        <v>4512</v>
      </c>
      <c r="V314" s="5" t="s">
        <v>4513</v>
      </c>
      <c r="Y314" s="5" t="s">
        <v>4775</v>
      </c>
      <c r="Z314" s="5" t="s">
        <v>4776</v>
      </c>
      <c r="AD314" s="5" t="s">
        <v>413</v>
      </c>
      <c r="AE314" s="5" t="s">
        <v>414</v>
      </c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 customHeight="1">
      <c r="A315" s="11" t="str">
        <f>HYPERLINK("http://kyu.snu.ac.kr/sdhj/index.jsp?type=hj/GK14746_00IM0001_146b.jpg","1867_수동면_146b")</f>
        <v>1867_수동면_146b</v>
      </c>
      <c r="B315" s="4">
        <v>1867</v>
      </c>
      <c r="C315" s="4" t="s">
        <v>72</v>
      </c>
      <c r="D315" s="4" t="s">
        <v>73</v>
      </c>
      <c r="E315" s="4">
        <v>314</v>
      </c>
      <c r="F315" s="5">
        <v>1</v>
      </c>
      <c r="G315" s="5" t="s">
        <v>74</v>
      </c>
      <c r="H315" s="5" t="s">
        <v>75</v>
      </c>
      <c r="I315" s="5">
        <f t="shared" si="23"/>
        <v>14</v>
      </c>
      <c r="L315" s="5">
        <v>5</v>
      </c>
      <c r="M315" s="4" t="s">
        <v>4038</v>
      </c>
      <c r="N315" s="4" t="s">
        <v>4039</v>
      </c>
      <c r="T315" s="5" t="s">
        <v>5582</v>
      </c>
      <c r="U315" s="5" t="s">
        <v>1916</v>
      </c>
      <c r="V315" s="5" t="s">
        <v>1917</v>
      </c>
      <c r="W315" s="5" t="s">
        <v>3450</v>
      </c>
      <c r="X315" s="5" t="s">
        <v>2137</v>
      </c>
      <c r="Y315" s="5" t="s">
        <v>4040</v>
      </c>
      <c r="Z315" s="5" t="s">
        <v>4041</v>
      </c>
      <c r="AC315" s="5">
        <v>71</v>
      </c>
      <c r="AD315" s="5" t="s">
        <v>2419</v>
      </c>
      <c r="AE315" s="5" t="s">
        <v>2420</v>
      </c>
      <c r="AJ315" s="5" t="s">
        <v>35</v>
      </c>
      <c r="AK315" s="5" t="s">
        <v>36</v>
      </c>
      <c r="AL315" s="5" t="s">
        <v>1393</v>
      </c>
      <c r="AM315" s="5" t="s">
        <v>1120</v>
      </c>
      <c r="AT315" s="5" t="s">
        <v>1916</v>
      </c>
      <c r="AU315" s="5" t="s">
        <v>1917</v>
      </c>
      <c r="AV315" s="5" t="s">
        <v>4042</v>
      </c>
      <c r="AW315" s="5" t="s">
        <v>4043</v>
      </c>
      <c r="BG315" s="5" t="s">
        <v>1916</v>
      </c>
      <c r="BH315" s="5" t="s">
        <v>1917</v>
      </c>
      <c r="BI315" s="5" t="s">
        <v>4044</v>
      </c>
      <c r="BJ315" s="5" t="s">
        <v>4045</v>
      </c>
      <c r="BK315" s="5" t="s">
        <v>1916</v>
      </c>
      <c r="BL315" s="5" t="s">
        <v>1917</v>
      </c>
      <c r="BM315" s="5" t="s">
        <v>4046</v>
      </c>
      <c r="BN315" s="5" t="s">
        <v>4047</v>
      </c>
      <c r="BO315" s="5" t="s">
        <v>1916</v>
      </c>
      <c r="BP315" s="5" t="s">
        <v>1917</v>
      </c>
      <c r="BQ315" s="5" t="s">
        <v>4048</v>
      </c>
      <c r="BR315" s="5" t="s">
        <v>4049</v>
      </c>
      <c r="BS315" s="5" t="s">
        <v>1103</v>
      </c>
      <c r="BT315" s="5" t="s">
        <v>1104</v>
      </c>
    </row>
    <row r="316" spans="1:256" ht="13.5" customHeight="1">
      <c r="A316" s="11" t="str">
        <f>HYPERLINK("http://kyu.snu.ac.kr/sdhj/index.jsp?type=hj/GK14746_00IM0001_146b.jpg","1867_수동면_146b")</f>
        <v>1867_수동면_146b</v>
      </c>
      <c r="B316" s="4">
        <v>1867</v>
      </c>
      <c r="C316" s="4" t="s">
        <v>72</v>
      </c>
      <c r="D316" s="4" t="s">
        <v>73</v>
      </c>
      <c r="E316" s="4">
        <v>315</v>
      </c>
      <c r="F316" s="5">
        <v>1</v>
      </c>
      <c r="G316" s="5" t="s">
        <v>74</v>
      </c>
      <c r="H316" s="5" t="s">
        <v>75</v>
      </c>
      <c r="I316" s="5">
        <f t="shared" si="23"/>
        <v>14</v>
      </c>
      <c r="L316" s="5">
        <f>L315</f>
        <v>5</v>
      </c>
      <c r="M316" s="4" t="s">
        <v>4038</v>
      </c>
      <c r="N316" s="4" t="s">
        <v>4039</v>
      </c>
      <c r="S316" s="5" t="s">
        <v>4494</v>
      </c>
      <c r="T316" s="5" t="s">
        <v>4495</v>
      </c>
      <c r="Y316" s="5" t="s">
        <v>4777</v>
      </c>
      <c r="Z316" s="5" t="s">
        <v>4778</v>
      </c>
      <c r="AC316" s="5">
        <v>30</v>
      </c>
      <c r="AD316" s="5" t="s">
        <v>413</v>
      </c>
      <c r="AE316" s="5" t="s">
        <v>414</v>
      </c>
    </row>
    <row r="317" spans="1:256" ht="13.5" customHeight="1">
      <c r="A317" s="11" t="str">
        <f>HYPERLINK("http://kyu.snu.ac.kr/sdhj/index.jsp?type=hj/GK14746_00IM0001_146b.jpg","1867_수동면_146b")</f>
        <v>1867_수동면_146b</v>
      </c>
      <c r="B317" s="4">
        <v>1867</v>
      </c>
      <c r="C317" s="4" t="s">
        <v>72</v>
      </c>
      <c r="D317" s="4" t="s">
        <v>73</v>
      </c>
      <c r="E317" s="4">
        <v>316</v>
      </c>
      <c r="F317" s="5">
        <v>1</v>
      </c>
      <c r="G317" s="5" t="s">
        <v>74</v>
      </c>
      <c r="H317" s="5" t="s">
        <v>75</v>
      </c>
      <c r="I317" s="5">
        <f t="shared" si="23"/>
        <v>14</v>
      </c>
      <c r="L317" s="5">
        <f>L316</f>
        <v>5</v>
      </c>
      <c r="M317" s="4" t="s">
        <v>4038</v>
      </c>
      <c r="N317" s="4" t="s">
        <v>4039</v>
      </c>
      <c r="S317" s="5" t="s">
        <v>4475</v>
      </c>
      <c r="T317" s="5" t="s">
        <v>4435</v>
      </c>
      <c r="Y317" s="5" t="s">
        <v>22</v>
      </c>
      <c r="Z317" s="5" t="s">
        <v>23</v>
      </c>
      <c r="AC317" s="5">
        <v>30</v>
      </c>
      <c r="AD317" s="5" t="s">
        <v>413</v>
      </c>
      <c r="AE317" s="5" t="s">
        <v>414</v>
      </c>
    </row>
    <row r="318" spans="1:256" ht="13.5" customHeight="1">
      <c r="A318" s="11" t="str">
        <f>HYPERLINK("http://kyu.snu.ac.kr/sdhj/index.jsp?type=hj/GK14746_00IM0001_146b.jpg","1867_수동면_146b")</f>
        <v>1867_수동면_146b</v>
      </c>
      <c r="B318" s="4">
        <v>1867</v>
      </c>
      <c r="C318" s="4" t="s">
        <v>72</v>
      </c>
      <c r="D318" s="4" t="s">
        <v>73</v>
      </c>
      <c r="E318" s="4">
        <v>317</v>
      </c>
      <c r="F318" s="5">
        <v>1</v>
      </c>
      <c r="G318" s="5" t="s">
        <v>74</v>
      </c>
      <c r="H318" s="5" t="s">
        <v>75</v>
      </c>
      <c r="I318" s="5">
        <v>15</v>
      </c>
      <c r="J318" s="5" t="s">
        <v>130</v>
      </c>
      <c r="K318" s="5" t="s">
        <v>131</v>
      </c>
      <c r="L318" s="5">
        <v>1</v>
      </c>
      <c r="M318" s="4" t="s">
        <v>132</v>
      </c>
      <c r="N318" s="4" t="s">
        <v>133</v>
      </c>
      <c r="T318" s="5" t="s">
        <v>5377</v>
      </c>
      <c r="U318" s="5" t="s">
        <v>108</v>
      </c>
      <c r="V318" s="5" t="s">
        <v>109</v>
      </c>
      <c r="W318" s="5" t="s">
        <v>134</v>
      </c>
      <c r="X318" s="5" t="s">
        <v>135</v>
      </c>
      <c r="Y318" s="5" t="s">
        <v>136</v>
      </c>
      <c r="Z318" s="5" t="s">
        <v>137</v>
      </c>
      <c r="AC318" s="5">
        <v>62</v>
      </c>
      <c r="AD318" s="5" t="s">
        <v>138</v>
      </c>
      <c r="AE318" s="5" t="s">
        <v>139</v>
      </c>
      <c r="AJ318" s="5" t="s">
        <v>35</v>
      </c>
      <c r="AK318" s="5" t="s">
        <v>36</v>
      </c>
      <c r="AL318" s="5" t="s">
        <v>140</v>
      </c>
      <c r="AM318" s="5" t="s">
        <v>141</v>
      </c>
      <c r="AT318" s="5" t="s">
        <v>95</v>
      </c>
      <c r="AU318" s="5" t="s">
        <v>96</v>
      </c>
      <c r="AV318" s="5" t="s">
        <v>142</v>
      </c>
      <c r="AW318" s="5" t="s">
        <v>143</v>
      </c>
      <c r="BG318" s="5" t="s">
        <v>95</v>
      </c>
      <c r="BH318" s="5" t="s">
        <v>96</v>
      </c>
      <c r="BI318" s="5" t="s">
        <v>144</v>
      </c>
      <c r="BJ318" s="5" t="s">
        <v>145</v>
      </c>
      <c r="BK318" s="5" t="s">
        <v>95</v>
      </c>
      <c r="BL318" s="5" t="s">
        <v>96</v>
      </c>
      <c r="BM318" s="5" t="s">
        <v>146</v>
      </c>
      <c r="BN318" s="5" t="s">
        <v>147</v>
      </c>
      <c r="BO318" s="5" t="s">
        <v>95</v>
      </c>
      <c r="BP318" s="5" t="s">
        <v>96</v>
      </c>
      <c r="BQ318" s="5" t="s">
        <v>148</v>
      </c>
      <c r="BR318" s="5" t="s">
        <v>149</v>
      </c>
      <c r="BS318" s="5" t="s">
        <v>150</v>
      </c>
      <c r="BT318" s="5" t="s">
        <v>151</v>
      </c>
    </row>
    <row r="319" spans="1:256" ht="13.5" customHeight="1">
      <c r="A319" s="11" t="str">
        <f>HYPERLINK("http://kyu.snu.ac.kr/sdhj/index.jsp?type=hj/GK14746_00IM0001_146b.jpg","1867_수동면_146b")</f>
        <v>1867_수동면_146b</v>
      </c>
      <c r="B319" s="4">
        <v>1867</v>
      </c>
      <c r="C319" s="4" t="s">
        <v>72</v>
      </c>
      <c r="D319" s="4" t="s">
        <v>73</v>
      </c>
      <c r="E319" s="4">
        <v>318</v>
      </c>
      <c r="F319" s="5">
        <v>1</v>
      </c>
      <c r="G319" s="5" t="s">
        <v>74</v>
      </c>
      <c r="H319" s="5" t="s">
        <v>75</v>
      </c>
      <c r="I319" s="5">
        <f t="shared" ref="I319:I347" si="25">I318</f>
        <v>15</v>
      </c>
      <c r="L319" s="5">
        <f t="shared" ref="L319:L326" si="26">L318</f>
        <v>1</v>
      </c>
      <c r="M319" s="4" t="s">
        <v>132</v>
      </c>
      <c r="N319" s="4" t="s">
        <v>133</v>
      </c>
      <c r="S319" s="5" t="s">
        <v>164</v>
      </c>
      <c r="T319" s="5" t="s">
        <v>165</v>
      </c>
      <c r="W319" s="5" t="s">
        <v>184</v>
      </c>
      <c r="X319" s="5" t="s">
        <v>5594</v>
      </c>
      <c r="Y319" s="5" t="s">
        <v>167</v>
      </c>
      <c r="Z319" s="5" t="s">
        <v>168</v>
      </c>
      <c r="AC319" s="5">
        <v>62</v>
      </c>
      <c r="AD319" s="5" t="s">
        <v>138</v>
      </c>
      <c r="AE319" s="5" t="s">
        <v>139</v>
      </c>
      <c r="AJ319" s="5" t="s">
        <v>35</v>
      </c>
      <c r="AK319" s="5" t="s">
        <v>36</v>
      </c>
      <c r="AL319" s="5" t="s">
        <v>3119</v>
      </c>
      <c r="AM319" s="5" t="s">
        <v>3120</v>
      </c>
      <c r="AT319" s="5" t="s">
        <v>706</v>
      </c>
      <c r="AU319" s="5" t="s">
        <v>707</v>
      </c>
      <c r="AV319" s="5" t="s">
        <v>3121</v>
      </c>
      <c r="AW319" s="5" t="s">
        <v>3122</v>
      </c>
      <c r="BG319" s="5" t="s">
        <v>3123</v>
      </c>
      <c r="BH319" s="5" t="s">
        <v>3124</v>
      </c>
      <c r="BI319" s="5" t="s">
        <v>3125</v>
      </c>
      <c r="BJ319" s="5" t="s">
        <v>3126</v>
      </c>
      <c r="BK319" s="5" t="s">
        <v>3127</v>
      </c>
      <c r="BL319" s="5" t="s">
        <v>5595</v>
      </c>
      <c r="BM319" s="5" t="s">
        <v>3128</v>
      </c>
      <c r="BN319" s="5" t="s">
        <v>3129</v>
      </c>
      <c r="BO319" s="5" t="s">
        <v>95</v>
      </c>
      <c r="BP319" s="5" t="s">
        <v>96</v>
      </c>
      <c r="BQ319" s="5" t="s">
        <v>3130</v>
      </c>
      <c r="BR319" s="5" t="s">
        <v>3131</v>
      </c>
      <c r="BS319" s="5" t="s">
        <v>383</v>
      </c>
      <c r="BT319" s="5" t="s">
        <v>384</v>
      </c>
    </row>
    <row r="320" spans="1:256" ht="13.5" customHeight="1">
      <c r="A320" s="11" t="str">
        <f>HYPERLINK("http://kyu.snu.ac.kr/sdhj/index.jsp?type=hj/GK14746_00IM0001_146b.jpg","1867_수동면_146b")</f>
        <v>1867_수동면_146b</v>
      </c>
      <c r="B320" s="4">
        <v>1867</v>
      </c>
      <c r="C320" s="4" t="s">
        <v>72</v>
      </c>
      <c r="D320" s="4" t="s">
        <v>73</v>
      </c>
      <c r="E320" s="4">
        <v>319</v>
      </c>
      <c r="F320" s="5">
        <v>1</v>
      </c>
      <c r="G320" s="5" t="s">
        <v>74</v>
      </c>
      <c r="H320" s="5" t="s">
        <v>75</v>
      </c>
      <c r="I320" s="5">
        <f t="shared" si="25"/>
        <v>15</v>
      </c>
      <c r="L320" s="5">
        <f t="shared" si="26"/>
        <v>1</v>
      </c>
      <c r="M320" s="4" t="s">
        <v>132</v>
      </c>
      <c r="N320" s="4" t="s">
        <v>133</v>
      </c>
      <c r="S320" s="5" t="s">
        <v>4494</v>
      </c>
      <c r="T320" s="5" t="s">
        <v>4495</v>
      </c>
      <c r="U320" s="5" t="s">
        <v>108</v>
      </c>
      <c r="V320" s="5" t="s">
        <v>109</v>
      </c>
      <c r="Y320" s="5" t="s">
        <v>4779</v>
      </c>
      <c r="Z320" s="5" t="s">
        <v>2199</v>
      </c>
      <c r="AC320" s="5">
        <v>35</v>
      </c>
      <c r="AD320" s="5" t="s">
        <v>499</v>
      </c>
      <c r="AE320" s="5" t="s">
        <v>500</v>
      </c>
    </row>
    <row r="321" spans="1:72" ht="13.5" customHeight="1">
      <c r="A321" s="11" t="str">
        <f>HYPERLINK("http://kyu.snu.ac.kr/sdhj/index.jsp?type=hj/GK14746_00IM0001_146b.jpg","1867_수동면_146b")</f>
        <v>1867_수동면_146b</v>
      </c>
      <c r="B321" s="4">
        <v>1867</v>
      </c>
      <c r="C321" s="4" t="s">
        <v>72</v>
      </c>
      <c r="D321" s="4" t="s">
        <v>73</v>
      </c>
      <c r="E321" s="4">
        <v>320</v>
      </c>
      <c r="F321" s="5">
        <v>1</v>
      </c>
      <c r="G321" s="5" t="s">
        <v>74</v>
      </c>
      <c r="H321" s="5" t="s">
        <v>75</v>
      </c>
      <c r="I321" s="5">
        <f t="shared" si="25"/>
        <v>15</v>
      </c>
      <c r="L321" s="5">
        <f t="shared" si="26"/>
        <v>1</v>
      </c>
      <c r="M321" s="4" t="s">
        <v>132</v>
      </c>
      <c r="N321" s="4" t="s">
        <v>133</v>
      </c>
      <c r="S321" s="5" t="s">
        <v>4475</v>
      </c>
      <c r="T321" s="5" t="s">
        <v>4435</v>
      </c>
      <c r="W321" s="5" t="s">
        <v>1389</v>
      </c>
      <c r="X321" s="5" t="s">
        <v>1390</v>
      </c>
      <c r="Y321" s="5" t="s">
        <v>167</v>
      </c>
      <c r="Z321" s="5" t="s">
        <v>168</v>
      </c>
      <c r="AC321" s="5">
        <v>40</v>
      </c>
      <c r="AD321" s="5" t="s">
        <v>714</v>
      </c>
      <c r="AE321" s="5" t="s">
        <v>715</v>
      </c>
    </row>
    <row r="322" spans="1:72" ht="13.5" customHeight="1">
      <c r="A322" s="11" t="str">
        <f>HYPERLINK("http://kyu.snu.ac.kr/sdhj/index.jsp?type=hj/GK14746_00IM0001_146b.jpg","1867_수동면_146b")</f>
        <v>1867_수동면_146b</v>
      </c>
      <c r="B322" s="4">
        <v>1867</v>
      </c>
      <c r="C322" s="4" t="s">
        <v>72</v>
      </c>
      <c r="D322" s="4" t="s">
        <v>73</v>
      </c>
      <c r="E322" s="4">
        <v>321</v>
      </c>
      <c r="F322" s="5">
        <v>1</v>
      </c>
      <c r="G322" s="5" t="s">
        <v>74</v>
      </c>
      <c r="H322" s="5" t="s">
        <v>75</v>
      </c>
      <c r="I322" s="5">
        <f t="shared" si="25"/>
        <v>15</v>
      </c>
      <c r="L322" s="5">
        <f t="shared" si="26"/>
        <v>1</v>
      </c>
      <c r="M322" s="4" t="s">
        <v>132</v>
      </c>
      <c r="N322" s="4" t="s">
        <v>133</v>
      </c>
      <c r="S322" s="5" t="s">
        <v>379</v>
      </c>
      <c r="T322" s="5" t="s">
        <v>380</v>
      </c>
      <c r="Y322" s="5" t="s">
        <v>4407</v>
      </c>
      <c r="Z322" s="5" t="s">
        <v>4396</v>
      </c>
      <c r="AC322" s="5">
        <v>11</v>
      </c>
      <c r="AD322" s="5" t="s">
        <v>1806</v>
      </c>
      <c r="AE322" s="5" t="s">
        <v>1807</v>
      </c>
    </row>
    <row r="323" spans="1:72" ht="13.5" customHeight="1">
      <c r="A323" s="11" t="str">
        <f>HYPERLINK("http://kyu.snu.ac.kr/sdhj/index.jsp?type=hj/GK14746_00IM0001_146b.jpg","1867_수동면_146b")</f>
        <v>1867_수동면_146b</v>
      </c>
      <c r="B323" s="4">
        <v>1867</v>
      </c>
      <c r="C323" s="4" t="s">
        <v>72</v>
      </c>
      <c r="D323" s="4" t="s">
        <v>73</v>
      </c>
      <c r="E323" s="4">
        <v>322</v>
      </c>
      <c r="F323" s="5">
        <v>1</v>
      </c>
      <c r="G323" s="5" t="s">
        <v>74</v>
      </c>
      <c r="H323" s="5" t="s">
        <v>75</v>
      </c>
      <c r="I323" s="5">
        <f t="shared" si="25"/>
        <v>15</v>
      </c>
      <c r="L323" s="5">
        <f t="shared" si="26"/>
        <v>1</v>
      </c>
      <c r="M323" s="4" t="s">
        <v>132</v>
      </c>
      <c r="N323" s="4" t="s">
        <v>133</v>
      </c>
      <c r="S323" s="5" t="s">
        <v>4494</v>
      </c>
      <c r="T323" s="5" t="s">
        <v>4495</v>
      </c>
      <c r="Y323" s="5" t="s">
        <v>4780</v>
      </c>
      <c r="Z323" s="5" t="s">
        <v>4781</v>
      </c>
      <c r="AC323" s="5">
        <v>31</v>
      </c>
      <c r="AD323" s="5" t="s">
        <v>662</v>
      </c>
      <c r="AE323" s="5" t="s">
        <v>663</v>
      </c>
    </row>
    <row r="324" spans="1:72" ht="13.5" customHeight="1">
      <c r="A324" s="11" t="str">
        <f>HYPERLINK("http://kyu.snu.ac.kr/sdhj/index.jsp?type=hj/GK14746_00IM0001_146b.jpg","1867_수동면_146b")</f>
        <v>1867_수동면_146b</v>
      </c>
      <c r="B324" s="4">
        <v>1867</v>
      </c>
      <c r="C324" s="4" t="s">
        <v>72</v>
      </c>
      <c r="D324" s="4" t="s">
        <v>73</v>
      </c>
      <c r="E324" s="4">
        <v>323</v>
      </c>
      <c r="F324" s="5">
        <v>1</v>
      </c>
      <c r="G324" s="5" t="s">
        <v>74</v>
      </c>
      <c r="H324" s="5" t="s">
        <v>75</v>
      </c>
      <c r="I324" s="5">
        <f t="shared" si="25"/>
        <v>15</v>
      </c>
      <c r="L324" s="5">
        <f t="shared" si="26"/>
        <v>1</v>
      </c>
      <c r="M324" s="4" t="s">
        <v>132</v>
      </c>
      <c r="N324" s="4" t="s">
        <v>133</v>
      </c>
      <c r="S324" s="5" t="s">
        <v>4475</v>
      </c>
      <c r="T324" s="5" t="s">
        <v>4435</v>
      </c>
      <c r="W324" s="5" t="s">
        <v>4608</v>
      </c>
      <c r="X324" s="5" t="s">
        <v>1579</v>
      </c>
      <c r="Y324" s="5" t="s">
        <v>167</v>
      </c>
      <c r="Z324" s="5" t="s">
        <v>168</v>
      </c>
      <c r="AC324" s="5">
        <v>32</v>
      </c>
      <c r="AD324" s="5" t="s">
        <v>1640</v>
      </c>
      <c r="AE324" s="5" t="s">
        <v>1641</v>
      </c>
    </row>
    <row r="325" spans="1:72" ht="13.5" customHeight="1">
      <c r="A325" s="11" t="str">
        <f>HYPERLINK("http://kyu.snu.ac.kr/sdhj/index.jsp?type=hj/GK14746_00IM0001_146b.jpg","1867_수동면_146b")</f>
        <v>1867_수동면_146b</v>
      </c>
      <c r="B325" s="4">
        <v>1867</v>
      </c>
      <c r="C325" s="4" t="s">
        <v>72</v>
      </c>
      <c r="D325" s="4" t="s">
        <v>73</v>
      </c>
      <c r="E325" s="4">
        <v>324</v>
      </c>
      <c r="F325" s="5">
        <v>1</v>
      </c>
      <c r="G325" s="5" t="s">
        <v>74</v>
      </c>
      <c r="H325" s="5" t="s">
        <v>75</v>
      </c>
      <c r="I325" s="5">
        <f t="shared" si="25"/>
        <v>15</v>
      </c>
      <c r="L325" s="5">
        <f t="shared" si="26"/>
        <v>1</v>
      </c>
      <c r="M325" s="4" t="s">
        <v>132</v>
      </c>
      <c r="N325" s="4" t="s">
        <v>133</v>
      </c>
      <c r="S325" s="5" t="s">
        <v>4494</v>
      </c>
      <c r="T325" s="5" t="s">
        <v>4495</v>
      </c>
      <c r="Y325" s="5" t="s">
        <v>4782</v>
      </c>
      <c r="Z325" s="5" t="s">
        <v>4783</v>
      </c>
      <c r="AF325" s="5" t="s">
        <v>2798</v>
      </c>
      <c r="AG325" s="5" t="s">
        <v>2799</v>
      </c>
    </row>
    <row r="326" spans="1:72" ht="13.5" customHeight="1">
      <c r="A326" s="11" t="str">
        <f>HYPERLINK("http://kyu.snu.ac.kr/sdhj/index.jsp?type=hj/GK14746_00IM0001_146b.jpg","1867_수동면_146b")</f>
        <v>1867_수동면_146b</v>
      </c>
      <c r="B326" s="4">
        <v>1867</v>
      </c>
      <c r="C326" s="4" t="s">
        <v>72</v>
      </c>
      <c r="D326" s="4" t="s">
        <v>73</v>
      </c>
      <c r="E326" s="4">
        <v>325</v>
      </c>
      <c r="F326" s="5">
        <v>1</v>
      </c>
      <c r="G326" s="5" t="s">
        <v>74</v>
      </c>
      <c r="H326" s="5" t="s">
        <v>75</v>
      </c>
      <c r="I326" s="5">
        <f t="shared" si="25"/>
        <v>15</v>
      </c>
      <c r="L326" s="5">
        <f t="shared" si="26"/>
        <v>1</v>
      </c>
      <c r="M326" s="4" t="s">
        <v>132</v>
      </c>
      <c r="N326" s="4" t="s">
        <v>133</v>
      </c>
      <c r="T326" s="5" t="s">
        <v>5379</v>
      </c>
      <c r="U326" s="5" t="s">
        <v>4512</v>
      </c>
      <c r="V326" s="5" t="s">
        <v>4513</v>
      </c>
      <c r="Y326" s="5" t="s">
        <v>4784</v>
      </c>
      <c r="Z326" s="5" t="s">
        <v>3470</v>
      </c>
      <c r="AD326" s="5" t="s">
        <v>714</v>
      </c>
      <c r="AE326" s="5" t="s">
        <v>715</v>
      </c>
    </row>
    <row r="327" spans="1:72" ht="13.5" customHeight="1">
      <c r="A327" s="11" t="str">
        <f>HYPERLINK("http://kyu.snu.ac.kr/sdhj/index.jsp?type=hj/GK14746_00IM0001_146b.jpg","1867_수동면_146b")</f>
        <v>1867_수동면_146b</v>
      </c>
      <c r="B327" s="4">
        <v>1867</v>
      </c>
      <c r="C327" s="4" t="s">
        <v>72</v>
      </c>
      <c r="D327" s="4" t="s">
        <v>73</v>
      </c>
      <c r="E327" s="4">
        <v>326</v>
      </c>
      <c r="F327" s="5">
        <v>1</v>
      </c>
      <c r="G327" s="5" t="s">
        <v>74</v>
      </c>
      <c r="H327" s="5" t="s">
        <v>75</v>
      </c>
      <c r="I327" s="5">
        <f t="shared" si="25"/>
        <v>15</v>
      </c>
      <c r="L327" s="5">
        <v>2</v>
      </c>
      <c r="M327" s="4" t="s">
        <v>3838</v>
      </c>
      <c r="N327" s="4" t="s">
        <v>3839</v>
      </c>
      <c r="Q327" s="5" t="s">
        <v>3840</v>
      </c>
      <c r="R327" s="5" t="s">
        <v>5596</v>
      </c>
      <c r="T327" s="5" t="s">
        <v>5597</v>
      </c>
      <c r="U327" s="5" t="s">
        <v>1282</v>
      </c>
      <c r="V327" s="5" t="s">
        <v>1283</v>
      </c>
      <c r="W327" s="5" t="s">
        <v>5598</v>
      </c>
      <c r="X327" s="5" t="s">
        <v>5599</v>
      </c>
      <c r="Y327" s="5" t="s">
        <v>3841</v>
      </c>
      <c r="Z327" s="5" t="s">
        <v>3842</v>
      </c>
      <c r="AC327" s="5">
        <v>18</v>
      </c>
      <c r="AD327" s="5" t="s">
        <v>397</v>
      </c>
      <c r="AE327" s="5" t="s">
        <v>398</v>
      </c>
      <c r="AJ327" s="5" t="s">
        <v>35</v>
      </c>
      <c r="AK327" s="5" t="s">
        <v>36</v>
      </c>
      <c r="AL327" s="5" t="s">
        <v>1862</v>
      </c>
      <c r="AM327" s="5" t="s">
        <v>1863</v>
      </c>
      <c r="AT327" s="5" t="s">
        <v>95</v>
      </c>
      <c r="AU327" s="5" t="s">
        <v>96</v>
      </c>
      <c r="AV327" s="5" t="s">
        <v>3843</v>
      </c>
      <c r="AW327" s="5" t="s">
        <v>3844</v>
      </c>
      <c r="BG327" s="5" t="s">
        <v>95</v>
      </c>
      <c r="BH327" s="5" t="s">
        <v>96</v>
      </c>
      <c r="BI327" s="5" t="s">
        <v>3845</v>
      </c>
      <c r="BJ327" s="5" t="s">
        <v>3846</v>
      </c>
      <c r="BK327" s="5" t="s">
        <v>95</v>
      </c>
      <c r="BL327" s="5" t="s">
        <v>96</v>
      </c>
      <c r="BM327" s="5" t="s">
        <v>3847</v>
      </c>
      <c r="BN327" s="5" t="s">
        <v>3848</v>
      </c>
      <c r="BO327" s="5" t="s">
        <v>95</v>
      </c>
      <c r="BP327" s="5" t="s">
        <v>96</v>
      </c>
      <c r="BQ327" s="5" t="s">
        <v>3849</v>
      </c>
      <c r="BR327" s="5" t="s">
        <v>3850</v>
      </c>
      <c r="BS327" s="5" t="s">
        <v>1550</v>
      </c>
      <c r="BT327" s="5" t="s">
        <v>1551</v>
      </c>
    </row>
    <row r="328" spans="1:72" ht="13.5" customHeight="1">
      <c r="A328" s="11" t="str">
        <f>HYPERLINK("http://kyu.snu.ac.kr/sdhj/index.jsp?type=hj/GK14746_00IM0001_146b.jpg","1867_수동면_146b")</f>
        <v>1867_수동면_146b</v>
      </c>
      <c r="B328" s="4">
        <v>1867</v>
      </c>
      <c r="C328" s="4" t="s">
        <v>72</v>
      </c>
      <c r="D328" s="4" t="s">
        <v>73</v>
      </c>
      <c r="E328" s="4">
        <v>327</v>
      </c>
      <c r="F328" s="5">
        <v>1</v>
      </c>
      <c r="G328" s="5" t="s">
        <v>74</v>
      </c>
      <c r="H328" s="5" t="s">
        <v>75</v>
      </c>
      <c r="I328" s="5">
        <f t="shared" si="25"/>
        <v>15</v>
      </c>
      <c r="L328" s="5">
        <f>L327</f>
        <v>2</v>
      </c>
      <c r="M328" s="4" t="s">
        <v>3838</v>
      </c>
      <c r="N328" s="4" t="s">
        <v>3839</v>
      </c>
      <c r="S328" s="5" t="s">
        <v>3095</v>
      </c>
      <c r="T328" s="5" t="s">
        <v>3096</v>
      </c>
      <c r="W328" s="5" t="s">
        <v>184</v>
      </c>
      <c r="X328" s="5" t="s">
        <v>5600</v>
      </c>
      <c r="Y328" s="5" t="s">
        <v>167</v>
      </c>
      <c r="Z328" s="5" t="s">
        <v>168</v>
      </c>
      <c r="AC328" s="5">
        <v>43</v>
      </c>
      <c r="AD328" s="5" t="s">
        <v>212</v>
      </c>
      <c r="AE328" s="5" t="s">
        <v>213</v>
      </c>
    </row>
    <row r="329" spans="1:72" ht="13.5" customHeight="1">
      <c r="A329" s="11" t="str">
        <f>HYPERLINK("http://kyu.snu.ac.kr/sdhj/index.jsp?type=hj/GK14746_00IM0001_146b.jpg","1867_수동면_146b")</f>
        <v>1867_수동면_146b</v>
      </c>
      <c r="B329" s="4">
        <v>1867</v>
      </c>
      <c r="C329" s="4" t="s">
        <v>72</v>
      </c>
      <c r="D329" s="4" t="s">
        <v>73</v>
      </c>
      <c r="E329" s="4">
        <v>328</v>
      </c>
      <c r="F329" s="5">
        <v>1</v>
      </c>
      <c r="G329" s="5" t="s">
        <v>74</v>
      </c>
      <c r="H329" s="5" t="s">
        <v>75</v>
      </c>
      <c r="I329" s="5">
        <f t="shared" si="25"/>
        <v>15</v>
      </c>
      <c r="L329" s="5">
        <f>L328</f>
        <v>2</v>
      </c>
      <c r="M329" s="4" t="s">
        <v>3838</v>
      </c>
      <c r="N329" s="4" t="s">
        <v>3839</v>
      </c>
      <c r="S329" s="5" t="s">
        <v>4521</v>
      </c>
      <c r="T329" s="5" t="s">
        <v>4522</v>
      </c>
      <c r="W329" s="5" t="s">
        <v>2263</v>
      </c>
      <c r="X329" s="5" t="s">
        <v>2264</v>
      </c>
      <c r="Y329" s="5" t="s">
        <v>167</v>
      </c>
      <c r="Z329" s="5" t="s">
        <v>168</v>
      </c>
      <c r="AC329" s="5">
        <v>68</v>
      </c>
      <c r="AD329" s="5" t="s">
        <v>1592</v>
      </c>
      <c r="AE329" s="5" t="s">
        <v>1593</v>
      </c>
    </row>
    <row r="330" spans="1:72" ht="13.5" customHeight="1">
      <c r="A330" s="11" t="str">
        <f>HYPERLINK("http://kyu.snu.ac.kr/sdhj/index.jsp?type=hj/GK14746_00IM0001_146b.jpg","1867_수동면_146b")</f>
        <v>1867_수동면_146b</v>
      </c>
      <c r="B330" s="4">
        <v>1867</v>
      </c>
      <c r="C330" s="4" t="s">
        <v>72</v>
      </c>
      <c r="D330" s="4" t="s">
        <v>73</v>
      </c>
      <c r="E330" s="4">
        <v>329</v>
      </c>
      <c r="F330" s="5">
        <v>1</v>
      </c>
      <c r="G330" s="5" t="s">
        <v>74</v>
      </c>
      <c r="H330" s="5" t="s">
        <v>75</v>
      </c>
      <c r="I330" s="5">
        <f t="shared" si="25"/>
        <v>15</v>
      </c>
      <c r="L330" s="5">
        <f>L329</f>
        <v>2</v>
      </c>
      <c r="M330" s="4" t="s">
        <v>3838</v>
      </c>
      <c r="N330" s="4" t="s">
        <v>3839</v>
      </c>
      <c r="S330" s="5" t="s">
        <v>4508</v>
      </c>
      <c r="T330" s="5" t="s">
        <v>4509</v>
      </c>
      <c r="Y330" s="5" t="s">
        <v>5601</v>
      </c>
      <c r="Z330" s="5" t="s">
        <v>4785</v>
      </c>
      <c r="AC330" s="5">
        <v>11</v>
      </c>
      <c r="AD330" s="5" t="s">
        <v>2419</v>
      </c>
      <c r="AE330" s="5" t="s">
        <v>2420</v>
      </c>
    </row>
    <row r="331" spans="1:72" ht="13.5" customHeight="1">
      <c r="A331" s="11" t="str">
        <f>HYPERLINK("http://kyu.snu.ac.kr/sdhj/index.jsp?type=hj/GK14746_00IM0001_146b.jpg","1867_수동면_146b")</f>
        <v>1867_수동면_146b</v>
      </c>
      <c r="B331" s="4">
        <v>1867</v>
      </c>
      <c r="C331" s="4" t="s">
        <v>72</v>
      </c>
      <c r="D331" s="4" t="s">
        <v>73</v>
      </c>
      <c r="E331" s="4">
        <v>330</v>
      </c>
      <c r="F331" s="5">
        <v>1</v>
      </c>
      <c r="G331" s="5" t="s">
        <v>74</v>
      </c>
      <c r="H331" s="5" t="s">
        <v>75</v>
      </c>
      <c r="I331" s="5">
        <f t="shared" si="25"/>
        <v>15</v>
      </c>
      <c r="L331" s="5">
        <f>L330</f>
        <v>2</v>
      </c>
      <c r="M331" s="4" t="s">
        <v>3838</v>
      </c>
      <c r="N331" s="4" t="s">
        <v>3839</v>
      </c>
      <c r="T331" s="5" t="s">
        <v>5602</v>
      </c>
      <c r="U331" s="5" t="s">
        <v>4512</v>
      </c>
      <c r="V331" s="5" t="s">
        <v>4513</v>
      </c>
      <c r="Y331" s="5" t="s">
        <v>4786</v>
      </c>
      <c r="Z331" s="5" t="s">
        <v>4787</v>
      </c>
      <c r="AD331" s="5" t="s">
        <v>212</v>
      </c>
      <c r="AE331" s="5" t="s">
        <v>213</v>
      </c>
    </row>
    <row r="332" spans="1:72" ht="13.5" customHeight="1">
      <c r="A332" s="11" t="str">
        <f>HYPERLINK("http://kyu.snu.ac.kr/sdhj/index.jsp?type=hj/GK14746_00IM0001_146b.jpg","1867_수동면_146b")</f>
        <v>1867_수동면_146b</v>
      </c>
      <c r="B332" s="4">
        <v>1867</v>
      </c>
      <c r="C332" s="4" t="s">
        <v>72</v>
      </c>
      <c r="D332" s="4" t="s">
        <v>73</v>
      </c>
      <c r="E332" s="4">
        <v>331</v>
      </c>
      <c r="F332" s="5">
        <v>1</v>
      </c>
      <c r="G332" s="5" t="s">
        <v>74</v>
      </c>
      <c r="H332" s="5" t="s">
        <v>75</v>
      </c>
      <c r="I332" s="5">
        <f t="shared" si="25"/>
        <v>15</v>
      </c>
      <c r="L332" s="5">
        <v>3</v>
      </c>
      <c r="M332" s="4" t="s">
        <v>926</v>
      </c>
      <c r="N332" s="4" t="s">
        <v>927</v>
      </c>
      <c r="T332" s="5" t="s">
        <v>5371</v>
      </c>
      <c r="U332" s="5" t="s">
        <v>189</v>
      </c>
      <c r="V332" s="5" t="s">
        <v>190</v>
      </c>
      <c r="W332" s="5" t="s">
        <v>110</v>
      </c>
      <c r="X332" s="5" t="s">
        <v>111</v>
      </c>
      <c r="Y332" s="5" t="s">
        <v>928</v>
      </c>
      <c r="Z332" s="5" t="s">
        <v>929</v>
      </c>
      <c r="AC332" s="5">
        <v>69</v>
      </c>
      <c r="AD332" s="5" t="s">
        <v>930</v>
      </c>
      <c r="AE332" s="5" t="s">
        <v>931</v>
      </c>
      <c r="AJ332" s="5" t="s">
        <v>35</v>
      </c>
      <c r="AK332" s="5" t="s">
        <v>36</v>
      </c>
      <c r="AL332" s="5" t="s">
        <v>116</v>
      </c>
      <c r="AM332" s="5" t="s">
        <v>117</v>
      </c>
      <c r="AT332" s="5" t="s">
        <v>189</v>
      </c>
      <c r="AU332" s="5" t="s">
        <v>190</v>
      </c>
      <c r="AV332" s="5" t="s">
        <v>932</v>
      </c>
      <c r="AW332" s="5" t="s">
        <v>933</v>
      </c>
      <c r="BG332" s="5" t="s">
        <v>189</v>
      </c>
      <c r="BH332" s="5" t="s">
        <v>190</v>
      </c>
      <c r="BI332" s="5" t="s">
        <v>934</v>
      </c>
      <c r="BJ332" s="5" t="s">
        <v>935</v>
      </c>
      <c r="BK332" s="5" t="s">
        <v>189</v>
      </c>
      <c r="BL332" s="5" t="s">
        <v>190</v>
      </c>
      <c r="BM332" s="5" t="s">
        <v>936</v>
      </c>
      <c r="BN332" s="5" t="s">
        <v>937</v>
      </c>
      <c r="BO332" s="5" t="s">
        <v>189</v>
      </c>
      <c r="BP332" s="5" t="s">
        <v>190</v>
      </c>
      <c r="BQ332" s="5" t="s">
        <v>938</v>
      </c>
      <c r="BR332" s="5" t="s">
        <v>939</v>
      </c>
      <c r="BS332" s="5" t="s">
        <v>171</v>
      </c>
      <c r="BT332" s="5" t="s">
        <v>5603</v>
      </c>
    </row>
    <row r="333" spans="1:72" ht="13.5" customHeight="1">
      <c r="A333" s="11" t="str">
        <f>HYPERLINK("http://kyu.snu.ac.kr/sdhj/index.jsp?type=hj/GK14746_00IM0001_146b.jpg","1867_수동면_146b")</f>
        <v>1867_수동면_146b</v>
      </c>
      <c r="B333" s="4">
        <v>1867</v>
      </c>
      <c r="C333" s="4" t="s">
        <v>72</v>
      </c>
      <c r="D333" s="4" t="s">
        <v>73</v>
      </c>
      <c r="E333" s="4">
        <v>332</v>
      </c>
      <c r="F333" s="5">
        <v>1</v>
      </c>
      <c r="G333" s="5" t="s">
        <v>74</v>
      </c>
      <c r="H333" s="5" t="s">
        <v>75</v>
      </c>
      <c r="I333" s="5">
        <f t="shared" si="25"/>
        <v>15</v>
      </c>
      <c r="L333" s="5">
        <f>L332</f>
        <v>3</v>
      </c>
      <c r="M333" s="4" t="s">
        <v>926</v>
      </c>
      <c r="N333" s="4" t="s">
        <v>927</v>
      </c>
      <c r="S333" s="5" t="s">
        <v>164</v>
      </c>
      <c r="T333" s="5" t="s">
        <v>165</v>
      </c>
      <c r="W333" s="5" t="s">
        <v>1389</v>
      </c>
      <c r="X333" s="5" t="s">
        <v>1390</v>
      </c>
      <c r="Y333" s="5" t="s">
        <v>22</v>
      </c>
      <c r="Z333" s="5" t="s">
        <v>23</v>
      </c>
      <c r="AC333" s="5">
        <v>72</v>
      </c>
      <c r="AD333" s="5" t="s">
        <v>930</v>
      </c>
      <c r="AE333" s="5" t="s">
        <v>931</v>
      </c>
      <c r="AJ333" s="5" t="s">
        <v>169</v>
      </c>
      <c r="AK333" s="5" t="s">
        <v>170</v>
      </c>
      <c r="AL333" s="5" t="s">
        <v>1402</v>
      </c>
      <c r="AM333" s="5" t="s">
        <v>5604</v>
      </c>
      <c r="AT333" s="5" t="s">
        <v>189</v>
      </c>
      <c r="AU333" s="5" t="s">
        <v>190</v>
      </c>
      <c r="AV333" s="5" t="s">
        <v>2707</v>
      </c>
      <c r="AW333" s="5" t="s">
        <v>2708</v>
      </c>
      <c r="BG333" s="5" t="s">
        <v>189</v>
      </c>
      <c r="BH333" s="5" t="s">
        <v>190</v>
      </c>
      <c r="BI333" s="5" t="s">
        <v>2653</v>
      </c>
      <c r="BJ333" s="5" t="s">
        <v>2654</v>
      </c>
      <c r="BK333" s="5" t="s">
        <v>189</v>
      </c>
      <c r="BL333" s="5" t="s">
        <v>190</v>
      </c>
      <c r="BM333" s="5" t="s">
        <v>2709</v>
      </c>
      <c r="BN333" s="5" t="s">
        <v>2710</v>
      </c>
      <c r="BO333" s="5" t="s">
        <v>189</v>
      </c>
      <c r="BP333" s="5" t="s">
        <v>190</v>
      </c>
      <c r="BQ333" s="5" t="s">
        <v>2711</v>
      </c>
      <c r="BR333" s="5" t="s">
        <v>2712</v>
      </c>
      <c r="BS333" s="5" t="s">
        <v>116</v>
      </c>
      <c r="BT333" s="5" t="s">
        <v>117</v>
      </c>
    </row>
    <row r="334" spans="1:72" ht="13.5" customHeight="1">
      <c r="A334" s="11" t="str">
        <f>HYPERLINK("http://kyu.snu.ac.kr/sdhj/index.jsp?type=hj/GK14746_00IM0001_147a.jpg","1867_수동면_147a")</f>
        <v>1867_수동면_147a</v>
      </c>
      <c r="B334" s="4">
        <v>1867</v>
      </c>
      <c r="C334" s="4" t="s">
        <v>72</v>
      </c>
      <c r="D334" s="4" t="s">
        <v>73</v>
      </c>
      <c r="E334" s="4">
        <v>333</v>
      </c>
      <c r="F334" s="5">
        <v>1</v>
      </c>
      <c r="G334" s="5" t="s">
        <v>74</v>
      </c>
      <c r="H334" s="5" t="s">
        <v>75</v>
      </c>
      <c r="I334" s="5">
        <f t="shared" si="25"/>
        <v>15</v>
      </c>
      <c r="L334" s="5">
        <f>L333</f>
        <v>3</v>
      </c>
      <c r="M334" s="4" t="s">
        <v>926</v>
      </c>
      <c r="N334" s="4" t="s">
        <v>927</v>
      </c>
      <c r="T334" s="5" t="s">
        <v>5521</v>
      </c>
      <c r="U334" s="5" t="s">
        <v>4512</v>
      </c>
      <c r="V334" s="5" t="s">
        <v>4513</v>
      </c>
      <c r="Y334" s="5" t="s">
        <v>4788</v>
      </c>
      <c r="Z334" s="5" t="s">
        <v>4789</v>
      </c>
      <c r="AD334" s="5" t="s">
        <v>203</v>
      </c>
      <c r="AE334" s="5" t="s">
        <v>204</v>
      </c>
    </row>
    <row r="335" spans="1:72" ht="13.5" customHeight="1">
      <c r="A335" s="11" t="str">
        <f>HYPERLINK("http://kyu.snu.ac.kr/sdhj/index.jsp?type=hj/GK14746_00IM0001_147a.jpg","1867_수동면_147a")</f>
        <v>1867_수동면_147a</v>
      </c>
      <c r="B335" s="4">
        <v>1867</v>
      </c>
      <c r="C335" s="4" t="s">
        <v>72</v>
      </c>
      <c r="D335" s="4" t="s">
        <v>73</v>
      </c>
      <c r="E335" s="4">
        <v>334</v>
      </c>
      <c r="F335" s="5">
        <v>1</v>
      </c>
      <c r="G335" s="5" t="s">
        <v>74</v>
      </c>
      <c r="H335" s="5" t="s">
        <v>75</v>
      </c>
      <c r="I335" s="5">
        <f t="shared" si="25"/>
        <v>15</v>
      </c>
      <c r="L335" s="5">
        <v>4</v>
      </c>
      <c r="M335" s="4" t="s">
        <v>4244</v>
      </c>
      <c r="N335" s="4" t="s">
        <v>4245</v>
      </c>
      <c r="T335" s="5" t="s">
        <v>5388</v>
      </c>
      <c r="U335" s="5" t="s">
        <v>108</v>
      </c>
      <c r="V335" s="5" t="s">
        <v>109</v>
      </c>
      <c r="W335" s="5" t="s">
        <v>166</v>
      </c>
      <c r="X335" s="5" t="s">
        <v>5576</v>
      </c>
      <c r="Y335" s="5" t="s">
        <v>4246</v>
      </c>
      <c r="Z335" s="5" t="s">
        <v>4247</v>
      </c>
      <c r="AC335" s="5">
        <v>38</v>
      </c>
      <c r="AD335" s="5" t="s">
        <v>532</v>
      </c>
      <c r="AE335" s="5" t="s">
        <v>533</v>
      </c>
      <c r="AJ335" s="5" t="s">
        <v>35</v>
      </c>
      <c r="AK335" s="5" t="s">
        <v>36</v>
      </c>
      <c r="AL335" s="5" t="s">
        <v>199</v>
      </c>
      <c r="AM335" s="5" t="s">
        <v>200</v>
      </c>
      <c r="AT335" s="5" t="s">
        <v>95</v>
      </c>
      <c r="AU335" s="5" t="s">
        <v>96</v>
      </c>
      <c r="AV335" s="5" t="s">
        <v>1222</v>
      </c>
      <c r="AW335" s="5" t="s">
        <v>1223</v>
      </c>
      <c r="BG335" s="5" t="s">
        <v>95</v>
      </c>
      <c r="BH335" s="5" t="s">
        <v>96</v>
      </c>
      <c r="BI335" s="5" t="s">
        <v>1483</v>
      </c>
      <c r="BJ335" s="5" t="s">
        <v>1484</v>
      </c>
      <c r="BK335" s="5" t="s">
        <v>95</v>
      </c>
      <c r="BL335" s="5" t="s">
        <v>96</v>
      </c>
      <c r="BM335" s="5" t="s">
        <v>1485</v>
      </c>
      <c r="BN335" s="5" t="s">
        <v>1486</v>
      </c>
      <c r="BO335" s="5" t="s">
        <v>95</v>
      </c>
      <c r="BP335" s="5" t="s">
        <v>96</v>
      </c>
      <c r="BQ335" s="5" t="s">
        <v>4248</v>
      </c>
      <c r="BR335" s="5" t="s">
        <v>4249</v>
      </c>
      <c r="BS335" s="5" t="s">
        <v>1294</v>
      </c>
      <c r="BT335" s="5" t="s">
        <v>1295</v>
      </c>
    </row>
    <row r="336" spans="1:72" ht="13.5" customHeight="1">
      <c r="A336" s="11" t="str">
        <f>HYPERLINK("http://kyu.snu.ac.kr/sdhj/index.jsp?type=hj/GK14746_00IM0001_147a.jpg","1867_수동면_147a")</f>
        <v>1867_수동면_147a</v>
      </c>
      <c r="B336" s="4">
        <v>1867</v>
      </c>
      <c r="C336" s="4" t="s">
        <v>72</v>
      </c>
      <c r="D336" s="4" t="s">
        <v>73</v>
      </c>
      <c r="E336" s="4">
        <v>335</v>
      </c>
      <c r="F336" s="5">
        <v>1</v>
      </c>
      <c r="G336" s="5" t="s">
        <v>74</v>
      </c>
      <c r="H336" s="5" t="s">
        <v>75</v>
      </c>
      <c r="I336" s="5">
        <f t="shared" si="25"/>
        <v>15</v>
      </c>
      <c r="L336" s="5">
        <f>L335</f>
        <v>4</v>
      </c>
      <c r="M336" s="4" t="s">
        <v>4244</v>
      </c>
      <c r="N336" s="4" t="s">
        <v>4245</v>
      </c>
      <c r="S336" s="5" t="s">
        <v>3095</v>
      </c>
      <c r="T336" s="5" t="s">
        <v>3096</v>
      </c>
      <c r="W336" s="5" t="s">
        <v>1368</v>
      </c>
      <c r="X336" s="5" t="s">
        <v>1369</v>
      </c>
      <c r="Y336" s="5" t="s">
        <v>167</v>
      </c>
      <c r="Z336" s="5" t="s">
        <v>168</v>
      </c>
      <c r="AC336" s="5">
        <v>83</v>
      </c>
      <c r="AD336" s="5" t="s">
        <v>1079</v>
      </c>
      <c r="AE336" s="5" t="s">
        <v>1080</v>
      </c>
    </row>
    <row r="337" spans="1:72" ht="13.5" customHeight="1">
      <c r="A337" s="11" t="str">
        <f>HYPERLINK("http://kyu.snu.ac.kr/sdhj/index.jsp?type=hj/GK14746_00IM0001_147a.jpg","1867_수동면_147a")</f>
        <v>1867_수동면_147a</v>
      </c>
      <c r="B337" s="4">
        <v>1867</v>
      </c>
      <c r="C337" s="4" t="s">
        <v>72</v>
      </c>
      <c r="D337" s="4" t="s">
        <v>73</v>
      </c>
      <c r="E337" s="4">
        <v>336</v>
      </c>
      <c r="F337" s="5">
        <v>1</v>
      </c>
      <c r="G337" s="5" t="s">
        <v>74</v>
      </c>
      <c r="H337" s="5" t="s">
        <v>75</v>
      </c>
      <c r="I337" s="5">
        <f t="shared" si="25"/>
        <v>15</v>
      </c>
      <c r="L337" s="5">
        <f>L336</f>
        <v>4</v>
      </c>
      <c r="M337" s="4" t="s">
        <v>4244</v>
      </c>
      <c r="N337" s="4" t="s">
        <v>4245</v>
      </c>
      <c r="T337" s="5" t="s">
        <v>5392</v>
      </c>
      <c r="U337" s="5" t="s">
        <v>4512</v>
      </c>
      <c r="V337" s="5" t="s">
        <v>4513</v>
      </c>
      <c r="Y337" s="5" t="s">
        <v>3514</v>
      </c>
      <c r="Z337" s="5" t="s">
        <v>173</v>
      </c>
      <c r="AD337" s="5" t="s">
        <v>1079</v>
      </c>
      <c r="AE337" s="5" t="s">
        <v>1080</v>
      </c>
    </row>
    <row r="338" spans="1:72" ht="13.5" customHeight="1">
      <c r="A338" s="11" t="str">
        <f>HYPERLINK("http://kyu.snu.ac.kr/sdhj/index.jsp?type=hj/GK14746_00IM0001_147a.jpg","1867_수동면_147a")</f>
        <v>1867_수동면_147a</v>
      </c>
      <c r="B338" s="4">
        <v>1867</v>
      </c>
      <c r="C338" s="4" t="s">
        <v>72</v>
      </c>
      <c r="D338" s="4" t="s">
        <v>73</v>
      </c>
      <c r="E338" s="4">
        <v>337</v>
      </c>
      <c r="F338" s="5">
        <v>1</v>
      </c>
      <c r="G338" s="5" t="s">
        <v>74</v>
      </c>
      <c r="H338" s="5" t="s">
        <v>75</v>
      </c>
      <c r="I338" s="5">
        <f t="shared" si="25"/>
        <v>15</v>
      </c>
      <c r="L338" s="5">
        <v>5</v>
      </c>
      <c r="M338" s="4" t="s">
        <v>5605</v>
      </c>
      <c r="N338" s="4" t="s">
        <v>152</v>
      </c>
      <c r="T338" s="5" t="s">
        <v>5377</v>
      </c>
      <c r="U338" s="5" t="s">
        <v>108</v>
      </c>
      <c r="V338" s="5" t="s">
        <v>109</v>
      </c>
      <c r="W338" s="5" t="s">
        <v>134</v>
      </c>
      <c r="X338" s="5" t="s">
        <v>135</v>
      </c>
      <c r="Y338" s="5" t="s">
        <v>5606</v>
      </c>
      <c r="Z338" s="5" t="s">
        <v>5607</v>
      </c>
      <c r="AC338" s="5">
        <v>51</v>
      </c>
      <c r="AD338" s="5" t="s">
        <v>153</v>
      </c>
      <c r="AE338" s="5" t="s">
        <v>154</v>
      </c>
      <c r="AJ338" s="5" t="s">
        <v>35</v>
      </c>
      <c r="AK338" s="5" t="s">
        <v>36</v>
      </c>
      <c r="AL338" s="5" t="s">
        <v>140</v>
      </c>
      <c r="AM338" s="5" t="s">
        <v>141</v>
      </c>
      <c r="AT338" s="5" t="s">
        <v>95</v>
      </c>
      <c r="AU338" s="5" t="s">
        <v>96</v>
      </c>
      <c r="AV338" s="5" t="s">
        <v>142</v>
      </c>
      <c r="AW338" s="5" t="s">
        <v>143</v>
      </c>
      <c r="BG338" s="5" t="s">
        <v>95</v>
      </c>
      <c r="BH338" s="5" t="s">
        <v>96</v>
      </c>
      <c r="BI338" s="5" t="s">
        <v>144</v>
      </c>
      <c r="BJ338" s="5" t="s">
        <v>145</v>
      </c>
      <c r="BK338" s="5" t="s">
        <v>95</v>
      </c>
      <c r="BL338" s="5" t="s">
        <v>96</v>
      </c>
      <c r="BM338" s="5" t="s">
        <v>146</v>
      </c>
      <c r="BN338" s="5" t="s">
        <v>147</v>
      </c>
      <c r="BO338" s="5" t="s">
        <v>95</v>
      </c>
      <c r="BP338" s="5" t="s">
        <v>96</v>
      </c>
      <c r="BQ338" s="5" t="s">
        <v>148</v>
      </c>
      <c r="BR338" s="5" t="s">
        <v>149</v>
      </c>
      <c r="BS338" s="5" t="s">
        <v>150</v>
      </c>
      <c r="BT338" s="5" t="s">
        <v>151</v>
      </c>
    </row>
    <row r="339" spans="1:72" ht="13.5" customHeight="1">
      <c r="A339" s="11" t="str">
        <f>HYPERLINK("http://kyu.snu.ac.kr/sdhj/index.jsp?type=hj/GK14746_00IM0001_147a.jpg","1867_수동면_147a")</f>
        <v>1867_수동면_147a</v>
      </c>
      <c r="B339" s="4">
        <v>1867</v>
      </c>
      <c r="C339" s="4" t="s">
        <v>72</v>
      </c>
      <c r="D339" s="4" t="s">
        <v>73</v>
      </c>
      <c r="E339" s="4">
        <v>338</v>
      </c>
      <c r="F339" s="5">
        <v>1</v>
      </c>
      <c r="G339" s="5" t="s">
        <v>74</v>
      </c>
      <c r="H339" s="5" t="s">
        <v>75</v>
      </c>
      <c r="I339" s="5">
        <f t="shared" si="25"/>
        <v>15</v>
      </c>
      <c r="L339" s="5">
        <f t="shared" ref="L339:L347" si="27">L338</f>
        <v>5</v>
      </c>
      <c r="M339" s="4" t="s">
        <v>5605</v>
      </c>
      <c r="N339" s="4" t="s">
        <v>152</v>
      </c>
      <c r="S339" s="5" t="s">
        <v>164</v>
      </c>
      <c r="T339" s="5" t="s">
        <v>165</v>
      </c>
      <c r="W339" s="5" t="s">
        <v>1675</v>
      </c>
      <c r="X339" s="5" t="s">
        <v>623</v>
      </c>
      <c r="Y339" s="5" t="s">
        <v>167</v>
      </c>
      <c r="Z339" s="5" t="s">
        <v>168</v>
      </c>
      <c r="AC339" s="5">
        <v>51</v>
      </c>
      <c r="AD339" s="5" t="s">
        <v>153</v>
      </c>
      <c r="AE339" s="5" t="s">
        <v>154</v>
      </c>
      <c r="AJ339" s="5" t="s">
        <v>169</v>
      </c>
      <c r="AK339" s="5" t="s">
        <v>170</v>
      </c>
      <c r="AL339" s="5" t="s">
        <v>334</v>
      </c>
      <c r="AM339" s="5" t="s">
        <v>335</v>
      </c>
      <c r="AT339" s="5" t="s">
        <v>95</v>
      </c>
      <c r="AU339" s="5" t="s">
        <v>96</v>
      </c>
      <c r="AV339" s="5" t="s">
        <v>1676</v>
      </c>
      <c r="AW339" s="5" t="s">
        <v>1677</v>
      </c>
      <c r="BG339" s="5" t="s">
        <v>95</v>
      </c>
      <c r="BH339" s="5" t="s">
        <v>96</v>
      </c>
      <c r="BI339" s="5" t="s">
        <v>702</v>
      </c>
      <c r="BJ339" s="5" t="s">
        <v>703</v>
      </c>
      <c r="BK339" s="5" t="s">
        <v>1678</v>
      </c>
      <c r="BL339" s="5" t="s">
        <v>1679</v>
      </c>
      <c r="BM339" s="5" t="s">
        <v>1680</v>
      </c>
      <c r="BN339" s="5" t="s">
        <v>1681</v>
      </c>
      <c r="BO339" s="5" t="s">
        <v>95</v>
      </c>
      <c r="BP339" s="5" t="s">
        <v>96</v>
      </c>
      <c r="BQ339" s="5" t="s">
        <v>1682</v>
      </c>
      <c r="BR339" s="5" t="s">
        <v>5608</v>
      </c>
      <c r="BS339" s="5" t="s">
        <v>591</v>
      </c>
      <c r="BT339" s="5" t="s">
        <v>592</v>
      </c>
    </row>
    <row r="340" spans="1:72" ht="13.5" customHeight="1">
      <c r="A340" s="11" t="str">
        <f>HYPERLINK("http://kyu.snu.ac.kr/sdhj/index.jsp?type=hj/GK14746_00IM0001_147a.jpg","1867_수동면_147a")</f>
        <v>1867_수동면_147a</v>
      </c>
      <c r="B340" s="4">
        <v>1867</v>
      </c>
      <c r="C340" s="4" t="s">
        <v>72</v>
      </c>
      <c r="D340" s="4" t="s">
        <v>73</v>
      </c>
      <c r="E340" s="4">
        <v>339</v>
      </c>
      <c r="F340" s="5">
        <v>1</v>
      </c>
      <c r="G340" s="5" t="s">
        <v>74</v>
      </c>
      <c r="H340" s="5" t="s">
        <v>75</v>
      </c>
      <c r="I340" s="5">
        <f t="shared" si="25"/>
        <v>15</v>
      </c>
      <c r="L340" s="5">
        <f t="shared" si="27"/>
        <v>5</v>
      </c>
      <c r="M340" s="4" t="s">
        <v>5605</v>
      </c>
      <c r="N340" s="4" t="s">
        <v>152</v>
      </c>
      <c r="S340" s="5" t="s">
        <v>4494</v>
      </c>
      <c r="T340" s="5" t="s">
        <v>4495</v>
      </c>
      <c r="U340" s="5" t="s">
        <v>108</v>
      </c>
      <c r="V340" s="5" t="s">
        <v>109</v>
      </c>
      <c r="Y340" s="5" t="s">
        <v>4790</v>
      </c>
      <c r="Z340" s="5" t="s">
        <v>4791</v>
      </c>
      <c r="AC340" s="5">
        <v>26</v>
      </c>
      <c r="AD340" s="5" t="s">
        <v>2100</v>
      </c>
      <c r="AE340" s="5" t="s">
        <v>2101</v>
      </c>
    </row>
    <row r="341" spans="1:72" ht="13.5" customHeight="1">
      <c r="A341" s="11" t="str">
        <f>HYPERLINK("http://kyu.snu.ac.kr/sdhj/index.jsp?type=hj/GK14746_00IM0001_147a.jpg","1867_수동면_147a")</f>
        <v>1867_수동면_147a</v>
      </c>
      <c r="B341" s="4">
        <v>1867</v>
      </c>
      <c r="C341" s="4" t="s">
        <v>72</v>
      </c>
      <c r="D341" s="4" t="s">
        <v>73</v>
      </c>
      <c r="E341" s="4">
        <v>340</v>
      </c>
      <c r="F341" s="5">
        <v>1</v>
      </c>
      <c r="G341" s="5" t="s">
        <v>74</v>
      </c>
      <c r="H341" s="5" t="s">
        <v>75</v>
      </c>
      <c r="I341" s="5">
        <f t="shared" si="25"/>
        <v>15</v>
      </c>
      <c r="L341" s="5">
        <f t="shared" si="27"/>
        <v>5</v>
      </c>
      <c r="M341" s="4" t="s">
        <v>5605</v>
      </c>
      <c r="N341" s="4" t="s">
        <v>152</v>
      </c>
      <c r="S341" s="5" t="s">
        <v>4475</v>
      </c>
      <c r="T341" s="5" t="s">
        <v>4435</v>
      </c>
      <c r="W341" s="5" t="s">
        <v>184</v>
      </c>
      <c r="X341" s="5" t="s">
        <v>5594</v>
      </c>
      <c r="Y341" s="5" t="s">
        <v>167</v>
      </c>
      <c r="Z341" s="5" t="s">
        <v>168</v>
      </c>
      <c r="AC341" s="5">
        <v>28</v>
      </c>
      <c r="AD341" s="5" t="s">
        <v>2468</v>
      </c>
      <c r="AE341" s="5" t="s">
        <v>2469</v>
      </c>
    </row>
    <row r="342" spans="1:72" ht="13.5" customHeight="1">
      <c r="A342" s="11" t="str">
        <f>HYPERLINK("http://kyu.snu.ac.kr/sdhj/index.jsp?type=hj/GK14746_00IM0001_147a.jpg","1867_수동면_147a")</f>
        <v>1867_수동면_147a</v>
      </c>
      <c r="B342" s="4">
        <v>1867</v>
      </c>
      <c r="C342" s="4" t="s">
        <v>72</v>
      </c>
      <c r="D342" s="4" t="s">
        <v>73</v>
      </c>
      <c r="E342" s="4">
        <v>341</v>
      </c>
      <c r="F342" s="5">
        <v>1</v>
      </c>
      <c r="G342" s="5" t="s">
        <v>74</v>
      </c>
      <c r="H342" s="5" t="s">
        <v>75</v>
      </c>
      <c r="I342" s="5">
        <f t="shared" si="25"/>
        <v>15</v>
      </c>
      <c r="L342" s="5">
        <f t="shared" si="27"/>
        <v>5</v>
      </c>
      <c r="M342" s="4" t="s">
        <v>5605</v>
      </c>
      <c r="N342" s="4" t="s">
        <v>152</v>
      </c>
      <c r="S342" s="5" t="s">
        <v>4494</v>
      </c>
      <c r="T342" s="5" t="s">
        <v>4495</v>
      </c>
      <c r="U342" s="5" t="s">
        <v>108</v>
      </c>
      <c r="V342" s="5" t="s">
        <v>109</v>
      </c>
      <c r="Y342" s="5" t="s">
        <v>4792</v>
      </c>
      <c r="Z342" s="5" t="s">
        <v>4793</v>
      </c>
      <c r="AA342" s="5" t="s">
        <v>3290</v>
      </c>
      <c r="AB342" s="5" t="s">
        <v>3291</v>
      </c>
      <c r="AC342" s="5">
        <v>23</v>
      </c>
      <c r="AD342" s="5" t="s">
        <v>1729</v>
      </c>
      <c r="AE342" s="5" t="s">
        <v>1730</v>
      </c>
    </row>
    <row r="343" spans="1:72" ht="13.5" customHeight="1">
      <c r="A343" s="11" t="str">
        <f>HYPERLINK("http://kyu.snu.ac.kr/sdhj/index.jsp?type=hj/GK14746_00IM0001_147a.jpg","1867_수동면_147a")</f>
        <v>1867_수동면_147a</v>
      </c>
      <c r="B343" s="4">
        <v>1867</v>
      </c>
      <c r="C343" s="4" t="s">
        <v>72</v>
      </c>
      <c r="D343" s="4" t="s">
        <v>73</v>
      </c>
      <c r="E343" s="4">
        <v>342</v>
      </c>
      <c r="F343" s="5">
        <v>1</v>
      </c>
      <c r="G343" s="5" t="s">
        <v>74</v>
      </c>
      <c r="H343" s="5" t="s">
        <v>75</v>
      </c>
      <c r="I343" s="5">
        <f t="shared" si="25"/>
        <v>15</v>
      </c>
      <c r="L343" s="5">
        <f t="shared" si="27"/>
        <v>5</v>
      </c>
      <c r="M343" s="4" t="s">
        <v>5605</v>
      </c>
      <c r="N343" s="4" t="s">
        <v>152</v>
      </c>
      <c r="S343" s="5" t="s">
        <v>4475</v>
      </c>
      <c r="T343" s="5" t="s">
        <v>4435</v>
      </c>
      <c r="W343" s="5" t="s">
        <v>728</v>
      </c>
      <c r="X343" s="5" t="s">
        <v>729</v>
      </c>
      <c r="Y343" s="5" t="s">
        <v>167</v>
      </c>
      <c r="Z343" s="5" t="s">
        <v>168</v>
      </c>
      <c r="AC343" s="5">
        <v>22</v>
      </c>
      <c r="AD343" s="5" t="s">
        <v>1079</v>
      </c>
      <c r="AE343" s="5" t="s">
        <v>1080</v>
      </c>
    </row>
    <row r="344" spans="1:72" ht="13.5" customHeight="1">
      <c r="A344" s="11" t="str">
        <f>HYPERLINK("http://kyu.snu.ac.kr/sdhj/index.jsp?type=hj/GK14746_00IM0001_147a.jpg","1867_수동면_147a")</f>
        <v>1867_수동면_147a</v>
      </c>
      <c r="B344" s="4">
        <v>1867</v>
      </c>
      <c r="C344" s="4" t="s">
        <v>72</v>
      </c>
      <c r="D344" s="4" t="s">
        <v>73</v>
      </c>
      <c r="E344" s="4">
        <v>343</v>
      </c>
      <c r="F344" s="5">
        <v>1</v>
      </c>
      <c r="G344" s="5" t="s">
        <v>74</v>
      </c>
      <c r="H344" s="5" t="s">
        <v>75</v>
      </c>
      <c r="I344" s="5">
        <f t="shared" si="25"/>
        <v>15</v>
      </c>
      <c r="L344" s="5">
        <f t="shared" si="27"/>
        <v>5</v>
      </c>
      <c r="M344" s="4" t="s">
        <v>5605</v>
      </c>
      <c r="N344" s="4" t="s">
        <v>152</v>
      </c>
      <c r="S344" s="5" t="s">
        <v>4494</v>
      </c>
      <c r="T344" s="5" t="s">
        <v>4495</v>
      </c>
      <c r="Y344" s="5" t="s">
        <v>4794</v>
      </c>
      <c r="Z344" s="5" t="s">
        <v>4795</v>
      </c>
      <c r="AC344" s="5">
        <v>15</v>
      </c>
      <c r="AD344" s="5" t="s">
        <v>4796</v>
      </c>
      <c r="AE344" s="5" t="s">
        <v>4797</v>
      </c>
    </row>
    <row r="345" spans="1:72" ht="13.5" customHeight="1">
      <c r="A345" s="11" t="str">
        <f>HYPERLINK("http://kyu.snu.ac.kr/sdhj/index.jsp?type=hj/GK14746_00IM0001_147a.jpg","1867_수동면_147a")</f>
        <v>1867_수동면_147a</v>
      </c>
      <c r="B345" s="4">
        <v>1867</v>
      </c>
      <c r="C345" s="4" t="s">
        <v>72</v>
      </c>
      <c r="D345" s="4" t="s">
        <v>73</v>
      </c>
      <c r="E345" s="4">
        <v>344</v>
      </c>
      <c r="F345" s="5">
        <v>1</v>
      </c>
      <c r="G345" s="5" t="s">
        <v>74</v>
      </c>
      <c r="H345" s="5" t="s">
        <v>75</v>
      </c>
      <c r="I345" s="5">
        <f t="shared" si="25"/>
        <v>15</v>
      </c>
      <c r="L345" s="5">
        <f t="shared" si="27"/>
        <v>5</v>
      </c>
      <c r="M345" s="4" t="s">
        <v>5605</v>
      </c>
      <c r="N345" s="4" t="s">
        <v>152</v>
      </c>
      <c r="S345" s="5" t="s">
        <v>4507</v>
      </c>
      <c r="T345" s="5" t="s">
        <v>5609</v>
      </c>
      <c r="U345" s="5" t="s">
        <v>108</v>
      </c>
      <c r="V345" s="5" t="s">
        <v>109</v>
      </c>
      <c r="W345" s="5" t="s">
        <v>1675</v>
      </c>
      <c r="X345" s="5" t="s">
        <v>623</v>
      </c>
      <c r="Y345" s="5" t="s">
        <v>1676</v>
      </c>
      <c r="Z345" s="5" t="s">
        <v>1677</v>
      </c>
      <c r="AC345" s="5">
        <v>81</v>
      </c>
      <c r="AD345" s="5" t="s">
        <v>160</v>
      </c>
      <c r="AE345" s="5" t="s">
        <v>161</v>
      </c>
      <c r="AJ345" s="5" t="s">
        <v>35</v>
      </c>
      <c r="AK345" s="5" t="s">
        <v>36</v>
      </c>
      <c r="AL345" s="5" t="s">
        <v>334</v>
      </c>
      <c r="AM345" s="5" t="s">
        <v>335</v>
      </c>
    </row>
    <row r="346" spans="1:72" ht="13.5" customHeight="1">
      <c r="A346" s="11" t="str">
        <f>HYPERLINK("http://kyu.snu.ac.kr/sdhj/index.jsp?type=hj/GK14746_00IM0001_147a.jpg","1867_수동면_147a")</f>
        <v>1867_수동면_147a</v>
      </c>
      <c r="B346" s="4">
        <v>1867</v>
      </c>
      <c r="C346" s="4" t="s">
        <v>72</v>
      </c>
      <c r="D346" s="4" t="s">
        <v>73</v>
      </c>
      <c r="E346" s="4">
        <v>345</v>
      </c>
      <c r="F346" s="5">
        <v>1</v>
      </c>
      <c r="G346" s="5" t="s">
        <v>74</v>
      </c>
      <c r="H346" s="5" t="s">
        <v>75</v>
      </c>
      <c r="I346" s="5">
        <f t="shared" si="25"/>
        <v>15</v>
      </c>
      <c r="L346" s="5">
        <f t="shared" si="27"/>
        <v>5</v>
      </c>
      <c r="M346" s="4" t="s">
        <v>5605</v>
      </c>
      <c r="N346" s="4" t="s">
        <v>152</v>
      </c>
      <c r="S346" s="5" t="s">
        <v>4487</v>
      </c>
      <c r="T346" s="5" t="s">
        <v>4488</v>
      </c>
      <c r="W346" s="5" t="s">
        <v>728</v>
      </c>
      <c r="X346" s="5" t="s">
        <v>729</v>
      </c>
      <c r="Y346" s="5" t="s">
        <v>167</v>
      </c>
      <c r="Z346" s="5" t="s">
        <v>168</v>
      </c>
      <c r="AC346" s="5">
        <v>81</v>
      </c>
      <c r="AD346" s="5" t="s">
        <v>160</v>
      </c>
      <c r="AE346" s="5" t="s">
        <v>161</v>
      </c>
      <c r="AJ346" s="5" t="s">
        <v>169</v>
      </c>
      <c r="AK346" s="5" t="s">
        <v>170</v>
      </c>
      <c r="AL346" s="5" t="s">
        <v>255</v>
      </c>
      <c r="AM346" s="5" t="s">
        <v>256</v>
      </c>
    </row>
    <row r="347" spans="1:72" ht="13.5" customHeight="1">
      <c r="A347" s="11" t="str">
        <f>HYPERLINK("http://kyu.snu.ac.kr/sdhj/index.jsp?type=hj/GK14746_00IM0001_147a.jpg","1867_수동면_147a")</f>
        <v>1867_수동면_147a</v>
      </c>
      <c r="B347" s="4">
        <v>1867</v>
      </c>
      <c r="C347" s="4" t="s">
        <v>72</v>
      </c>
      <c r="D347" s="4" t="s">
        <v>73</v>
      </c>
      <c r="E347" s="4">
        <v>346</v>
      </c>
      <c r="F347" s="5">
        <v>1</v>
      </c>
      <c r="G347" s="5" t="s">
        <v>74</v>
      </c>
      <c r="H347" s="5" t="s">
        <v>75</v>
      </c>
      <c r="I347" s="5">
        <f t="shared" si="25"/>
        <v>15</v>
      </c>
      <c r="L347" s="5">
        <f t="shared" si="27"/>
        <v>5</v>
      </c>
      <c r="M347" s="4" t="s">
        <v>5605</v>
      </c>
      <c r="N347" s="4" t="s">
        <v>152</v>
      </c>
      <c r="T347" s="5" t="s">
        <v>5379</v>
      </c>
      <c r="U347" s="5" t="s">
        <v>4512</v>
      </c>
      <c r="V347" s="5" t="s">
        <v>4513</v>
      </c>
      <c r="Y347" s="5" t="s">
        <v>4798</v>
      </c>
      <c r="Z347" s="5" t="s">
        <v>4799</v>
      </c>
      <c r="AD347" s="5" t="s">
        <v>1391</v>
      </c>
      <c r="AE347" s="5" t="s">
        <v>1392</v>
      </c>
    </row>
    <row r="348" spans="1:72" ht="13.5" customHeight="1">
      <c r="A348" s="11" t="str">
        <f>HYPERLINK("http://kyu.snu.ac.kr/sdhj/index.jsp?type=hj/GK14746_00IM0001_147a.jpg","1867_수동면_147a")</f>
        <v>1867_수동면_147a</v>
      </c>
      <c r="B348" s="4">
        <v>1867</v>
      </c>
      <c r="C348" s="4" t="s">
        <v>72</v>
      </c>
      <c r="D348" s="4" t="s">
        <v>73</v>
      </c>
      <c r="E348" s="4">
        <v>347</v>
      </c>
      <c r="F348" s="5">
        <v>1</v>
      </c>
      <c r="G348" s="5" t="s">
        <v>74</v>
      </c>
      <c r="H348" s="5" t="s">
        <v>75</v>
      </c>
      <c r="I348" s="5">
        <v>16</v>
      </c>
      <c r="J348" s="5" t="s">
        <v>2524</v>
      </c>
      <c r="K348" s="5" t="s">
        <v>5610</v>
      </c>
      <c r="L348" s="5">
        <v>1</v>
      </c>
      <c r="M348" s="4" t="s">
        <v>2524</v>
      </c>
      <c r="N348" s="4" t="s">
        <v>2525</v>
      </c>
      <c r="T348" s="5" t="s">
        <v>5366</v>
      </c>
      <c r="U348" s="5" t="s">
        <v>2526</v>
      </c>
      <c r="V348" s="5" t="s">
        <v>2527</v>
      </c>
      <c r="W348" s="5" t="s">
        <v>184</v>
      </c>
      <c r="X348" s="5" t="s">
        <v>5611</v>
      </c>
      <c r="Y348" s="5" t="s">
        <v>2528</v>
      </c>
      <c r="Z348" s="5" t="s">
        <v>2529</v>
      </c>
      <c r="AC348" s="5">
        <v>74</v>
      </c>
      <c r="AD348" s="5" t="s">
        <v>690</v>
      </c>
      <c r="AE348" s="5" t="s">
        <v>691</v>
      </c>
      <c r="AJ348" s="5" t="s">
        <v>35</v>
      </c>
      <c r="AK348" s="5" t="s">
        <v>36</v>
      </c>
      <c r="AL348" s="5" t="s">
        <v>187</v>
      </c>
      <c r="AM348" s="5" t="s">
        <v>188</v>
      </c>
      <c r="AT348" s="5" t="s">
        <v>914</v>
      </c>
      <c r="AU348" s="5" t="s">
        <v>915</v>
      </c>
      <c r="AV348" s="5" t="s">
        <v>2530</v>
      </c>
      <c r="AW348" s="5" t="s">
        <v>2531</v>
      </c>
      <c r="BG348" s="5" t="s">
        <v>914</v>
      </c>
      <c r="BH348" s="5" t="s">
        <v>915</v>
      </c>
      <c r="BI348" s="5" t="s">
        <v>2532</v>
      </c>
      <c r="BJ348" s="5" t="s">
        <v>2533</v>
      </c>
      <c r="BK348" s="5" t="s">
        <v>914</v>
      </c>
      <c r="BL348" s="5" t="s">
        <v>915</v>
      </c>
      <c r="BM348" s="5" t="s">
        <v>2534</v>
      </c>
      <c r="BN348" s="5" t="s">
        <v>2535</v>
      </c>
      <c r="BO348" s="5" t="s">
        <v>914</v>
      </c>
      <c r="BP348" s="5" t="s">
        <v>915</v>
      </c>
      <c r="BQ348" s="5" t="s">
        <v>2536</v>
      </c>
      <c r="BR348" s="5" t="s">
        <v>2537</v>
      </c>
      <c r="BS348" s="5" t="s">
        <v>116</v>
      </c>
      <c r="BT348" s="5" t="s">
        <v>117</v>
      </c>
    </row>
    <row r="349" spans="1:72" ht="13.5" customHeight="1">
      <c r="A349" s="11" t="str">
        <f>HYPERLINK("http://kyu.snu.ac.kr/sdhj/index.jsp?type=hj/GK14746_00IM0001_147a.jpg","1867_수동면_147a")</f>
        <v>1867_수동면_147a</v>
      </c>
      <c r="B349" s="4">
        <v>1867</v>
      </c>
      <c r="C349" s="4" t="s">
        <v>72</v>
      </c>
      <c r="D349" s="4" t="s">
        <v>73</v>
      </c>
      <c r="E349" s="4">
        <v>348</v>
      </c>
      <c r="F349" s="5">
        <v>1</v>
      </c>
      <c r="G349" s="5" t="s">
        <v>74</v>
      </c>
      <c r="H349" s="5" t="s">
        <v>75</v>
      </c>
      <c r="I349" s="5">
        <f t="shared" ref="I349:I357" si="28">I348</f>
        <v>16</v>
      </c>
      <c r="L349" s="5">
        <v>2</v>
      </c>
      <c r="M349" s="4" t="s">
        <v>1335</v>
      </c>
      <c r="N349" s="4" t="s">
        <v>1336</v>
      </c>
      <c r="T349" s="5" t="s">
        <v>5612</v>
      </c>
      <c r="U349" s="5" t="s">
        <v>108</v>
      </c>
      <c r="V349" s="5" t="s">
        <v>109</v>
      </c>
      <c r="W349" s="5" t="s">
        <v>184</v>
      </c>
      <c r="X349" s="5" t="s">
        <v>5613</v>
      </c>
      <c r="Y349" s="5" t="s">
        <v>1337</v>
      </c>
      <c r="Z349" s="5" t="s">
        <v>1338</v>
      </c>
      <c r="AC349" s="5">
        <v>51</v>
      </c>
      <c r="AD349" s="5" t="s">
        <v>520</v>
      </c>
      <c r="AE349" s="5" t="s">
        <v>521</v>
      </c>
      <c r="AJ349" s="5" t="s">
        <v>35</v>
      </c>
      <c r="AK349" s="5" t="s">
        <v>36</v>
      </c>
      <c r="AL349" s="5" t="s">
        <v>231</v>
      </c>
      <c r="AM349" s="5" t="s">
        <v>232</v>
      </c>
      <c r="AT349" s="5" t="s">
        <v>95</v>
      </c>
      <c r="AU349" s="5" t="s">
        <v>96</v>
      </c>
      <c r="AV349" s="5" t="s">
        <v>1339</v>
      </c>
      <c r="AW349" s="5" t="s">
        <v>1340</v>
      </c>
      <c r="BG349" s="5" t="s">
        <v>95</v>
      </c>
      <c r="BH349" s="5" t="s">
        <v>96</v>
      </c>
      <c r="BI349" s="5" t="s">
        <v>237</v>
      </c>
      <c r="BJ349" s="5" t="s">
        <v>238</v>
      </c>
      <c r="BK349" s="5" t="s">
        <v>95</v>
      </c>
      <c r="BL349" s="5" t="s">
        <v>96</v>
      </c>
      <c r="BM349" s="5" t="s">
        <v>1341</v>
      </c>
      <c r="BN349" s="5" t="s">
        <v>429</v>
      </c>
      <c r="BO349" s="5" t="s">
        <v>95</v>
      </c>
      <c r="BP349" s="5" t="s">
        <v>96</v>
      </c>
      <c r="BQ349" s="5" t="s">
        <v>1342</v>
      </c>
      <c r="BR349" s="5" t="s">
        <v>1343</v>
      </c>
      <c r="BS349" s="5" t="s">
        <v>171</v>
      </c>
      <c r="BT349" s="5" t="s">
        <v>5614</v>
      </c>
    </row>
    <row r="350" spans="1:72" ht="13.5" customHeight="1">
      <c r="A350" s="11" t="str">
        <f>HYPERLINK("http://kyu.snu.ac.kr/sdhj/index.jsp?type=hj/GK14746_00IM0001_147a.jpg","1867_수동면_147a")</f>
        <v>1867_수동면_147a</v>
      </c>
      <c r="B350" s="4">
        <v>1867</v>
      </c>
      <c r="C350" s="4" t="s">
        <v>72</v>
      </c>
      <c r="D350" s="4" t="s">
        <v>73</v>
      </c>
      <c r="E350" s="4">
        <v>349</v>
      </c>
      <c r="F350" s="5">
        <v>1</v>
      </c>
      <c r="G350" s="5" t="s">
        <v>74</v>
      </c>
      <c r="H350" s="5" t="s">
        <v>75</v>
      </c>
      <c r="I350" s="5">
        <f t="shared" si="28"/>
        <v>16</v>
      </c>
      <c r="L350" s="5">
        <f>L349</f>
        <v>2</v>
      </c>
      <c r="M350" s="4" t="s">
        <v>1335</v>
      </c>
      <c r="N350" s="4" t="s">
        <v>1336</v>
      </c>
      <c r="S350" s="5" t="s">
        <v>164</v>
      </c>
      <c r="T350" s="5" t="s">
        <v>165</v>
      </c>
      <c r="W350" s="5" t="s">
        <v>379</v>
      </c>
      <c r="X350" s="5" t="s">
        <v>380</v>
      </c>
      <c r="Y350" s="5" t="s">
        <v>167</v>
      </c>
      <c r="Z350" s="5" t="s">
        <v>168</v>
      </c>
      <c r="AC350" s="5">
        <v>41</v>
      </c>
      <c r="AD350" s="5" t="s">
        <v>877</v>
      </c>
      <c r="AE350" s="5" t="s">
        <v>878</v>
      </c>
      <c r="AJ350" s="5" t="s">
        <v>35</v>
      </c>
      <c r="AK350" s="5" t="s">
        <v>36</v>
      </c>
      <c r="AL350" s="5" t="s">
        <v>383</v>
      </c>
      <c r="AM350" s="5" t="s">
        <v>384</v>
      </c>
      <c r="AT350" s="5" t="s">
        <v>95</v>
      </c>
      <c r="AU350" s="5" t="s">
        <v>96</v>
      </c>
      <c r="AV350" s="5" t="s">
        <v>3362</v>
      </c>
      <c r="AW350" s="5" t="s">
        <v>3363</v>
      </c>
      <c r="BG350" s="5" t="s">
        <v>95</v>
      </c>
      <c r="BH350" s="5" t="s">
        <v>96</v>
      </c>
      <c r="BI350" s="5" t="s">
        <v>3364</v>
      </c>
      <c r="BJ350" s="5" t="s">
        <v>3365</v>
      </c>
      <c r="BK350" s="5" t="s">
        <v>95</v>
      </c>
      <c r="BL350" s="5" t="s">
        <v>96</v>
      </c>
      <c r="BM350" s="5" t="s">
        <v>3366</v>
      </c>
      <c r="BN350" s="5" t="s">
        <v>3367</v>
      </c>
      <c r="BO350" s="5" t="s">
        <v>95</v>
      </c>
      <c r="BP350" s="5" t="s">
        <v>96</v>
      </c>
      <c r="BQ350" s="5" t="s">
        <v>3368</v>
      </c>
      <c r="BR350" s="5" t="s">
        <v>3369</v>
      </c>
      <c r="BS350" s="5" t="s">
        <v>3370</v>
      </c>
      <c r="BT350" s="5" t="s">
        <v>3371</v>
      </c>
    </row>
    <row r="351" spans="1:72" ht="13.5" customHeight="1">
      <c r="A351" s="11" t="str">
        <f>HYPERLINK("http://kyu.snu.ac.kr/sdhj/index.jsp?type=hj/GK14746_00IM0001_147a.jpg","1867_수동면_147a")</f>
        <v>1867_수동면_147a</v>
      </c>
      <c r="B351" s="4">
        <v>1867</v>
      </c>
      <c r="C351" s="4" t="s">
        <v>72</v>
      </c>
      <c r="D351" s="4" t="s">
        <v>73</v>
      </c>
      <c r="E351" s="4">
        <v>350</v>
      </c>
      <c r="F351" s="5">
        <v>1</v>
      </c>
      <c r="G351" s="5" t="s">
        <v>74</v>
      </c>
      <c r="H351" s="5" t="s">
        <v>75</v>
      </c>
      <c r="I351" s="5">
        <f t="shared" si="28"/>
        <v>16</v>
      </c>
      <c r="L351" s="5">
        <f>L350</f>
        <v>2</v>
      </c>
      <c r="M351" s="4" t="s">
        <v>1335</v>
      </c>
      <c r="N351" s="4" t="s">
        <v>1336</v>
      </c>
      <c r="T351" s="5" t="s">
        <v>5615</v>
      </c>
      <c r="U351" s="5" t="s">
        <v>4512</v>
      </c>
      <c r="V351" s="5" t="s">
        <v>4513</v>
      </c>
      <c r="Y351" s="5" t="s">
        <v>4800</v>
      </c>
      <c r="Z351" s="5" t="s">
        <v>4801</v>
      </c>
      <c r="AD351" s="5" t="s">
        <v>714</v>
      </c>
      <c r="AE351" s="5" t="s">
        <v>715</v>
      </c>
    </row>
    <row r="352" spans="1:72" ht="13.5" customHeight="1">
      <c r="A352" s="11" t="str">
        <f>HYPERLINK("http://kyu.snu.ac.kr/sdhj/index.jsp?type=hj/GK14746_00IM0001_147a.jpg","1867_수동면_147a")</f>
        <v>1867_수동면_147a</v>
      </c>
      <c r="B352" s="4">
        <v>1867</v>
      </c>
      <c r="C352" s="4" t="s">
        <v>72</v>
      </c>
      <c r="D352" s="4" t="s">
        <v>73</v>
      </c>
      <c r="E352" s="4">
        <v>351</v>
      </c>
      <c r="F352" s="5">
        <v>1</v>
      </c>
      <c r="G352" s="5" t="s">
        <v>74</v>
      </c>
      <c r="H352" s="5" t="s">
        <v>75</v>
      </c>
      <c r="I352" s="5">
        <f t="shared" si="28"/>
        <v>16</v>
      </c>
      <c r="L352" s="5">
        <v>3</v>
      </c>
      <c r="M352" s="4" t="s">
        <v>3904</v>
      </c>
      <c r="N352" s="4" t="s">
        <v>3905</v>
      </c>
      <c r="T352" s="5" t="s">
        <v>5616</v>
      </c>
      <c r="U352" s="5" t="s">
        <v>108</v>
      </c>
      <c r="V352" s="5" t="s">
        <v>109</v>
      </c>
      <c r="W352" s="5" t="s">
        <v>269</v>
      </c>
      <c r="X352" s="5" t="s">
        <v>270</v>
      </c>
      <c r="Y352" s="5" t="s">
        <v>4073</v>
      </c>
      <c r="Z352" s="5" t="s">
        <v>4074</v>
      </c>
      <c r="AC352" s="5">
        <v>31</v>
      </c>
      <c r="AD352" s="5" t="s">
        <v>1640</v>
      </c>
      <c r="AE352" s="5" t="s">
        <v>1641</v>
      </c>
      <c r="AJ352" s="5" t="s">
        <v>35</v>
      </c>
      <c r="AK352" s="5" t="s">
        <v>36</v>
      </c>
      <c r="AL352" s="5" t="s">
        <v>1862</v>
      </c>
      <c r="AM352" s="5" t="s">
        <v>1863</v>
      </c>
      <c r="AT352" s="5" t="s">
        <v>95</v>
      </c>
      <c r="AU352" s="5" t="s">
        <v>96</v>
      </c>
      <c r="AV352" s="5" t="s">
        <v>4075</v>
      </c>
      <c r="AW352" s="5" t="s">
        <v>4076</v>
      </c>
      <c r="BG352" s="5" t="s">
        <v>95</v>
      </c>
      <c r="BH352" s="5" t="s">
        <v>96</v>
      </c>
      <c r="BI352" s="5" t="s">
        <v>3847</v>
      </c>
      <c r="BJ352" s="5" t="s">
        <v>3848</v>
      </c>
      <c r="BK352" s="5" t="s">
        <v>95</v>
      </c>
      <c r="BL352" s="5" t="s">
        <v>96</v>
      </c>
      <c r="BM352" s="5" t="s">
        <v>1867</v>
      </c>
      <c r="BN352" s="5" t="s">
        <v>1868</v>
      </c>
      <c r="BO352" s="5" t="s">
        <v>95</v>
      </c>
      <c r="BP352" s="5" t="s">
        <v>96</v>
      </c>
      <c r="BQ352" s="5" t="s">
        <v>4077</v>
      </c>
      <c r="BR352" s="5" t="s">
        <v>5617</v>
      </c>
      <c r="BS352" s="5" t="s">
        <v>626</v>
      </c>
      <c r="BT352" s="5" t="s">
        <v>627</v>
      </c>
    </row>
    <row r="353" spans="1:72" ht="13.5" customHeight="1">
      <c r="A353" s="11" t="str">
        <f>HYPERLINK("http://kyu.snu.ac.kr/sdhj/index.jsp?type=hj/GK14746_00IM0001_147a.jpg","1867_수동면_147a")</f>
        <v>1867_수동면_147a</v>
      </c>
      <c r="B353" s="4">
        <v>1867</v>
      </c>
      <c r="C353" s="4" t="s">
        <v>72</v>
      </c>
      <c r="D353" s="4" t="s">
        <v>73</v>
      </c>
      <c r="E353" s="4">
        <v>352</v>
      </c>
      <c r="F353" s="5">
        <v>1</v>
      </c>
      <c r="G353" s="5" t="s">
        <v>74</v>
      </c>
      <c r="H353" s="5" t="s">
        <v>75</v>
      </c>
      <c r="I353" s="5">
        <f t="shared" si="28"/>
        <v>16</v>
      </c>
      <c r="L353" s="5">
        <f>L352</f>
        <v>3</v>
      </c>
      <c r="M353" s="4" t="s">
        <v>3904</v>
      </c>
      <c r="N353" s="4" t="s">
        <v>3905</v>
      </c>
      <c r="S353" s="5" t="s">
        <v>164</v>
      </c>
      <c r="T353" s="5" t="s">
        <v>165</v>
      </c>
      <c r="W353" s="5" t="s">
        <v>243</v>
      </c>
      <c r="X353" s="5" t="s">
        <v>244</v>
      </c>
      <c r="Y353" s="5" t="s">
        <v>167</v>
      </c>
      <c r="Z353" s="5" t="s">
        <v>168</v>
      </c>
      <c r="AC353" s="5">
        <v>28</v>
      </c>
      <c r="AD353" s="5" t="s">
        <v>2468</v>
      </c>
      <c r="AE353" s="5" t="s">
        <v>2469</v>
      </c>
      <c r="AJ353" s="5" t="s">
        <v>169</v>
      </c>
      <c r="AK353" s="5" t="s">
        <v>170</v>
      </c>
      <c r="AL353" s="5" t="s">
        <v>591</v>
      </c>
      <c r="AM353" s="5" t="s">
        <v>592</v>
      </c>
      <c r="AT353" s="5" t="s">
        <v>95</v>
      </c>
      <c r="AU353" s="5" t="s">
        <v>96</v>
      </c>
      <c r="AV353" s="5" t="s">
        <v>3906</v>
      </c>
      <c r="AW353" s="5" t="s">
        <v>3907</v>
      </c>
      <c r="BG353" s="5" t="s">
        <v>95</v>
      </c>
      <c r="BH353" s="5" t="s">
        <v>96</v>
      </c>
      <c r="BI353" s="5" t="s">
        <v>1339</v>
      </c>
      <c r="BJ353" s="5" t="s">
        <v>1340</v>
      </c>
      <c r="BK353" s="5" t="s">
        <v>95</v>
      </c>
      <c r="BL353" s="5" t="s">
        <v>96</v>
      </c>
      <c r="BM353" s="5" t="s">
        <v>3908</v>
      </c>
      <c r="BN353" s="5" t="s">
        <v>3909</v>
      </c>
      <c r="BO353" s="5" t="s">
        <v>95</v>
      </c>
      <c r="BP353" s="5" t="s">
        <v>96</v>
      </c>
      <c r="BQ353" s="5" t="s">
        <v>3910</v>
      </c>
      <c r="BR353" s="5" t="s">
        <v>3911</v>
      </c>
      <c r="BS353" s="5" t="s">
        <v>3902</v>
      </c>
      <c r="BT353" s="5" t="s">
        <v>3903</v>
      </c>
    </row>
    <row r="354" spans="1:72" ht="13.5" customHeight="1">
      <c r="A354" s="11" t="str">
        <f>HYPERLINK("http://kyu.snu.ac.kr/sdhj/index.jsp?type=hj/GK14746_00IM0001_147b.jpg","1867_수동면_147b")</f>
        <v>1867_수동면_147b</v>
      </c>
      <c r="B354" s="4">
        <v>1867</v>
      </c>
      <c r="C354" s="4" t="s">
        <v>72</v>
      </c>
      <c r="D354" s="4" t="s">
        <v>73</v>
      </c>
      <c r="E354" s="4">
        <v>353</v>
      </c>
      <c r="F354" s="5">
        <v>1</v>
      </c>
      <c r="G354" s="5" t="s">
        <v>74</v>
      </c>
      <c r="H354" s="5" t="s">
        <v>75</v>
      </c>
      <c r="I354" s="5">
        <f t="shared" si="28"/>
        <v>16</v>
      </c>
      <c r="L354" s="5">
        <f>L353</f>
        <v>3</v>
      </c>
      <c r="M354" s="4" t="s">
        <v>3904</v>
      </c>
      <c r="N354" s="4" t="s">
        <v>3905</v>
      </c>
      <c r="T354" s="5" t="s">
        <v>5618</v>
      </c>
      <c r="U354" s="5" t="s">
        <v>4512</v>
      </c>
      <c r="V354" s="5" t="s">
        <v>4513</v>
      </c>
      <c r="Y354" s="5" t="s">
        <v>4802</v>
      </c>
      <c r="Z354" s="5" t="s">
        <v>4803</v>
      </c>
      <c r="AD354" s="5" t="s">
        <v>653</v>
      </c>
      <c r="AE354" s="5" t="s">
        <v>654</v>
      </c>
    </row>
    <row r="355" spans="1:72" ht="13.5" customHeight="1">
      <c r="A355" s="11" t="str">
        <f>HYPERLINK("http://kyu.snu.ac.kr/sdhj/index.jsp?type=hj/GK14746_00IM0001_147b.jpg","1867_수동면_147b")</f>
        <v>1867_수동면_147b</v>
      </c>
      <c r="B355" s="4">
        <v>1867</v>
      </c>
      <c r="C355" s="4" t="s">
        <v>72</v>
      </c>
      <c r="D355" s="4" t="s">
        <v>73</v>
      </c>
      <c r="E355" s="4">
        <v>354</v>
      </c>
      <c r="F355" s="5">
        <v>1</v>
      </c>
      <c r="G355" s="5" t="s">
        <v>74</v>
      </c>
      <c r="H355" s="5" t="s">
        <v>75</v>
      </c>
      <c r="I355" s="5">
        <f t="shared" si="28"/>
        <v>16</v>
      </c>
      <c r="L355" s="5">
        <v>4</v>
      </c>
      <c r="M355" s="4" t="s">
        <v>529</v>
      </c>
      <c r="N355" s="4" t="s">
        <v>530</v>
      </c>
      <c r="T355" s="5" t="s">
        <v>5377</v>
      </c>
      <c r="U355" s="5" t="s">
        <v>108</v>
      </c>
      <c r="V355" s="5" t="s">
        <v>109</v>
      </c>
      <c r="W355" s="5" t="s">
        <v>134</v>
      </c>
      <c r="X355" s="5" t="s">
        <v>135</v>
      </c>
      <c r="Y355" s="5" t="s">
        <v>531</v>
      </c>
      <c r="Z355" s="5" t="s">
        <v>220</v>
      </c>
      <c r="AC355" s="5">
        <v>38</v>
      </c>
      <c r="AD355" s="5" t="s">
        <v>532</v>
      </c>
      <c r="AE355" s="5" t="s">
        <v>533</v>
      </c>
      <c r="AJ355" s="5" t="s">
        <v>35</v>
      </c>
      <c r="AK355" s="5" t="s">
        <v>36</v>
      </c>
      <c r="AL355" s="5" t="s">
        <v>140</v>
      </c>
      <c r="AM355" s="5" t="s">
        <v>141</v>
      </c>
      <c r="AT355" s="5" t="s">
        <v>95</v>
      </c>
      <c r="AU355" s="5" t="s">
        <v>96</v>
      </c>
      <c r="AV355" s="5" t="s">
        <v>522</v>
      </c>
      <c r="AW355" s="5" t="s">
        <v>297</v>
      </c>
      <c r="BG355" s="5" t="s">
        <v>95</v>
      </c>
      <c r="BH355" s="5" t="s">
        <v>96</v>
      </c>
      <c r="BI355" s="5" t="s">
        <v>144</v>
      </c>
      <c r="BJ355" s="5" t="s">
        <v>145</v>
      </c>
      <c r="BK355" s="5" t="s">
        <v>95</v>
      </c>
      <c r="BL355" s="5" t="s">
        <v>96</v>
      </c>
      <c r="BM355" s="5" t="s">
        <v>146</v>
      </c>
      <c r="BN355" s="5" t="s">
        <v>147</v>
      </c>
      <c r="BO355" s="5" t="s">
        <v>95</v>
      </c>
      <c r="BP355" s="5" t="s">
        <v>96</v>
      </c>
      <c r="BQ355" s="5" t="s">
        <v>523</v>
      </c>
      <c r="BR355" s="5" t="s">
        <v>524</v>
      </c>
      <c r="BS355" s="5" t="s">
        <v>199</v>
      </c>
      <c r="BT355" s="5" t="s">
        <v>200</v>
      </c>
    </row>
    <row r="356" spans="1:72" ht="13.5" customHeight="1">
      <c r="A356" s="11" t="str">
        <f>HYPERLINK("http://kyu.snu.ac.kr/sdhj/index.jsp?type=hj/GK14746_00IM0001_147b.jpg","1867_수동면_147b")</f>
        <v>1867_수동면_147b</v>
      </c>
      <c r="B356" s="4">
        <v>1867</v>
      </c>
      <c r="C356" s="4" t="s">
        <v>72</v>
      </c>
      <c r="D356" s="4" t="s">
        <v>73</v>
      </c>
      <c r="E356" s="4">
        <v>355</v>
      </c>
      <c r="F356" s="5">
        <v>1</v>
      </c>
      <c r="G356" s="5" t="s">
        <v>74</v>
      </c>
      <c r="H356" s="5" t="s">
        <v>75</v>
      </c>
      <c r="I356" s="5">
        <f t="shared" si="28"/>
        <v>16</v>
      </c>
      <c r="L356" s="5">
        <f>L355</f>
        <v>4</v>
      </c>
      <c r="M356" s="4" t="s">
        <v>529</v>
      </c>
      <c r="N356" s="4" t="s">
        <v>530</v>
      </c>
      <c r="S356" s="5" t="s">
        <v>164</v>
      </c>
      <c r="T356" s="5" t="s">
        <v>165</v>
      </c>
      <c r="W356" s="5" t="s">
        <v>1232</v>
      </c>
      <c r="X356" s="5" t="s">
        <v>1233</v>
      </c>
      <c r="Y356" s="5" t="s">
        <v>167</v>
      </c>
      <c r="Z356" s="5" t="s">
        <v>168</v>
      </c>
      <c r="AC356" s="5">
        <v>46</v>
      </c>
      <c r="AD356" s="5" t="s">
        <v>212</v>
      </c>
      <c r="AE356" s="5" t="s">
        <v>213</v>
      </c>
      <c r="AJ356" s="5" t="s">
        <v>35</v>
      </c>
      <c r="AK356" s="5" t="s">
        <v>36</v>
      </c>
      <c r="AL356" s="5" t="s">
        <v>1234</v>
      </c>
      <c r="AM356" s="5" t="s">
        <v>1235</v>
      </c>
      <c r="AT356" s="5" t="s">
        <v>95</v>
      </c>
      <c r="AU356" s="5" t="s">
        <v>96</v>
      </c>
      <c r="AV356" s="5" t="s">
        <v>1842</v>
      </c>
      <c r="AW356" s="5" t="s">
        <v>1843</v>
      </c>
      <c r="BG356" s="5" t="s">
        <v>95</v>
      </c>
      <c r="BH356" s="5" t="s">
        <v>96</v>
      </c>
      <c r="BI356" s="5" t="s">
        <v>1844</v>
      </c>
      <c r="BJ356" s="5" t="s">
        <v>352</v>
      </c>
      <c r="BK356" s="5" t="s">
        <v>95</v>
      </c>
      <c r="BL356" s="5" t="s">
        <v>96</v>
      </c>
      <c r="BM356" s="5" t="s">
        <v>1845</v>
      </c>
      <c r="BN356" s="5" t="s">
        <v>1846</v>
      </c>
      <c r="BO356" s="5" t="s">
        <v>95</v>
      </c>
      <c r="BP356" s="5" t="s">
        <v>96</v>
      </c>
      <c r="BQ356" s="5" t="s">
        <v>1847</v>
      </c>
      <c r="BR356" s="5" t="s">
        <v>1848</v>
      </c>
      <c r="BS356" s="5" t="s">
        <v>255</v>
      </c>
      <c r="BT356" s="5" t="s">
        <v>256</v>
      </c>
    </row>
    <row r="357" spans="1:72" ht="13.5" customHeight="1">
      <c r="A357" s="11" t="str">
        <f>HYPERLINK("http://kyu.snu.ac.kr/sdhj/index.jsp?type=hj/GK14746_00IM0001_147b.jpg","1867_수동면_147b")</f>
        <v>1867_수동면_147b</v>
      </c>
      <c r="B357" s="4">
        <v>1867</v>
      </c>
      <c r="C357" s="4" t="s">
        <v>72</v>
      </c>
      <c r="D357" s="4" t="s">
        <v>73</v>
      </c>
      <c r="E357" s="4">
        <v>356</v>
      </c>
      <c r="F357" s="5">
        <v>1</v>
      </c>
      <c r="G357" s="5" t="s">
        <v>74</v>
      </c>
      <c r="H357" s="5" t="s">
        <v>75</v>
      </c>
      <c r="I357" s="5">
        <f t="shared" si="28"/>
        <v>16</v>
      </c>
      <c r="L357" s="5">
        <f>L356</f>
        <v>4</v>
      </c>
      <c r="M357" s="4" t="s">
        <v>529</v>
      </c>
      <c r="N357" s="4" t="s">
        <v>530</v>
      </c>
      <c r="T357" s="5" t="s">
        <v>5379</v>
      </c>
      <c r="U357" s="5" t="s">
        <v>4512</v>
      </c>
      <c r="V357" s="5" t="s">
        <v>4513</v>
      </c>
      <c r="Y357" s="5" t="s">
        <v>4804</v>
      </c>
      <c r="Z357" s="5" t="s">
        <v>4805</v>
      </c>
      <c r="AD357" s="5" t="s">
        <v>536</v>
      </c>
      <c r="AE357" s="5" t="s">
        <v>537</v>
      </c>
    </row>
    <row r="358" spans="1:72" ht="13.5" customHeight="1">
      <c r="A358" s="11" t="str">
        <f>HYPERLINK("http://kyu.snu.ac.kr/sdhj/index.jsp?type=hj/GK14746_00IM0001_147b.jpg","1867_수동면_147b")</f>
        <v>1867_수동면_147b</v>
      </c>
      <c r="B358" s="4">
        <v>1867</v>
      </c>
      <c r="C358" s="4" t="s">
        <v>72</v>
      </c>
      <c r="D358" s="4" t="s">
        <v>73</v>
      </c>
      <c r="E358" s="4">
        <v>357</v>
      </c>
      <c r="F358" s="5">
        <v>2</v>
      </c>
      <c r="G358" s="5" t="s">
        <v>575</v>
      </c>
      <c r="H358" s="5" t="s">
        <v>576</v>
      </c>
      <c r="I358" s="5">
        <v>1</v>
      </c>
      <c r="J358" s="5" t="s">
        <v>1113</v>
      </c>
      <c r="K358" s="5" t="s">
        <v>5619</v>
      </c>
      <c r="L358" s="5">
        <v>1</v>
      </c>
      <c r="M358" s="4" t="s">
        <v>1113</v>
      </c>
      <c r="N358" s="4" t="s">
        <v>1114</v>
      </c>
      <c r="T358" s="5" t="s">
        <v>5620</v>
      </c>
      <c r="U358" s="5" t="s">
        <v>189</v>
      </c>
      <c r="V358" s="5" t="s">
        <v>190</v>
      </c>
      <c r="W358" s="5" t="s">
        <v>166</v>
      </c>
      <c r="X358" s="5" t="s">
        <v>5621</v>
      </c>
      <c r="Y358" s="5" t="s">
        <v>1683</v>
      </c>
      <c r="Z358" s="5" t="s">
        <v>1684</v>
      </c>
      <c r="AC358" s="5">
        <v>47</v>
      </c>
      <c r="AD358" s="5" t="s">
        <v>624</v>
      </c>
      <c r="AE358" s="5" t="s">
        <v>625</v>
      </c>
      <c r="AJ358" s="5" t="s">
        <v>35</v>
      </c>
      <c r="AK358" s="5" t="s">
        <v>36</v>
      </c>
      <c r="AL358" s="5" t="s">
        <v>199</v>
      </c>
      <c r="AM358" s="5" t="s">
        <v>200</v>
      </c>
      <c r="AT358" s="5" t="s">
        <v>189</v>
      </c>
      <c r="AU358" s="5" t="s">
        <v>190</v>
      </c>
      <c r="AV358" s="5" t="s">
        <v>628</v>
      </c>
      <c r="AW358" s="5" t="s">
        <v>307</v>
      </c>
      <c r="BG358" s="5" t="s">
        <v>189</v>
      </c>
      <c r="BH358" s="5" t="s">
        <v>190</v>
      </c>
      <c r="BI358" s="5" t="s">
        <v>787</v>
      </c>
      <c r="BJ358" s="5" t="s">
        <v>788</v>
      </c>
      <c r="BK358" s="5" t="s">
        <v>189</v>
      </c>
      <c r="BL358" s="5" t="s">
        <v>190</v>
      </c>
      <c r="BM358" s="5" t="s">
        <v>789</v>
      </c>
      <c r="BN358" s="5" t="s">
        <v>790</v>
      </c>
      <c r="BO358" s="5" t="s">
        <v>189</v>
      </c>
      <c r="BP358" s="5" t="s">
        <v>190</v>
      </c>
      <c r="BQ358" s="5" t="s">
        <v>1685</v>
      </c>
      <c r="BR358" s="5" t="s">
        <v>1686</v>
      </c>
      <c r="BS358" s="5" t="s">
        <v>591</v>
      </c>
      <c r="BT358" s="5" t="s">
        <v>592</v>
      </c>
    </row>
    <row r="359" spans="1:72" ht="13.5" customHeight="1">
      <c r="A359" s="11" t="str">
        <f>HYPERLINK("http://kyu.snu.ac.kr/sdhj/index.jsp?type=hj/GK14746_00IM0001_147b.jpg","1867_수동면_147b")</f>
        <v>1867_수동면_147b</v>
      </c>
      <c r="B359" s="4">
        <v>1867</v>
      </c>
      <c r="C359" s="4" t="s">
        <v>72</v>
      </c>
      <c r="D359" s="4" t="s">
        <v>73</v>
      </c>
      <c r="E359" s="4">
        <v>358</v>
      </c>
      <c r="F359" s="5">
        <v>2</v>
      </c>
      <c r="G359" s="5" t="s">
        <v>575</v>
      </c>
      <c r="H359" s="5" t="s">
        <v>576</v>
      </c>
      <c r="I359" s="5">
        <f t="shared" ref="I359:I371" si="29">I358</f>
        <v>1</v>
      </c>
      <c r="L359" s="5">
        <f>L358</f>
        <v>1</v>
      </c>
      <c r="M359" s="4" t="s">
        <v>1113</v>
      </c>
      <c r="N359" s="4" t="s">
        <v>1114</v>
      </c>
      <c r="S359" s="5" t="s">
        <v>164</v>
      </c>
      <c r="T359" s="5" t="s">
        <v>165</v>
      </c>
      <c r="W359" s="5" t="s">
        <v>269</v>
      </c>
      <c r="X359" s="5" t="s">
        <v>270</v>
      </c>
      <c r="Y359" s="5" t="s">
        <v>167</v>
      </c>
      <c r="Z359" s="5" t="s">
        <v>168</v>
      </c>
      <c r="AC359" s="5">
        <v>48</v>
      </c>
      <c r="AD359" s="5" t="s">
        <v>81</v>
      </c>
      <c r="AE359" s="5" t="s">
        <v>82</v>
      </c>
      <c r="AJ359" s="5" t="s">
        <v>35</v>
      </c>
      <c r="AK359" s="5" t="s">
        <v>36</v>
      </c>
      <c r="AL359" s="5" t="s">
        <v>187</v>
      </c>
      <c r="AM359" s="5" t="s">
        <v>188</v>
      </c>
      <c r="AT359" s="5" t="s">
        <v>189</v>
      </c>
      <c r="AU359" s="5" t="s">
        <v>190</v>
      </c>
      <c r="AV359" s="5" t="s">
        <v>1115</v>
      </c>
      <c r="AW359" s="5" t="s">
        <v>1116</v>
      </c>
      <c r="BG359" s="5" t="s">
        <v>189</v>
      </c>
      <c r="BH359" s="5" t="s">
        <v>190</v>
      </c>
      <c r="BI359" s="5" t="s">
        <v>1117</v>
      </c>
      <c r="BJ359" s="5" t="s">
        <v>1118</v>
      </c>
      <c r="BK359" s="5" t="s">
        <v>189</v>
      </c>
      <c r="BL359" s="5" t="s">
        <v>190</v>
      </c>
      <c r="BM359" s="5" t="s">
        <v>1119</v>
      </c>
      <c r="BN359" s="5" t="s">
        <v>1120</v>
      </c>
      <c r="BO359" s="5" t="s">
        <v>189</v>
      </c>
      <c r="BP359" s="5" t="s">
        <v>190</v>
      </c>
      <c r="BQ359" s="5" t="s">
        <v>1121</v>
      </c>
      <c r="BR359" s="5" t="s">
        <v>1122</v>
      </c>
      <c r="BS359" s="5" t="s">
        <v>171</v>
      </c>
      <c r="BT359" s="5" t="s">
        <v>5622</v>
      </c>
    </row>
    <row r="360" spans="1:72" ht="13.5" customHeight="1">
      <c r="A360" s="11" t="str">
        <f>HYPERLINK("http://kyu.snu.ac.kr/sdhj/index.jsp?type=hj/GK14746_00IM0001_147b.jpg","1867_수동면_147b")</f>
        <v>1867_수동면_147b</v>
      </c>
      <c r="B360" s="4">
        <v>1867</v>
      </c>
      <c r="C360" s="4" t="s">
        <v>72</v>
      </c>
      <c r="D360" s="4" t="s">
        <v>73</v>
      </c>
      <c r="E360" s="4">
        <v>359</v>
      </c>
      <c r="F360" s="5">
        <v>2</v>
      </c>
      <c r="G360" s="5" t="s">
        <v>575</v>
      </c>
      <c r="H360" s="5" t="s">
        <v>576</v>
      </c>
      <c r="I360" s="5">
        <f t="shared" si="29"/>
        <v>1</v>
      </c>
      <c r="L360" s="5">
        <f>L359</f>
        <v>1</v>
      </c>
      <c r="M360" s="4" t="s">
        <v>1113</v>
      </c>
      <c r="N360" s="4" t="s">
        <v>1114</v>
      </c>
      <c r="T360" s="5" t="s">
        <v>5623</v>
      </c>
      <c r="U360" s="5" t="s">
        <v>4512</v>
      </c>
      <c r="V360" s="5" t="s">
        <v>4513</v>
      </c>
      <c r="Y360" s="5" t="s">
        <v>2761</v>
      </c>
      <c r="Z360" s="5" t="s">
        <v>2762</v>
      </c>
      <c r="AD360" s="5" t="s">
        <v>1806</v>
      </c>
      <c r="AE360" s="5" t="s">
        <v>1807</v>
      </c>
    </row>
    <row r="361" spans="1:72" ht="13.5" customHeight="1">
      <c r="A361" s="11" t="str">
        <f>HYPERLINK("http://kyu.snu.ac.kr/sdhj/index.jsp?type=hj/GK14746_00IM0001_147b.jpg","1867_수동면_147b")</f>
        <v>1867_수동면_147b</v>
      </c>
      <c r="B361" s="4">
        <v>1867</v>
      </c>
      <c r="C361" s="4" t="s">
        <v>72</v>
      </c>
      <c r="D361" s="4" t="s">
        <v>73</v>
      </c>
      <c r="E361" s="4">
        <v>360</v>
      </c>
      <c r="F361" s="5">
        <v>2</v>
      </c>
      <c r="G361" s="5" t="s">
        <v>575</v>
      </c>
      <c r="H361" s="5" t="s">
        <v>576</v>
      </c>
      <c r="I361" s="5">
        <f t="shared" si="29"/>
        <v>1</v>
      </c>
      <c r="L361" s="5">
        <v>2</v>
      </c>
      <c r="M361" s="4" t="s">
        <v>2294</v>
      </c>
      <c r="N361" s="4" t="s">
        <v>2295</v>
      </c>
      <c r="T361" s="5" t="s">
        <v>5510</v>
      </c>
      <c r="U361" s="5" t="s">
        <v>108</v>
      </c>
      <c r="V361" s="5" t="s">
        <v>109</v>
      </c>
      <c r="W361" s="5" t="s">
        <v>166</v>
      </c>
      <c r="X361" s="5" t="s">
        <v>5529</v>
      </c>
      <c r="Y361" s="5" t="s">
        <v>552</v>
      </c>
      <c r="Z361" s="5" t="s">
        <v>553</v>
      </c>
      <c r="AC361" s="5">
        <v>52</v>
      </c>
      <c r="AD361" s="5" t="s">
        <v>153</v>
      </c>
      <c r="AE361" s="5" t="s">
        <v>154</v>
      </c>
      <c r="AJ361" s="5" t="s">
        <v>35</v>
      </c>
      <c r="AK361" s="5" t="s">
        <v>36</v>
      </c>
      <c r="AL361" s="5" t="s">
        <v>199</v>
      </c>
      <c r="AM361" s="5" t="s">
        <v>200</v>
      </c>
      <c r="AT361" s="5" t="s">
        <v>95</v>
      </c>
      <c r="AU361" s="5" t="s">
        <v>96</v>
      </c>
      <c r="AV361" s="5" t="s">
        <v>1481</v>
      </c>
      <c r="AW361" s="5" t="s">
        <v>1482</v>
      </c>
      <c r="BG361" s="5" t="s">
        <v>95</v>
      </c>
      <c r="BH361" s="5" t="s">
        <v>96</v>
      </c>
      <c r="BI361" s="5" t="s">
        <v>1483</v>
      </c>
      <c r="BJ361" s="5" t="s">
        <v>1484</v>
      </c>
      <c r="BK361" s="5" t="s">
        <v>95</v>
      </c>
      <c r="BL361" s="5" t="s">
        <v>96</v>
      </c>
      <c r="BM361" s="5" t="s">
        <v>1485</v>
      </c>
      <c r="BN361" s="5" t="s">
        <v>1486</v>
      </c>
      <c r="BO361" s="5" t="s">
        <v>95</v>
      </c>
      <c r="BP361" s="5" t="s">
        <v>96</v>
      </c>
      <c r="BQ361" s="5" t="s">
        <v>1487</v>
      </c>
      <c r="BR361" s="5" t="s">
        <v>1488</v>
      </c>
      <c r="BS361" s="5" t="s">
        <v>3311</v>
      </c>
      <c r="BT361" s="5" t="s">
        <v>3312</v>
      </c>
    </row>
    <row r="362" spans="1:72" ht="13.5" customHeight="1">
      <c r="A362" s="11" t="str">
        <f>HYPERLINK("http://kyu.snu.ac.kr/sdhj/index.jsp?type=hj/GK14746_00IM0001_147b.jpg","1867_수동면_147b")</f>
        <v>1867_수동면_147b</v>
      </c>
      <c r="B362" s="4">
        <v>1867</v>
      </c>
      <c r="C362" s="4" t="s">
        <v>72</v>
      </c>
      <c r="D362" s="4" t="s">
        <v>73</v>
      </c>
      <c r="E362" s="4">
        <v>361</v>
      </c>
      <c r="F362" s="5">
        <v>2</v>
      </c>
      <c r="G362" s="5" t="s">
        <v>575</v>
      </c>
      <c r="H362" s="5" t="s">
        <v>576</v>
      </c>
      <c r="I362" s="5">
        <f t="shared" si="29"/>
        <v>1</v>
      </c>
      <c r="L362" s="5">
        <f>L361</f>
        <v>2</v>
      </c>
      <c r="M362" s="4" t="s">
        <v>2294</v>
      </c>
      <c r="N362" s="4" t="s">
        <v>2295</v>
      </c>
      <c r="S362" s="5" t="s">
        <v>164</v>
      </c>
      <c r="T362" s="5" t="s">
        <v>165</v>
      </c>
      <c r="W362" s="5" t="s">
        <v>2296</v>
      </c>
      <c r="X362" s="5" t="s">
        <v>551</v>
      </c>
      <c r="Y362" s="5" t="s">
        <v>167</v>
      </c>
      <c r="Z362" s="5" t="s">
        <v>168</v>
      </c>
      <c r="AC362" s="5">
        <v>52</v>
      </c>
      <c r="AD362" s="5" t="s">
        <v>520</v>
      </c>
      <c r="AE362" s="5" t="s">
        <v>521</v>
      </c>
      <c r="AJ362" s="5" t="s">
        <v>169</v>
      </c>
      <c r="AK362" s="5" t="s">
        <v>170</v>
      </c>
      <c r="AL362" s="5" t="s">
        <v>2297</v>
      </c>
      <c r="AM362" s="5" t="s">
        <v>2298</v>
      </c>
      <c r="AT362" s="5" t="s">
        <v>1347</v>
      </c>
      <c r="AU362" s="5" t="s">
        <v>1348</v>
      </c>
      <c r="AV362" s="5" t="s">
        <v>2299</v>
      </c>
      <c r="AW362" s="5" t="s">
        <v>2300</v>
      </c>
      <c r="BG362" s="5" t="s">
        <v>95</v>
      </c>
      <c r="BH362" s="5" t="s">
        <v>96</v>
      </c>
      <c r="BI362" s="5" t="s">
        <v>2301</v>
      </c>
      <c r="BJ362" s="5" t="s">
        <v>2302</v>
      </c>
      <c r="BK362" s="5" t="s">
        <v>95</v>
      </c>
      <c r="BL362" s="5" t="s">
        <v>96</v>
      </c>
      <c r="BM362" s="5" t="s">
        <v>2303</v>
      </c>
      <c r="BN362" s="5" t="s">
        <v>2304</v>
      </c>
      <c r="BO362" s="5" t="s">
        <v>95</v>
      </c>
      <c r="BP362" s="5" t="s">
        <v>96</v>
      </c>
      <c r="BQ362" s="5" t="s">
        <v>2305</v>
      </c>
      <c r="BR362" s="5" t="s">
        <v>2306</v>
      </c>
      <c r="BS362" s="5" t="s">
        <v>116</v>
      </c>
      <c r="BT362" s="5" t="s">
        <v>117</v>
      </c>
    </row>
    <row r="363" spans="1:72" ht="13.5" customHeight="1">
      <c r="A363" s="11" t="str">
        <f>HYPERLINK("http://kyu.snu.ac.kr/sdhj/index.jsp?type=hj/GK14746_00IM0001_147b.jpg","1867_수동면_147b")</f>
        <v>1867_수동면_147b</v>
      </c>
      <c r="B363" s="4">
        <v>1867</v>
      </c>
      <c r="C363" s="4" t="s">
        <v>72</v>
      </c>
      <c r="D363" s="4" t="s">
        <v>73</v>
      </c>
      <c r="E363" s="4">
        <v>362</v>
      </c>
      <c r="F363" s="5">
        <v>2</v>
      </c>
      <c r="G363" s="5" t="s">
        <v>575</v>
      </c>
      <c r="H363" s="5" t="s">
        <v>576</v>
      </c>
      <c r="I363" s="5">
        <f t="shared" si="29"/>
        <v>1</v>
      </c>
      <c r="L363" s="5">
        <f>L362</f>
        <v>2</v>
      </c>
      <c r="M363" s="4" t="s">
        <v>2294</v>
      </c>
      <c r="N363" s="4" t="s">
        <v>2295</v>
      </c>
      <c r="T363" s="5" t="s">
        <v>5514</v>
      </c>
      <c r="U363" s="5" t="s">
        <v>4512</v>
      </c>
      <c r="V363" s="5" t="s">
        <v>4513</v>
      </c>
      <c r="Y363" s="5" t="s">
        <v>4806</v>
      </c>
      <c r="Z363" s="5" t="s">
        <v>4807</v>
      </c>
      <c r="AD363" s="5" t="s">
        <v>349</v>
      </c>
      <c r="AE363" s="5" t="s">
        <v>350</v>
      </c>
    </row>
    <row r="364" spans="1:72" ht="13.5" customHeight="1">
      <c r="A364" s="11" t="str">
        <f>HYPERLINK("http://kyu.snu.ac.kr/sdhj/index.jsp?type=hj/GK14746_00IM0001_147b.jpg","1867_수동면_147b")</f>
        <v>1867_수동면_147b</v>
      </c>
      <c r="B364" s="4">
        <v>1867</v>
      </c>
      <c r="C364" s="4" t="s">
        <v>72</v>
      </c>
      <c r="D364" s="4" t="s">
        <v>73</v>
      </c>
      <c r="E364" s="4">
        <v>363</v>
      </c>
      <c r="F364" s="5">
        <v>2</v>
      </c>
      <c r="G364" s="5" t="s">
        <v>575</v>
      </c>
      <c r="H364" s="5" t="s">
        <v>576</v>
      </c>
      <c r="I364" s="5">
        <f t="shared" si="29"/>
        <v>1</v>
      </c>
      <c r="L364" s="5">
        <v>3</v>
      </c>
      <c r="M364" s="4" t="s">
        <v>3024</v>
      </c>
      <c r="N364" s="4" t="s">
        <v>3025</v>
      </c>
      <c r="O364" s="5" t="s">
        <v>14</v>
      </c>
      <c r="P364" s="5" t="s">
        <v>15</v>
      </c>
      <c r="T364" s="5" t="s">
        <v>5411</v>
      </c>
      <c r="U364" s="5" t="s">
        <v>189</v>
      </c>
      <c r="V364" s="5" t="s">
        <v>190</v>
      </c>
      <c r="W364" s="5" t="s">
        <v>166</v>
      </c>
      <c r="X364" s="5" t="s">
        <v>5624</v>
      </c>
      <c r="Y364" s="5" t="s">
        <v>594</v>
      </c>
      <c r="Z364" s="5" t="s">
        <v>595</v>
      </c>
      <c r="AC364" s="5">
        <v>27</v>
      </c>
      <c r="AD364" s="5" t="s">
        <v>1292</v>
      </c>
      <c r="AE364" s="5" t="s">
        <v>1293</v>
      </c>
      <c r="AJ364" s="5" t="s">
        <v>35</v>
      </c>
      <c r="AK364" s="5" t="s">
        <v>36</v>
      </c>
      <c r="AL364" s="5" t="s">
        <v>171</v>
      </c>
      <c r="AM364" s="5" t="s">
        <v>5614</v>
      </c>
      <c r="AT364" s="5" t="s">
        <v>189</v>
      </c>
      <c r="AU364" s="5" t="s">
        <v>190</v>
      </c>
      <c r="AV364" s="5" t="s">
        <v>2159</v>
      </c>
      <c r="AW364" s="5" t="s">
        <v>2160</v>
      </c>
      <c r="BG364" s="5" t="s">
        <v>189</v>
      </c>
      <c r="BH364" s="5" t="s">
        <v>190</v>
      </c>
      <c r="BI364" s="5" t="s">
        <v>3026</v>
      </c>
      <c r="BJ364" s="5" t="s">
        <v>3027</v>
      </c>
      <c r="BK364" s="5" t="s">
        <v>189</v>
      </c>
      <c r="BL364" s="5" t="s">
        <v>190</v>
      </c>
      <c r="BM364" s="5" t="s">
        <v>3028</v>
      </c>
      <c r="BN364" s="5" t="s">
        <v>3029</v>
      </c>
      <c r="BO364" s="5" t="s">
        <v>189</v>
      </c>
      <c r="BP364" s="5" t="s">
        <v>190</v>
      </c>
      <c r="BQ364" s="5" t="s">
        <v>3030</v>
      </c>
      <c r="BR364" s="5" t="s">
        <v>3031</v>
      </c>
      <c r="BS364" s="5" t="s">
        <v>2297</v>
      </c>
      <c r="BT364" s="5" t="s">
        <v>2298</v>
      </c>
    </row>
    <row r="365" spans="1:72" ht="13.5" customHeight="1">
      <c r="A365" s="11" t="str">
        <f>HYPERLINK("http://kyu.snu.ac.kr/sdhj/index.jsp?type=hj/GK14746_00IM0001_147b.jpg","1867_수동면_147b")</f>
        <v>1867_수동면_147b</v>
      </c>
      <c r="B365" s="4">
        <v>1867</v>
      </c>
      <c r="C365" s="4" t="s">
        <v>72</v>
      </c>
      <c r="D365" s="4" t="s">
        <v>73</v>
      </c>
      <c r="E365" s="4">
        <v>364</v>
      </c>
      <c r="F365" s="5">
        <v>2</v>
      </c>
      <c r="G365" s="5" t="s">
        <v>575</v>
      </c>
      <c r="H365" s="5" t="s">
        <v>576</v>
      </c>
      <c r="I365" s="5">
        <f t="shared" si="29"/>
        <v>1</v>
      </c>
      <c r="L365" s="5">
        <f>L364</f>
        <v>3</v>
      </c>
      <c r="M365" s="4" t="s">
        <v>3024</v>
      </c>
      <c r="N365" s="4" t="s">
        <v>3025</v>
      </c>
      <c r="S365" s="5" t="s">
        <v>2417</v>
      </c>
      <c r="T365" s="5" t="s">
        <v>2418</v>
      </c>
      <c r="W365" s="5" t="s">
        <v>2296</v>
      </c>
      <c r="X365" s="5" t="s">
        <v>551</v>
      </c>
      <c r="Y365" s="5" t="s">
        <v>22</v>
      </c>
      <c r="Z365" s="5" t="s">
        <v>23</v>
      </c>
      <c r="AC365" s="5">
        <v>59</v>
      </c>
      <c r="AD365" s="5" t="s">
        <v>903</v>
      </c>
      <c r="AE365" s="5" t="s">
        <v>904</v>
      </c>
    </row>
    <row r="366" spans="1:72" ht="13.5" customHeight="1">
      <c r="A366" s="11" t="str">
        <f>HYPERLINK("http://kyu.snu.ac.kr/sdhj/index.jsp?type=hj/GK14746_00IM0001_147b.jpg","1867_수동면_147b")</f>
        <v>1867_수동면_147b</v>
      </c>
      <c r="B366" s="4">
        <v>1867</v>
      </c>
      <c r="C366" s="4" t="s">
        <v>72</v>
      </c>
      <c r="D366" s="4" t="s">
        <v>73</v>
      </c>
      <c r="E366" s="4">
        <v>365</v>
      </c>
      <c r="F366" s="5">
        <v>2</v>
      </c>
      <c r="G366" s="5" t="s">
        <v>575</v>
      </c>
      <c r="H366" s="5" t="s">
        <v>576</v>
      </c>
      <c r="I366" s="5">
        <f t="shared" si="29"/>
        <v>1</v>
      </c>
      <c r="L366" s="5">
        <f>L365</f>
        <v>3</v>
      </c>
      <c r="M366" s="4" t="s">
        <v>3024</v>
      </c>
      <c r="N366" s="4" t="s">
        <v>3025</v>
      </c>
      <c r="S366" s="5" t="s">
        <v>164</v>
      </c>
      <c r="T366" s="5" t="s">
        <v>165</v>
      </c>
      <c r="W366" s="5" t="s">
        <v>166</v>
      </c>
      <c r="X366" s="5" t="s">
        <v>5624</v>
      </c>
      <c r="Y366" s="5" t="s">
        <v>22</v>
      </c>
      <c r="Z366" s="5" t="s">
        <v>23</v>
      </c>
      <c r="AC366" s="5">
        <v>23</v>
      </c>
    </row>
    <row r="367" spans="1:72" ht="13.5" customHeight="1">
      <c r="A367" s="11" t="str">
        <f>HYPERLINK("http://kyu.snu.ac.kr/sdhj/index.jsp?type=hj/GK14746_00IM0001_147b.jpg","1867_수동면_147b")</f>
        <v>1867_수동면_147b</v>
      </c>
      <c r="B367" s="4">
        <v>1867</v>
      </c>
      <c r="C367" s="4" t="s">
        <v>72</v>
      </c>
      <c r="D367" s="4" t="s">
        <v>73</v>
      </c>
      <c r="E367" s="4">
        <v>366</v>
      </c>
      <c r="F367" s="5">
        <v>2</v>
      </c>
      <c r="G367" s="5" t="s">
        <v>575</v>
      </c>
      <c r="H367" s="5" t="s">
        <v>576</v>
      </c>
      <c r="I367" s="5">
        <f t="shared" si="29"/>
        <v>1</v>
      </c>
      <c r="L367" s="5">
        <v>4</v>
      </c>
      <c r="M367" s="4" t="s">
        <v>1887</v>
      </c>
      <c r="N367" s="4" t="s">
        <v>1888</v>
      </c>
      <c r="T367" s="5" t="s">
        <v>5625</v>
      </c>
      <c r="U367" s="5" t="s">
        <v>108</v>
      </c>
      <c r="V367" s="5" t="s">
        <v>109</v>
      </c>
      <c r="W367" s="5" t="s">
        <v>166</v>
      </c>
      <c r="X367" s="5" t="s">
        <v>5626</v>
      </c>
      <c r="Y367" s="5" t="s">
        <v>1889</v>
      </c>
      <c r="Z367" s="5" t="s">
        <v>1890</v>
      </c>
      <c r="AC367" s="5">
        <v>44</v>
      </c>
      <c r="AD367" s="5" t="s">
        <v>212</v>
      </c>
      <c r="AE367" s="5" t="s">
        <v>213</v>
      </c>
      <c r="AJ367" s="5" t="s">
        <v>35</v>
      </c>
      <c r="AK367" s="5" t="s">
        <v>36</v>
      </c>
      <c r="AL367" s="5" t="s">
        <v>171</v>
      </c>
      <c r="AM367" s="5" t="s">
        <v>5627</v>
      </c>
      <c r="AT367" s="5" t="s">
        <v>95</v>
      </c>
      <c r="AU367" s="5" t="s">
        <v>96</v>
      </c>
      <c r="AV367" s="5" t="s">
        <v>1891</v>
      </c>
      <c r="AW367" s="5" t="s">
        <v>5628</v>
      </c>
      <c r="BG367" s="5" t="s">
        <v>95</v>
      </c>
      <c r="BH367" s="5" t="s">
        <v>96</v>
      </c>
      <c r="BI367" s="5" t="s">
        <v>1892</v>
      </c>
      <c r="BJ367" s="5" t="s">
        <v>1893</v>
      </c>
      <c r="BK367" s="5" t="s">
        <v>95</v>
      </c>
      <c r="BL367" s="5" t="s">
        <v>96</v>
      </c>
      <c r="BM367" s="5" t="s">
        <v>1894</v>
      </c>
      <c r="BN367" s="5" t="s">
        <v>1895</v>
      </c>
      <c r="BO367" s="5" t="s">
        <v>95</v>
      </c>
      <c r="BP367" s="5" t="s">
        <v>96</v>
      </c>
      <c r="BQ367" s="5" t="s">
        <v>1896</v>
      </c>
      <c r="BR367" s="5" t="s">
        <v>1897</v>
      </c>
      <c r="BS367" s="5" t="s">
        <v>255</v>
      </c>
      <c r="BT367" s="5" t="s">
        <v>256</v>
      </c>
    </row>
    <row r="368" spans="1:72" ht="13.5" customHeight="1">
      <c r="A368" s="11" t="str">
        <f>HYPERLINK("http://kyu.snu.ac.kr/sdhj/index.jsp?type=hj/GK14746_00IM0001_147b.jpg","1867_수동면_147b")</f>
        <v>1867_수동면_147b</v>
      </c>
      <c r="B368" s="4">
        <v>1867</v>
      </c>
      <c r="C368" s="4" t="s">
        <v>72</v>
      </c>
      <c r="D368" s="4" t="s">
        <v>73</v>
      </c>
      <c r="E368" s="4">
        <v>367</v>
      </c>
      <c r="F368" s="5">
        <v>2</v>
      </c>
      <c r="G368" s="5" t="s">
        <v>575</v>
      </c>
      <c r="H368" s="5" t="s">
        <v>576</v>
      </c>
      <c r="I368" s="5">
        <f t="shared" si="29"/>
        <v>1</v>
      </c>
      <c r="L368" s="5">
        <f>L367</f>
        <v>4</v>
      </c>
      <c r="M368" s="4" t="s">
        <v>1887</v>
      </c>
      <c r="N368" s="4" t="s">
        <v>1888</v>
      </c>
      <c r="S368" s="5" t="s">
        <v>164</v>
      </c>
      <c r="T368" s="5" t="s">
        <v>165</v>
      </c>
      <c r="W368" s="5" t="s">
        <v>243</v>
      </c>
      <c r="X368" s="5" t="s">
        <v>244</v>
      </c>
      <c r="Y368" s="5" t="s">
        <v>167</v>
      </c>
      <c r="Z368" s="5" t="s">
        <v>168</v>
      </c>
      <c r="AC368" s="5">
        <v>44</v>
      </c>
      <c r="AD368" s="5" t="s">
        <v>212</v>
      </c>
      <c r="AE368" s="5" t="s">
        <v>213</v>
      </c>
      <c r="AJ368" s="5" t="s">
        <v>169</v>
      </c>
      <c r="AK368" s="5" t="s">
        <v>170</v>
      </c>
      <c r="AL368" s="5" t="s">
        <v>255</v>
      </c>
      <c r="AM368" s="5" t="s">
        <v>256</v>
      </c>
      <c r="AT368" s="5" t="s">
        <v>95</v>
      </c>
      <c r="AU368" s="5" t="s">
        <v>96</v>
      </c>
      <c r="AV368" s="5" t="s">
        <v>3499</v>
      </c>
      <c r="AW368" s="5" t="s">
        <v>3500</v>
      </c>
      <c r="BG368" s="5" t="s">
        <v>95</v>
      </c>
      <c r="BH368" s="5" t="s">
        <v>96</v>
      </c>
      <c r="BI368" s="5" t="s">
        <v>3501</v>
      </c>
      <c r="BJ368" s="5" t="s">
        <v>3502</v>
      </c>
      <c r="BK368" s="5" t="s">
        <v>95</v>
      </c>
      <c r="BL368" s="5" t="s">
        <v>96</v>
      </c>
      <c r="BM368" s="5" t="s">
        <v>3503</v>
      </c>
      <c r="BN368" s="5" t="s">
        <v>3504</v>
      </c>
      <c r="BO368" s="5" t="s">
        <v>95</v>
      </c>
      <c r="BP368" s="5" t="s">
        <v>96</v>
      </c>
      <c r="BQ368" s="5" t="s">
        <v>3505</v>
      </c>
      <c r="BR368" s="5" t="s">
        <v>3506</v>
      </c>
      <c r="BS368" s="5" t="s">
        <v>187</v>
      </c>
      <c r="BT368" s="5" t="s">
        <v>188</v>
      </c>
    </row>
    <row r="369" spans="1:72" ht="13.5" customHeight="1">
      <c r="A369" s="11" t="str">
        <f>HYPERLINK("http://kyu.snu.ac.kr/sdhj/index.jsp?type=hj/GK14746_00IM0001_148a.jpg","1867_수동면_148a")</f>
        <v>1867_수동면_148a</v>
      </c>
      <c r="B369" s="4">
        <v>1867</v>
      </c>
      <c r="C369" s="4" t="s">
        <v>72</v>
      </c>
      <c r="D369" s="4" t="s">
        <v>73</v>
      </c>
      <c r="E369" s="4">
        <v>368</v>
      </c>
      <c r="F369" s="5">
        <v>2</v>
      </c>
      <c r="G369" s="5" t="s">
        <v>575</v>
      </c>
      <c r="H369" s="5" t="s">
        <v>576</v>
      </c>
      <c r="I369" s="5">
        <f t="shared" si="29"/>
        <v>1</v>
      </c>
      <c r="L369" s="5">
        <f>L368</f>
        <v>4</v>
      </c>
      <c r="M369" s="4" t="s">
        <v>1887</v>
      </c>
      <c r="N369" s="4" t="s">
        <v>1888</v>
      </c>
      <c r="T369" s="5" t="s">
        <v>5629</v>
      </c>
      <c r="U369" s="5" t="s">
        <v>4512</v>
      </c>
      <c r="V369" s="5" t="s">
        <v>4513</v>
      </c>
      <c r="Y369" s="5" t="s">
        <v>4808</v>
      </c>
      <c r="Z369" s="5" t="s">
        <v>4809</v>
      </c>
      <c r="AD369" s="5" t="s">
        <v>662</v>
      </c>
      <c r="AE369" s="5" t="s">
        <v>663</v>
      </c>
    </row>
    <row r="370" spans="1:72" ht="13.5" customHeight="1">
      <c r="A370" s="11" t="str">
        <f>HYPERLINK("http://kyu.snu.ac.kr/sdhj/index.jsp?type=hj/GK14746_00IM0001_148a.jpg","1867_수동면_148a")</f>
        <v>1867_수동면_148a</v>
      </c>
      <c r="B370" s="4">
        <v>1867</v>
      </c>
      <c r="C370" s="4" t="s">
        <v>72</v>
      </c>
      <c r="D370" s="4" t="s">
        <v>73</v>
      </c>
      <c r="E370" s="4">
        <v>369</v>
      </c>
      <c r="F370" s="5">
        <v>2</v>
      </c>
      <c r="G370" s="5" t="s">
        <v>575</v>
      </c>
      <c r="H370" s="5" t="s">
        <v>576</v>
      </c>
      <c r="I370" s="5">
        <f t="shared" si="29"/>
        <v>1</v>
      </c>
      <c r="L370" s="5">
        <v>5</v>
      </c>
      <c r="M370" s="4" t="s">
        <v>3459</v>
      </c>
      <c r="N370" s="4" t="s">
        <v>3460</v>
      </c>
      <c r="T370" s="5" t="s">
        <v>5371</v>
      </c>
      <c r="U370" s="5" t="s">
        <v>3461</v>
      </c>
      <c r="V370" s="5" t="s">
        <v>3462</v>
      </c>
      <c r="W370" s="5" t="s">
        <v>166</v>
      </c>
      <c r="X370" s="5" t="s">
        <v>5592</v>
      </c>
      <c r="Y370" s="5" t="s">
        <v>3463</v>
      </c>
      <c r="Z370" s="5" t="s">
        <v>3464</v>
      </c>
      <c r="AC370" s="5">
        <v>67</v>
      </c>
      <c r="AD370" s="5" t="s">
        <v>893</v>
      </c>
      <c r="AE370" s="5" t="s">
        <v>894</v>
      </c>
      <c r="AJ370" s="5" t="s">
        <v>35</v>
      </c>
      <c r="AK370" s="5" t="s">
        <v>36</v>
      </c>
      <c r="AL370" s="5" t="s">
        <v>171</v>
      </c>
      <c r="AM370" s="5" t="s">
        <v>5630</v>
      </c>
      <c r="AT370" s="5" t="s">
        <v>914</v>
      </c>
      <c r="AU370" s="5" t="s">
        <v>915</v>
      </c>
      <c r="AV370" s="5" t="s">
        <v>399</v>
      </c>
      <c r="AW370" s="5" t="s">
        <v>400</v>
      </c>
      <c r="BG370" s="5" t="s">
        <v>914</v>
      </c>
      <c r="BH370" s="5" t="s">
        <v>915</v>
      </c>
      <c r="BI370" s="5" t="s">
        <v>3465</v>
      </c>
      <c r="BJ370" s="5" t="s">
        <v>3466</v>
      </c>
      <c r="BK370" s="5" t="s">
        <v>403</v>
      </c>
      <c r="BL370" s="5" t="s">
        <v>404</v>
      </c>
      <c r="BM370" s="5" t="s">
        <v>405</v>
      </c>
      <c r="BN370" s="5" t="s">
        <v>406</v>
      </c>
      <c r="BO370" s="5" t="s">
        <v>407</v>
      </c>
      <c r="BP370" s="5" t="s">
        <v>408</v>
      </c>
      <c r="BQ370" s="5" t="s">
        <v>3467</v>
      </c>
      <c r="BR370" s="5" t="s">
        <v>3468</v>
      </c>
      <c r="BS370" s="5" t="s">
        <v>187</v>
      </c>
      <c r="BT370" s="5" t="s">
        <v>188</v>
      </c>
    </row>
    <row r="371" spans="1:72" ht="13.5" customHeight="1">
      <c r="A371" s="11" t="str">
        <f>HYPERLINK("http://kyu.snu.ac.kr/sdhj/index.jsp?type=hj/GK14746_00IM0001_148a.jpg","1867_수동면_148a")</f>
        <v>1867_수동면_148a</v>
      </c>
      <c r="B371" s="4">
        <v>1867</v>
      </c>
      <c r="C371" s="4" t="s">
        <v>72</v>
      </c>
      <c r="D371" s="4" t="s">
        <v>73</v>
      </c>
      <c r="E371" s="4">
        <v>370</v>
      </c>
      <c r="F371" s="5">
        <v>2</v>
      </c>
      <c r="G371" s="5" t="s">
        <v>575</v>
      </c>
      <c r="H371" s="5" t="s">
        <v>576</v>
      </c>
      <c r="I371" s="5">
        <f t="shared" si="29"/>
        <v>1</v>
      </c>
      <c r="L371" s="5">
        <f>L370</f>
        <v>5</v>
      </c>
      <c r="M371" s="4" t="s">
        <v>3459</v>
      </c>
      <c r="N371" s="4" t="s">
        <v>3460</v>
      </c>
      <c r="S371" s="5" t="s">
        <v>4742</v>
      </c>
      <c r="T371" s="5" t="s">
        <v>4743</v>
      </c>
      <c r="AC371" s="5">
        <v>15</v>
      </c>
      <c r="AD371" s="5" t="s">
        <v>413</v>
      </c>
      <c r="AE371" s="5" t="s">
        <v>414</v>
      </c>
    </row>
    <row r="372" spans="1:72" ht="13.5" customHeight="1">
      <c r="A372" s="11" t="str">
        <f>HYPERLINK("http://kyu.snu.ac.kr/sdhj/index.jsp?type=hj/GK14746_00IM0001_148a.jpg","1867_수동면_148a")</f>
        <v>1867_수동면_148a</v>
      </c>
      <c r="B372" s="4">
        <v>1867</v>
      </c>
      <c r="C372" s="4" t="s">
        <v>72</v>
      </c>
      <c r="D372" s="4" t="s">
        <v>73</v>
      </c>
      <c r="E372" s="4">
        <v>371</v>
      </c>
      <c r="F372" s="5">
        <v>2</v>
      </c>
      <c r="G372" s="5" t="s">
        <v>575</v>
      </c>
      <c r="H372" s="5" t="s">
        <v>576</v>
      </c>
      <c r="I372" s="5">
        <v>2</v>
      </c>
      <c r="J372" s="5" t="s">
        <v>2952</v>
      </c>
      <c r="K372" s="5" t="s">
        <v>5631</v>
      </c>
      <c r="L372" s="5">
        <v>1</v>
      </c>
      <c r="M372" s="4" t="s">
        <v>2953</v>
      </c>
      <c r="N372" s="4" t="s">
        <v>2954</v>
      </c>
      <c r="T372" s="5" t="s">
        <v>5375</v>
      </c>
      <c r="U372" s="5" t="s">
        <v>108</v>
      </c>
      <c r="V372" s="5" t="s">
        <v>109</v>
      </c>
      <c r="W372" s="5" t="s">
        <v>184</v>
      </c>
      <c r="X372" s="5" t="s">
        <v>5382</v>
      </c>
      <c r="Y372" s="5" t="s">
        <v>2159</v>
      </c>
      <c r="Z372" s="5" t="s">
        <v>2160</v>
      </c>
      <c r="AC372" s="5">
        <v>53</v>
      </c>
      <c r="AD372" s="5" t="s">
        <v>185</v>
      </c>
      <c r="AE372" s="5" t="s">
        <v>186</v>
      </c>
      <c r="AJ372" s="5" t="s">
        <v>35</v>
      </c>
      <c r="AK372" s="5" t="s">
        <v>36</v>
      </c>
      <c r="AL372" s="5" t="s">
        <v>231</v>
      </c>
      <c r="AM372" s="5" t="s">
        <v>232</v>
      </c>
      <c r="AT372" s="5" t="s">
        <v>95</v>
      </c>
      <c r="AU372" s="5" t="s">
        <v>96</v>
      </c>
      <c r="AV372" s="5" t="s">
        <v>1063</v>
      </c>
      <c r="AW372" s="5" t="s">
        <v>1064</v>
      </c>
      <c r="BG372" s="5" t="s">
        <v>95</v>
      </c>
      <c r="BH372" s="5" t="s">
        <v>96</v>
      </c>
      <c r="BI372" s="5" t="s">
        <v>2945</v>
      </c>
      <c r="BJ372" s="5" t="s">
        <v>2946</v>
      </c>
      <c r="BK372" s="5" t="s">
        <v>95</v>
      </c>
      <c r="BL372" s="5" t="s">
        <v>96</v>
      </c>
      <c r="BM372" s="5" t="s">
        <v>2947</v>
      </c>
      <c r="BN372" s="5" t="s">
        <v>2948</v>
      </c>
      <c r="BO372" s="5" t="s">
        <v>95</v>
      </c>
      <c r="BP372" s="5" t="s">
        <v>96</v>
      </c>
      <c r="BQ372" s="5" t="s">
        <v>2949</v>
      </c>
      <c r="BR372" s="5" t="s">
        <v>2950</v>
      </c>
      <c r="BS372" s="5" t="s">
        <v>2951</v>
      </c>
      <c r="BT372" s="5" t="s">
        <v>1176</v>
      </c>
    </row>
    <row r="373" spans="1:72" ht="13.5" customHeight="1">
      <c r="A373" s="11" t="str">
        <f>HYPERLINK("http://kyu.snu.ac.kr/sdhj/index.jsp?type=hj/GK14746_00IM0001_148a.jpg","1867_수동면_148a")</f>
        <v>1867_수동면_148a</v>
      </c>
      <c r="B373" s="4">
        <v>1867</v>
      </c>
      <c r="C373" s="4" t="s">
        <v>72</v>
      </c>
      <c r="D373" s="4" t="s">
        <v>73</v>
      </c>
      <c r="E373" s="4">
        <v>372</v>
      </c>
      <c r="F373" s="5">
        <v>2</v>
      </c>
      <c r="G373" s="5" t="s">
        <v>575</v>
      </c>
      <c r="H373" s="5" t="s">
        <v>576</v>
      </c>
      <c r="I373" s="5">
        <f t="shared" ref="I373:I391" si="30">I372</f>
        <v>2</v>
      </c>
      <c r="L373" s="5">
        <f>L372</f>
        <v>1</v>
      </c>
      <c r="M373" s="4" t="s">
        <v>2953</v>
      </c>
      <c r="N373" s="4" t="s">
        <v>2954</v>
      </c>
      <c r="S373" s="5" t="s">
        <v>2417</v>
      </c>
      <c r="T373" s="5" t="s">
        <v>2418</v>
      </c>
      <c r="W373" s="5" t="s">
        <v>3210</v>
      </c>
      <c r="X373" s="5" t="s">
        <v>1511</v>
      </c>
      <c r="Y373" s="5" t="s">
        <v>167</v>
      </c>
      <c r="Z373" s="5" t="s">
        <v>168</v>
      </c>
      <c r="AC373" s="5">
        <v>72</v>
      </c>
      <c r="AD373" s="5" t="s">
        <v>930</v>
      </c>
      <c r="AE373" s="5" t="s">
        <v>931</v>
      </c>
    </row>
    <row r="374" spans="1:72" ht="13.5" customHeight="1">
      <c r="A374" s="11" t="str">
        <f>HYPERLINK("http://kyu.snu.ac.kr/sdhj/index.jsp?type=hj/GK14746_00IM0001_148a.jpg","1867_수동면_148a")</f>
        <v>1867_수동면_148a</v>
      </c>
      <c r="B374" s="4">
        <v>1867</v>
      </c>
      <c r="C374" s="4" t="s">
        <v>72</v>
      </c>
      <c r="D374" s="4" t="s">
        <v>73</v>
      </c>
      <c r="E374" s="4">
        <v>373</v>
      </c>
      <c r="F374" s="5">
        <v>2</v>
      </c>
      <c r="G374" s="5" t="s">
        <v>575</v>
      </c>
      <c r="H374" s="5" t="s">
        <v>576</v>
      </c>
      <c r="I374" s="5">
        <f t="shared" si="30"/>
        <v>2</v>
      </c>
      <c r="L374" s="5">
        <f>L373</f>
        <v>1</v>
      </c>
      <c r="M374" s="4" t="s">
        <v>2953</v>
      </c>
      <c r="N374" s="4" t="s">
        <v>2954</v>
      </c>
      <c r="S374" s="5" t="s">
        <v>164</v>
      </c>
      <c r="T374" s="5" t="s">
        <v>165</v>
      </c>
      <c r="W374" s="5" t="s">
        <v>110</v>
      </c>
      <c r="X374" s="5" t="s">
        <v>111</v>
      </c>
      <c r="Y374" s="5" t="s">
        <v>167</v>
      </c>
      <c r="Z374" s="5" t="s">
        <v>168</v>
      </c>
      <c r="AC374" s="5">
        <v>54</v>
      </c>
      <c r="AD374" s="5" t="s">
        <v>114</v>
      </c>
      <c r="AE374" s="5" t="s">
        <v>115</v>
      </c>
      <c r="AJ374" s="5" t="s">
        <v>35</v>
      </c>
      <c r="AK374" s="5" t="s">
        <v>36</v>
      </c>
      <c r="AL374" s="5" t="s">
        <v>116</v>
      </c>
      <c r="AM374" s="5" t="s">
        <v>117</v>
      </c>
      <c r="AT374" s="5" t="s">
        <v>95</v>
      </c>
      <c r="AU374" s="5" t="s">
        <v>96</v>
      </c>
      <c r="AV374" s="5" t="s">
        <v>3490</v>
      </c>
      <c r="AW374" s="5" t="s">
        <v>3491</v>
      </c>
      <c r="BG374" s="5" t="s">
        <v>95</v>
      </c>
      <c r="BH374" s="5" t="s">
        <v>96</v>
      </c>
      <c r="BI374" s="5" t="s">
        <v>1015</v>
      </c>
      <c r="BJ374" s="5" t="s">
        <v>1016</v>
      </c>
      <c r="BK374" s="5" t="s">
        <v>95</v>
      </c>
      <c r="BL374" s="5" t="s">
        <v>96</v>
      </c>
      <c r="BM374" s="5" t="s">
        <v>3492</v>
      </c>
      <c r="BN374" s="5" t="s">
        <v>3493</v>
      </c>
      <c r="BO374" s="5" t="s">
        <v>95</v>
      </c>
      <c r="BP374" s="5" t="s">
        <v>96</v>
      </c>
      <c r="BQ374" s="5" t="s">
        <v>3494</v>
      </c>
      <c r="BR374" s="5" t="s">
        <v>3495</v>
      </c>
      <c r="BS374" s="5" t="s">
        <v>187</v>
      </c>
      <c r="BT374" s="5" t="s">
        <v>188</v>
      </c>
    </row>
    <row r="375" spans="1:72" ht="13.5" customHeight="1">
      <c r="A375" s="11" t="str">
        <f>HYPERLINK("http://kyu.snu.ac.kr/sdhj/index.jsp?type=hj/GK14746_00IM0001_148a.jpg","1867_수동면_148a")</f>
        <v>1867_수동면_148a</v>
      </c>
      <c r="B375" s="4">
        <v>1867</v>
      </c>
      <c r="C375" s="4" t="s">
        <v>72</v>
      </c>
      <c r="D375" s="4" t="s">
        <v>73</v>
      </c>
      <c r="E375" s="4">
        <v>374</v>
      </c>
      <c r="F375" s="5">
        <v>2</v>
      </c>
      <c r="G375" s="5" t="s">
        <v>575</v>
      </c>
      <c r="H375" s="5" t="s">
        <v>576</v>
      </c>
      <c r="I375" s="5">
        <f t="shared" si="30"/>
        <v>2</v>
      </c>
      <c r="L375" s="5">
        <f>L374</f>
        <v>1</v>
      </c>
      <c r="M375" s="4" t="s">
        <v>2953</v>
      </c>
      <c r="N375" s="4" t="s">
        <v>2954</v>
      </c>
      <c r="S375" s="5" t="s">
        <v>4508</v>
      </c>
      <c r="T375" s="5" t="s">
        <v>4509</v>
      </c>
      <c r="U375" s="5" t="s">
        <v>108</v>
      </c>
      <c r="V375" s="5" t="s">
        <v>109</v>
      </c>
      <c r="Y375" s="5" t="s">
        <v>4810</v>
      </c>
      <c r="Z375" s="5" t="s">
        <v>4811</v>
      </c>
      <c r="AC375" s="5">
        <v>44</v>
      </c>
      <c r="AD375" s="5" t="s">
        <v>438</v>
      </c>
      <c r="AE375" s="5" t="s">
        <v>439</v>
      </c>
    </row>
    <row r="376" spans="1:72" ht="13.5" customHeight="1">
      <c r="A376" s="11" t="str">
        <f>HYPERLINK("http://kyu.snu.ac.kr/sdhj/index.jsp?type=hj/GK14746_00IM0001_148a.jpg","1867_수동면_148a")</f>
        <v>1867_수동면_148a</v>
      </c>
      <c r="B376" s="4">
        <v>1867</v>
      </c>
      <c r="C376" s="4" t="s">
        <v>72</v>
      </c>
      <c r="D376" s="4" t="s">
        <v>73</v>
      </c>
      <c r="E376" s="4">
        <v>375</v>
      </c>
      <c r="F376" s="5">
        <v>2</v>
      </c>
      <c r="G376" s="5" t="s">
        <v>575</v>
      </c>
      <c r="H376" s="5" t="s">
        <v>576</v>
      </c>
      <c r="I376" s="5">
        <f t="shared" si="30"/>
        <v>2</v>
      </c>
      <c r="L376" s="5">
        <f>L375</f>
        <v>1</v>
      </c>
      <c r="M376" s="4" t="s">
        <v>2953</v>
      </c>
      <c r="N376" s="4" t="s">
        <v>2954</v>
      </c>
      <c r="S376" s="5" t="s">
        <v>4494</v>
      </c>
      <c r="T376" s="5" t="s">
        <v>4495</v>
      </c>
      <c r="Y376" s="5" t="s">
        <v>4812</v>
      </c>
      <c r="Z376" s="5" t="s">
        <v>4813</v>
      </c>
      <c r="AC376" s="5">
        <v>30</v>
      </c>
      <c r="AD376" s="5" t="s">
        <v>413</v>
      </c>
      <c r="AE376" s="5" t="s">
        <v>414</v>
      </c>
    </row>
    <row r="377" spans="1:72" ht="13.5" customHeight="1">
      <c r="A377" s="11" t="str">
        <f>HYPERLINK("http://kyu.snu.ac.kr/sdhj/index.jsp?type=hj/GK14746_00IM0001_148a.jpg","1867_수동면_148a")</f>
        <v>1867_수동면_148a</v>
      </c>
      <c r="B377" s="4">
        <v>1867</v>
      </c>
      <c r="C377" s="4" t="s">
        <v>72</v>
      </c>
      <c r="D377" s="4" t="s">
        <v>73</v>
      </c>
      <c r="E377" s="4">
        <v>376</v>
      </c>
      <c r="F377" s="5">
        <v>2</v>
      </c>
      <c r="G377" s="5" t="s">
        <v>575</v>
      </c>
      <c r="H377" s="5" t="s">
        <v>576</v>
      </c>
      <c r="I377" s="5">
        <f t="shared" si="30"/>
        <v>2</v>
      </c>
      <c r="L377" s="5">
        <f>L376</f>
        <v>1</v>
      </c>
      <c r="M377" s="4" t="s">
        <v>2953</v>
      </c>
      <c r="N377" s="4" t="s">
        <v>2954</v>
      </c>
      <c r="T377" s="5" t="s">
        <v>5374</v>
      </c>
      <c r="U377" s="5" t="s">
        <v>4512</v>
      </c>
      <c r="V377" s="5" t="s">
        <v>4513</v>
      </c>
      <c r="Y377" s="5" t="s">
        <v>4814</v>
      </c>
      <c r="Z377" s="5" t="s">
        <v>4815</v>
      </c>
      <c r="AD377" s="5" t="s">
        <v>2928</v>
      </c>
      <c r="AE377" s="5" t="s">
        <v>2929</v>
      </c>
    </row>
    <row r="378" spans="1:72" ht="13.5" customHeight="1">
      <c r="A378" s="11" t="str">
        <f>HYPERLINK("http://kyu.snu.ac.kr/sdhj/index.jsp?type=hj/GK14746_00IM0001_148a.jpg","1867_수동면_148a")</f>
        <v>1867_수동면_148a</v>
      </c>
      <c r="B378" s="4">
        <v>1867</v>
      </c>
      <c r="C378" s="4" t="s">
        <v>72</v>
      </c>
      <c r="D378" s="4" t="s">
        <v>73</v>
      </c>
      <c r="E378" s="4">
        <v>377</v>
      </c>
      <c r="F378" s="5">
        <v>2</v>
      </c>
      <c r="G378" s="5" t="s">
        <v>575</v>
      </c>
      <c r="H378" s="5" t="s">
        <v>576</v>
      </c>
      <c r="I378" s="5">
        <f t="shared" si="30"/>
        <v>2</v>
      </c>
      <c r="L378" s="5">
        <v>2</v>
      </c>
      <c r="M378" s="4" t="s">
        <v>2952</v>
      </c>
      <c r="N378" s="4" t="s">
        <v>3571</v>
      </c>
      <c r="T378" s="5" t="s">
        <v>5366</v>
      </c>
      <c r="U378" s="5" t="s">
        <v>3572</v>
      </c>
      <c r="V378" s="5" t="s">
        <v>3573</v>
      </c>
      <c r="W378" s="5" t="s">
        <v>166</v>
      </c>
      <c r="X378" s="5" t="s">
        <v>5632</v>
      </c>
      <c r="Y378" s="5" t="s">
        <v>3574</v>
      </c>
      <c r="Z378" s="5" t="s">
        <v>3575</v>
      </c>
      <c r="AC378" s="5">
        <v>50</v>
      </c>
      <c r="AD378" s="5" t="s">
        <v>520</v>
      </c>
      <c r="AE378" s="5" t="s">
        <v>521</v>
      </c>
      <c r="AJ378" s="5" t="s">
        <v>35</v>
      </c>
      <c r="AK378" s="5" t="s">
        <v>36</v>
      </c>
      <c r="AL378" s="5" t="s">
        <v>199</v>
      </c>
      <c r="AM378" s="5" t="s">
        <v>200</v>
      </c>
      <c r="AT378" s="5" t="s">
        <v>556</v>
      </c>
      <c r="AU378" s="5" t="s">
        <v>5633</v>
      </c>
      <c r="AV378" s="5" t="s">
        <v>3576</v>
      </c>
      <c r="AW378" s="5" t="s">
        <v>3577</v>
      </c>
      <c r="BG378" s="5" t="s">
        <v>556</v>
      </c>
      <c r="BH378" s="5" t="s">
        <v>5633</v>
      </c>
      <c r="BI378" s="5" t="s">
        <v>3578</v>
      </c>
      <c r="BJ378" s="5" t="s">
        <v>3579</v>
      </c>
      <c r="BK378" s="5" t="s">
        <v>556</v>
      </c>
      <c r="BL378" s="5" t="s">
        <v>5633</v>
      </c>
      <c r="BM378" s="5" t="s">
        <v>973</v>
      </c>
      <c r="BN378" s="5" t="s">
        <v>974</v>
      </c>
      <c r="BO378" s="5" t="s">
        <v>556</v>
      </c>
      <c r="BP378" s="5" t="s">
        <v>5633</v>
      </c>
      <c r="BQ378" s="5" t="s">
        <v>3580</v>
      </c>
      <c r="BR378" s="5" t="s">
        <v>3581</v>
      </c>
      <c r="BS378" s="5" t="s">
        <v>187</v>
      </c>
      <c r="BT378" s="5" t="s">
        <v>188</v>
      </c>
    </row>
    <row r="379" spans="1:72" ht="13.5" customHeight="1">
      <c r="A379" s="11" t="str">
        <f>HYPERLINK("http://kyu.snu.ac.kr/sdhj/index.jsp?type=hj/GK14746_00IM0001_148a.jpg","1867_수동면_148a")</f>
        <v>1867_수동면_148a</v>
      </c>
      <c r="B379" s="4">
        <v>1867</v>
      </c>
      <c r="C379" s="4" t="s">
        <v>72</v>
      </c>
      <c r="D379" s="4" t="s">
        <v>73</v>
      </c>
      <c r="E379" s="4">
        <v>378</v>
      </c>
      <c r="F379" s="5">
        <v>2</v>
      </c>
      <c r="G379" s="5" t="s">
        <v>575</v>
      </c>
      <c r="H379" s="5" t="s">
        <v>576</v>
      </c>
      <c r="I379" s="5">
        <f t="shared" si="30"/>
        <v>2</v>
      </c>
      <c r="L379" s="5">
        <v>3</v>
      </c>
      <c r="M379" s="4" t="s">
        <v>1995</v>
      </c>
      <c r="N379" s="4" t="s">
        <v>1996</v>
      </c>
      <c r="T379" s="5" t="s">
        <v>5634</v>
      </c>
      <c r="U379" s="5" t="s">
        <v>108</v>
      </c>
      <c r="V379" s="5" t="s">
        <v>109</v>
      </c>
      <c r="W379" s="5" t="s">
        <v>134</v>
      </c>
      <c r="X379" s="5" t="s">
        <v>135</v>
      </c>
      <c r="Y379" s="5" t="s">
        <v>1997</v>
      </c>
      <c r="Z379" s="5" t="s">
        <v>1998</v>
      </c>
      <c r="AC379" s="5">
        <v>28</v>
      </c>
      <c r="AD379" s="5" t="s">
        <v>1292</v>
      </c>
      <c r="AE379" s="5" t="s">
        <v>1293</v>
      </c>
      <c r="AJ379" s="5" t="s">
        <v>35</v>
      </c>
      <c r="AK379" s="5" t="s">
        <v>36</v>
      </c>
      <c r="AL379" s="5" t="s">
        <v>140</v>
      </c>
      <c r="AM379" s="5" t="s">
        <v>141</v>
      </c>
      <c r="AT379" s="5" t="s">
        <v>95</v>
      </c>
      <c r="AU379" s="5" t="s">
        <v>96</v>
      </c>
      <c r="AV379" s="5" t="s">
        <v>1999</v>
      </c>
      <c r="AW379" s="5" t="s">
        <v>2000</v>
      </c>
      <c r="BG379" s="5" t="s">
        <v>95</v>
      </c>
      <c r="BH379" s="5" t="s">
        <v>96</v>
      </c>
      <c r="BI379" s="5" t="s">
        <v>2001</v>
      </c>
      <c r="BJ379" s="5" t="s">
        <v>1233</v>
      </c>
      <c r="BK379" s="5" t="s">
        <v>95</v>
      </c>
      <c r="BL379" s="5" t="s">
        <v>96</v>
      </c>
      <c r="BM379" s="5" t="s">
        <v>2002</v>
      </c>
      <c r="BN379" s="5" t="s">
        <v>2003</v>
      </c>
      <c r="BO379" s="5" t="s">
        <v>95</v>
      </c>
      <c r="BP379" s="5" t="s">
        <v>96</v>
      </c>
      <c r="BQ379" s="5" t="s">
        <v>2004</v>
      </c>
      <c r="BR379" s="5" t="s">
        <v>2005</v>
      </c>
      <c r="BS379" s="5" t="s">
        <v>255</v>
      </c>
      <c r="BT379" s="5" t="s">
        <v>256</v>
      </c>
    </row>
    <row r="380" spans="1:72" ht="13.5" customHeight="1">
      <c r="A380" s="11" t="str">
        <f>HYPERLINK("http://kyu.snu.ac.kr/sdhj/index.jsp?type=hj/GK14746_00IM0001_148a.jpg","1867_수동면_148a")</f>
        <v>1867_수동면_148a</v>
      </c>
      <c r="B380" s="4">
        <v>1867</v>
      </c>
      <c r="C380" s="4" t="s">
        <v>72</v>
      </c>
      <c r="D380" s="4" t="s">
        <v>73</v>
      </c>
      <c r="E380" s="4">
        <v>379</v>
      </c>
      <c r="F380" s="5">
        <v>2</v>
      </c>
      <c r="G380" s="5" t="s">
        <v>575</v>
      </c>
      <c r="H380" s="5" t="s">
        <v>576</v>
      </c>
      <c r="I380" s="5">
        <f t="shared" si="30"/>
        <v>2</v>
      </c>
      <c r="L380" s="5">
        <f>L379</f>
        <v>3</v>
      </c>
      <c r="M380" s="4" t="s">
        <v>1995</v>
      </c>
      <c r="N380" s="4" t="s">
        <v>1996</v>
      </c>
      <c r="S380" s="5" t="s">
        <v>3095</v>
      </c>
      <c r="T380" s="5" t="s">
        <v>3096</v>
      </c>
      <c r="W380" s="5" t="s">
        <v>4608</v>
      </c>
      <c r="X380" s="5" t="s">
        <v>1579</v>
      </c>
      <c r="Y380" s="5" t="s">
        <v>167</v>
      </c>
      <c r="Z380" s="5" t="s">
        <v>168</v>
      </c>
      <c r="AC380" s="5">
        <v>59</v>
      </c>
      <c r="AD380" s="5" t="s">
        <v>1161</v>
      </c>
      <c r="AE380" s="5" t="s">
        <v>1162</v>
      </c>
    </row>
    <row r="381" spans="1:72" ht="13.5" customHeight="1">
      <c r="A381" s="11" t="str">
        <f>HYPERLINK("http://kyu.snu.ac.kr/sdhj/index.jsp?type=hj/GK14746_00IM0001_148a.jpg","1867_수동면_148a")</f>
        <v>1867_수동면_148a</v>
      </c>
      <c r="B381" s="4">
        <v>1867</v>
      </c>
      <c r="C381" s="4" t="s">
        <v>72</v>
      </c>
      <c r="D381" s="4" t="s">
        <v>73</v>
      </c>
      <c r="E381" s="4">
        <v>380</v>
      </c>
      <c r="F381" s="5">
        <v>2</v>
      </c>
      <c r="G381" s="5" t="s">
        <v>575</v>
      </c>
      <c r="H381" s="5" t="s">
        <v>576</v>
      </c>
      <c r="I381" s="5">
        <f t="shared" si="30"/>
        <v>2</v>
      </c>
      <c r="L381" s="5">
        <f>L380</f>
        <v>3</v>
      </c>
      <c r="M381" s="4" t="s">
        <v>1995</v>
      </c>
      <c r="N381" s="4" t="s">
        <v>1996</v>
      </c>
      <c r="S381" s="5" t="s">
        <v>164</v>
      </c>
      <c r="T381" s="5" t="s">
        <v>165</v>
      </c>
      <c r="W381" s="5" t="s">
        <v>184</v>
      </c>
      <c r="X381" s="5" t="s">
        <v>5635</v>
      </c>
      <c r="Y381" s="5" t="s">
        <v>167</v>
      </c>
      <c r="Z381" s="5" t="s">
        <v>168</v>
      </c>
      <c r="AC381" s="5">
        <v>22</v>
      </c>
      <c r="AD381" s="5" t="s">
        <v>1729</v>
      </c>
      <c r="AE381" s="5" t="s">
        <v>1730</v>
      </c>
      <c r="AJ381" s="5" t="s">
        <v>169</v>
      </c>
      <c r="AK381" s="5" t="s">
        <v>170</v>
      </c>
      <c r="AL381" s="5" t="s">
        <v>1550</v>
      </c>
      <c r="AM381" s="5" t="s">
        <v>1551</v>
      </c>
      <c r="AT381" s="5" t="s">
        <v>95</v>
      </c>
      <c r="AU381" s="5" t="s">
        <v>96</v>
      </c>
      <c r="AV381" s="5" t="s">
        <v>3240</v>
      </c>
      <c r="AW381" s="5" t="s">
        <v>3241</v>
      </c>
      <c r="BG381" s="5" t="s">
        <v>95</v>
      </c>
      <c r="BH381" s="5" t="s">
        <v>96</v>
      </c>
      <c r="BI381" s="5" t="s">
        <v>3242</v>
      </c>
      <c r="BJ381" s="5" t="s">
        <v>3243</v>
      </c>
      <c r="BK381" s="5" t="s">
        <v>95</v>
      </c>
      <c r="BL381" s="5" t="s">
        <v>96</v>
      </c>
      <c r="BM381" s="5" t="s">
        <v>3244</v>
      </c>
      <c r="BN381" s="5" t="s">
        <v>3245</v>
      </c>
      <c r="BO381" s="5" t="s">
        <v>95</v>
      </c>
      <c r="BP381" s="5" t="s">
        <v>96</v>
      </c>
      <c r="BQ381" s="5" t="s">
        <v>3246</v>
      </c>
      <c r="BR381" s="5" t="s">
        <v>3247</v>
      </c>
      <c r="BS381" s="5" t="s">
        <v>3238</v>
      </c>
      <c r="BT381" s="5" t="s">
        <v>3239</v>
      </c>
    </row>
    <row r="382" spans="1:72" ht="13.5" customHeight="1">
      <c r="A382" s="11" t="str">
        <f>HYPERLINK("http://kyu.snu.ac.kr/sdhj/index.jsp?type=hj/GK14746_00IM0001_148a.jpg","1867_수동면_148a")</f>
        <v>1867_수동면_148a</v>
      </c>
      <c r="B382" s="4">
        <v>1867</v>
      </c>
      <c r="C382" s="4" t="s">
        <v>72</v>
      </c>
      <c r="D382" s="4" t="s">
        <v>73</v>
      </c>
      <c r="E382" s="4">
        <v>381</v>
      </c>
      <c r="F382" s="5">
        <v>2</v>
      </c>
      <c r="G382" s="5" t="s">
        <v>575</v>
      </c>
      <c r="H382" s="5" t="s">
        <v>576</v>
      </c>
      <c r="I382" s="5">
        <f t="shared" si="30"/>
        <v>2</v>
      </c>
      <c r="L382" s="5">
        <f>L381</f>
        <v>3</v>
      </c>
      <c r="M382" s="4" t="s">
        <v>1995</v>
      </c>
      <c r="N382" s="4" t="s">
        <v>1996</v>
      </c>
      <c r="S382" s="5" t="s">
        <v>4508</v>
      </c>
      <c r="T382" s="5" t="s">
        <v>4509</v>
      </c>
      <c r="Y382" s="5" t="s">
        <v>4816</v>
      </c>
      <c r="Z382" s="5" t="s">
        <v>4817</v>
      </c>
      <c r="AC382" s="5">
        <v>25</v>
      </c>
      <c r="AD382" s="5" t="s">
        <v>2100</v>
      </c>
      <c r="AE382" s="5" t="s">
        <v>2101</v>
      </c>
    </row>
    <row r="383" spans="1:72" ht="13.5" customHeight="1">
      <c r="A383" s="11" t="str">
        <f>HYPERLINK("http://kyu.snu.ac.kr/sdhj/index.jsp?type=hj/GK14746_00IM0001_148a.jpg","1867_수동면_148a")</f>
        <v>1867_수동면_148a</v>
      </c>
      <c r="B383" s="4">
        <v>1867</v>
      </c>
      <c r="C383" s="4" t="s">
        <v>72</v>
      </c>
      <c r="D383" s="4" t="s">
        <v>73</v>
      </c>
      <c r="E383" s="4">
        <v>382</v>
      </c>
      <c r="F383" s="5">
        <v>2</v>
      </c>
      <c r="G383" s="5" t="s">
        <v>575</v>
      </c>
      <c r="H383" s="5" t="s">
        <v>576</v>
      </c>
      <c r="I383" s="5">
        <f t="shared" si="30"/>
        <v>2</v>
      </c>
      <c r="L383" s="5">
        <f>L382</f>
        <v>3</v>
      </c>
      <c r="M383" s="4" t="s">
        <v>1995</v>
      </c>
      <c r="N383" s="4" t="s">
        <v>1996</v>
      </c>
      <c r="S383" s="5" t="s">
        <v>4508</v>
      </c>
      <c r="T383" s="5" t="s">
        <v>4509</v>
      </c>
      <c r="Y383" s="5" t="s">
        <v>4818</v>
      </c>
      <c r="Z383" s="5" t="s">
        <v>4819</v>
      </c>
      <c r="AC383" s="5">
        <v>16</v>
      </c>
      <c r="AD383" s="5" t="s">
        <v>304</v>
      </c>
      <c r="AE383" s="5" t="s">
        <v>305</v>
      </c>
    </row>
    <row r="384" spans="1:72" ht="13.5" customHeight="1">
      <c r="A384" s="11" t="str">
        <f>HYPERLINK("http://kyu.snu.ac.kr/sdhj/index.jsp?type=hj/GK14746_00IM0001_148a.jpg","1867_수동면_148a")</f>
        <v>1867_수동면_148a</v>
      </c>
      <c r="B384" s="4">
        <v>1867</v>
      </c>
      <c r="C384" s="4" t="s">
        <v>72</v>
      </c>
      <c r="D384" s="4" t="s">
        <v>73</v>
      </c>
      <c r="E384" s="4">
        <v>383</v>
      </c>
      <c r="F384" s="5">
        <v>2</v>
      </c>
      <c r="G384" s="5" t="s">
        <v>575</v>
      </c>
      <c r="H384" s="5" t="s">
        <v>576</v>
      </c>
      <c r="I384" s="5">
        <f t="shared" si="30"/>
        <v>2</v>
      </c>
      <c r="L384" s="5">
        <f>L383</f>
        <v>3</v>
      </c>
      <c r="M384" s="4" t="s">
        <v>1995</v>
      </c>
      <c r="N384" s="4" t="s">
        <v>1996</v>
      </c>
      <c r="T384" s="5" t="s">
        <v>5636</v>
      </c>
      <c r="U384" s="5" t="s">
        <v>4512</v>
      </c>
      <c r="V384" s="5" t="s">
        <v>4513</v>
      </c>
      <c r="Y384" s="5" t="s">
        <v>4820</v>
      </c>
      <c r="Z384" s="5" t="s">
        <v>4821</v>
      </c>
      <c r="AD384" s="5" t="s">
        <v>114</v>
      </c>
      <c r="AE384" s="5" t="s">
        <v>115</v>
      </c>
    </row>
    <row r="385" spans="1:72" ht="13.5" customHeight="1">
      <c r="A385" s="11" t="str">
        <f>HYPERLINK("http://kyu.snu.ac.kr/sdhj/index.jsp?type=hj/GK14746_00IM0001_148a.jpg","1867_수동면_148a")</f>
        <v>1867_수동면_148a</v>
      </c>
      <c r="B385" s="4">
        <v>1867</v>
      </c>
      <c r="C385" s="4" t="s">
        <v>72</v>
      </c>
      <c r="D385" s="4" t="s">
        <v>73</v>
      </c>
      <c r="E385" s="4">
        <v>384</v>
      </c>
      <c r="F385" s="5">
        <v>2</v>
      </c>
      <c r="G385" s="5" t="s">
        <v>575</v>
      </c>
      <c r="H385" s="5" t="s">
        <v>576</v>
      </c>
      <c r="I385" s="5">
        <f t="shared" si="30"/>
        <v>2</v>
      </c>
      <c r="L385" s="5">
        <v>4</v>
      </c>
      <c r="M385" s="4" t="s">
        <v>2747</v>
      </c>
      <c r="N385" s="4" t="s">
        <v>2748</v>
      </c>
      <c r="T385" s="5" t="s">
        <v>5371</v>
      </c>
      <c r="U385" s="5" t="s">
        <v>2749</v>
      </c>
      <c r="V385" s="5" t="s">
        <v>2750</v>
      </c>
      <c r="W385" s="5" t="s">
        <v>166</v>
      </c>
      <c r="X385" s="5" t="s">
        <v>5592</v>
      </c>
      <c r="Y385" s="5" t="s">
        <v>167</v>
      </c>
      <c r="Z385" s="5" t="s">
        <v>168</v>
      </c>
      <c r="AC385" s="5">
        <v>70</v>
      </c>
      <c r="AD385" s="5" t="s">
        <v>1914</v>
      </c>
      <c r="AE385" s="5" t="s">
        <v>1915</v>
      </c>
      <c r="AJ385" s="5" t="s">
        <v>169</v>
      </c>
      <c r="AK385" s="5" t="s">
        <v>170</v>
      </c>
      <c r="AL385" s="5" t="s">
        <v>199</v>
      </c>
      <c r="AM385" s="5" t="s">
        <v>200</v>
      </c>
      <c r="AT385" s="5" t="s">
        <v>1347</v>
      </c>
      <c r="AU385" s="5" t="s">
        <v>1348</v>
      </c>
      <c r="AV385" s="5" t="s">
        <v>3767</v>
      </c>
      <c r="AW385" s="5" t="s">
        <v>3768</v>
      </c>
      <c r="BG385" s="5" t="s">
        <v>95</v>
      </c>
      <c r="BH385" s="5" t="s">
        <v>96</v>
      </c>
      <c r="BI385" s="5" t="s">
        <v>614</v>
      </c>
      <c r="BJ385" s="5" t="s">
        <v>615</v>
      </c>
      <c r="BK385" s="5" t="s">
        <v>95</v>
      </c>
      <c r="BL385" s="5" t="s">
        <v>96</v>
      </c>
      <c r="BM385" s="5" t="s">
        <v>3769</v>
      </c>
      <c r="BN385" s="5" t="s">
        <v>3770</v>
      </c>
      <c r="BO385" s="5" t="s">
        <v>95</v>
      </c>
      <c r="BP385" s="5" t="s">
        <v>96</v>
      </c>
      <c r="BQ385" s="5" t="s">
        <v>3771</v>
      </c>
      <c r="BR385" s="5" t="s">
        <v>3772</v>
      </c>
      <c r="BS385" s="5" t="s">
        <v>554</v>
      </c>
      <c r="BT385" s="5" t="s">
        <v>555</v>
      </c>
    </row>
    <row r="386" spans="1:72" ht="13.5" customHeight="1">
      <c r="A386" s="11" t="str">
        <f>HYPERLINK("http://kyu.snu.ac.kr/sdhj/index.jsp?type=hj/GK14746_00IM0001_148a.jpg","1867_수동면_148a")</f>
        <v>1867_수동면_148a</v>
      </c>
      <c r="B386" s="4">
        <v>1867</v>
      </c>
      <c r="C386" s="4" t="s">
        <v>72</v>
      </c>
      <c r="D386" s="4" t="s">
        <v>73</v>
      </c>
      <c r="E386" s="4">
        <v>385</v>
      </c>
      <c r="F386" s="5">
        <v>2</v>
      </c>
      <c r="G386" s="5" t="s">
        <v>575</v>
      </c>
      <c r="H386" s="5" t="s">
        <v>576</v>
      </c>
      <c r="I386" s="5">
        <f t="shared" si="30"/>
        <v>2</v>
      </c>
      <c r="L386" s="5">
        <f>L385</f>
        <v>4</v>
      </c>
      <c r="M386" s="4" t="s">
        <v>2747</v>
      </c>
      <c r="N386" s="4" t="s">
        <v>2748</v>
      </c>
      <c r="S386" s="5" t="s">
        <v>4494</v>
      </c>
      <c r="T386" s="5" t="s">
        <v>4495</v>
      </c>
      <c r="U386" s="5" t="s">
        <v>108</v>
      </c>
      <c r="V386" s="5" t="s">
        <v>109</v>
      </c>
      <c r="W386" s="5" t="s">
        <v>184</v>
      </c>
      <c r="X386" s="5" t="s">
        <v>5372</v>
      </c>
      <c r="Y386" s="5" t="s">
        <v>4822</v>
      </c>
      <c r="Z386" s="5" t="s">
        <v>4823</v>
      </c>
      <c r="AC386" s="5">
        <v>29</v>
      </c>
      <c r="AD386" s="5" t="s">
        <v>1292</v>
      </c>
      <c r="AE386" s="5" t="s">
        <v>1293</v>
      </c>
    </row>
    <row r="387" spans="1:72" ht="13.5" customHeight="1">
      <c r="A387" s="11" t="str">
        <f>HYPERLINK("http://kyu.snu.ac.kr/sdhj/index.jsp?type=hj/GK14746_00IM0001_148a.jpg","1867_수동면_148a")</f>
        <v>1867_수동면_148a</v>
      </c>
      <c r="B387" s="4">
        <v>1867</v>
      </c>
      <c r="C387" s="4" t="s">
        <v>72</v>
      </c>
      <c r="D387" s="4" t="s">
        <v>73</v>
      </c>
      <c r="E387" s="4">
        <v>386</v>
      </c>
      <c r="F387" s="5">
        <v>2</v>
      </c>
      <c r="G387" s="5" t="s">
        <v>575</v>
      </c>
      <c r="H387" s="5" t="s">
        <v>576</v>
      </c>
      <c r="I387" s="5">
        <f t="shared" si="30"/>
        <v>2</v>
      </c>
      <c r="L387" s="5">
        <f>L386</f>
        <v>4</v>
      </c>
      <c r="M387" s="4" t="s">
        <v>2747</v>
      </c>
      <c r="N387" s="4" t="s">
        <v>2748</v>
      </c>
      <c r="T387" s="5" t="s">
        <v>5521</v>
      </c>
      <c r="U387" s="5" t="s">
        <v>4512</v>
      </c>
      <c r="V387" s="5" t="s">
        <v>4513</v>
      </c>
      <c r="Y387" s="5" t="s">
        <v>4824</v>
      </c>
      <c r="Z387" s="5" t="s">
        <v>4825</v>
      </c>
      <c r="AD387" s="5" t="s">
        <v>1079</v>
      </c>
      <c r="AE387" s="5" t="s">
        <v>1080</v>
      </c>
    </row>
    <row r="388" spans="1:72" ht="13.5" customHeight="1">
      <c r="A388" s="11" t="str">
        <f>HYPERLINK("http://kyu.snu.ac.kr/sdhj/index.jsp?type=hj/GK14746_00IM0001_148b.jpg","1867_수동면_148b")</f>
        <v>1867_수동면_148b</v>
      </c>
      <c r="B388" s="4">
        <v>1867</v>
      </c>
      <c r="C388" s="4" t="s">
        <v>72</v>
      </c>
      <c r="D388" s="4" t="s">
        <v>73</v>
      </c>
      <c r="E388" s="4">
        <v>387</v>
      </c>
      <c r="F388" s="5">
        <v>2</v>
      </c>
      <c r="G388" s="5" t="s">
        <v>575</v>
      </c>
      <c r="H388" s="5" t="s">
        <v>576</v>
      </c>
      <c r="I388" s="5">
        <f t="shared" si="30"/>
        <v>2</v>
      </c>
      <c r="L388" s="5">
        <v>5</v>
      </c>
      <c r="M388" s="4" t="s">
        <v>1610</v>
      </c>
      <c r="N388" s="4" t="s">
        <v>1611</v>
      </c>
      <c r="T388" s="5" t="s">
        <v>5377</v>
      </c>
      <c r="U388" s="5" t="s">
        <v>108</v>
      </c>
      <c r="V388" s="5" t="s">
        <v>109</v>
      </c>
      <c r="W388" s="5" t="s">
        <v>184</v>
      </c>
      <c r="X388" s="5" t="s">
        <v>5594</v>
      </c>
      <c r="Y388" s="5" t="s">
        <v>1612</v>
      </c>
      <c r="Z388" s="5" t="s">
        <v>1613</v>
      </c>
      <c r="AC388" s="5">
        <v>24</v>
      </c>
      <c r="AD388" s="5" t="s">
        <v>1079</v>
      </c>
      <c r="AE388" s="5" t="s">
        <v>1080</v>
      </c>
      <c r="AJ388" s="5" t="s">
        <v>35</v>
      </c>
      <c r="AK388" s="5" t="s">
        <v>36</v>
      </c>
      <c r="AL388" s="5" t="s">
        <v>231</v>
      </c>
      <c r="AM388" s="5" t="s">
        <v>232</v>
      </c>
      <c r="AT388" s="5" t="s">
        <v>95</v>
      </c>
      <c r="AU388" s="5" t="s">
        <v>96</v>
      </c>
      <c r="AV388" s="5" t="s">
        <v>1614</v>
      </c>
      <c r="AW388" s="5" t="s">
        <v>1615</v>
      </c>
      <c r="BG388" s="5" t="s">
        <v>95</v>
      </c>
      <c r="BH388" s="5" t="s">
        <v>96</v>
      </c>
      <c r="BI388" s="5" t="s">
        <v>1616</v>
      </c>
      <c r="BJ388" s="5" t="s">
        <v>1617</v>
      </c>
      <c r="BK388" s="5" t="s">
        <v>95</v>
      </c>
      <c r="BL388" s="5" t="s">
        <v>96</v>
      </c>
      <c r="BM388" s="5" t="s">
        <v>1339</v>
      </c>
      <c r="BN388" s="5" t="s">
        <v>1340</v>
      </c>
      <c r="BO388" s="5" t="s">
        <v>95</v>
      </c>
      <c r="BP388" s="5" t="s">
        <v>96</v>
      </c>
      <c r="BQ388" s="5" t="s">
        <v>1618</v>
      </c>
      <c r="BR388" s="5" t="s">
        <v>1619</v>
      </c>
      <c r="BS388" s="5" t="s">
        <v>1402</v>
      </c>
      <c r="BT388" s="5" t="s">
        <v>5637</v>
      </c>
    </row>
    <row r="389" spans="1:72" ht="13.5" customHeight="1">
      <c r="A389" s="11" t="str">
        <f>HYPERLINK("http://kyu.snu.ac.kr/sdhj/index.jsp?type=hj/GK14746_00IM0001_148b.jpg","1867_수동면_148b")</f>
        <v>1867_수동면_148b</v>
      </c>
      <c r="B389" s="4">
        <v>1867</v>
      </c>
      <c r="C389" s="4" t="s">
        <v>72</v>
      </c>
      <c r="D389" s="4" t="s">
        <v>73</v>
      </c>
      <c r="E389" s="4">
        <v>388</v>
      </c>
      <c r="F389" s="5">
        <v>2</v>
      </c>
      <c r="G389" s="5" t="s">
        <v>575</v>
      </c>
      <c r="H389" s="5" t="s">
        <v>576</v>
      </c>
      <c r="I389" s="5">
        <f t="shared" si="30"/>
        <v>2</v>
      </c>
      <c r="L389" s="5">
        <f>L388</f>
        <v>5</v>
      </c>
      <c r="M389" s="4" t="s">
        <v>1610</v>
      </c>
      <c r="N389" s="4" t="s">
        <v>1611</v>
      </c>
      <c r="S389" s="5" t="s">
        <v>2417</v>
      </c>
      <c r="T389" s="5" t="s">
        <v>2418</v>
      </c>
      <c r="W389" s="5" t="s">
        <v>1389</v>
      </c>
      <c r="X389" s="5" t="s">
        <v>1390</v>
      </c>
      <c r="Y389" s="5" t="s">
        <v>167</v>
      </c>
      <c r="Z389" s="5" t="s">
        <v>168</v>
      </c>
      <c r="AC389" s="5">
        <v>49</v>
      </c>
      <c r="AD389" s="5" t="s">
        <v>381</v>
      </c>
      <c r="AE389" s="5" t="s">
        <v>382</v>
      </c>
    </row>
    <row r="390" spans="1:72" ht="13.5" customHeight="1">
      <c r="A390" s="11" t="str">
        <f>HYPERLINK("http://kyu.snu.ac.kr/sdhj/index.jsp?type=hj/GK14746_00IM0001_148b.jpg","1867_수동면_148b")</f>
        <v>1867_수동면_148b</v>
      </c>
      <c r="B390" s="4">
        <v>1867</v>
      </c>
      <c r="C390" s="4" t="s">
        <v>72</v>
      </c>
      <c r="D390" s="4" t="s">
        <v>73</v>
      </c>
      <c r="E390" s="4">
        <v>389</v>
      </c>
      <c r="F390" s="5">
        <v>2</v>
      </c>
      <c r="G390" s="5" t="s">
        <v>575</v>
      </c>
      <c r="H390" s="5" t="s">
        <v>576</v>
      </c>
      <c r="I390" s="5">
        <f t="shared" si="30"/>
        <v>2</v>
      </c>
      <c r="L390" s="5">
        <f>L389</f>
        <v>5</v>
      </c>
      <c r="M390" s="4" t="s">
        <v>1610</v>
      </c>
      <c r="N390" s="4" t="s">
        <v>1611</v>
      </c>
      <c r="S390" s="5" t="s">
        <v>164</v>
      </c>
      <c r="T390" s="5" t="s">
        <v>165</v>
      </c>
      <c r="W390" s="5" t="s">
        <v>110</v>
      </c>
      <c r="X390" s="5" t="s">
        <v>111</v>
      </c>
      <c r="Y390" s="5" t="s">
        <v>167</v>
      </c>
      <c r="Z390" s="5" t="s">
        <v>168</v>
      </c>
      <c r="AC390" s="5">
        <v>20</v>
      </c>
      <c r="AD390" s="5" t="s">
        <v>160</v>
      </c>
      <c r="AE390" s="5" t="s">
        <v>161</v>
      </c>
      <c r="AJ390" s="5" t="s">
        <v>169</v>
      </c>
      <c r="AK390" s="5" t="s">
        <v>170</v>
      </c>
      <c r="AL390" s="5" t="s">
        <v>116</v>
      </c>
      <c r="AM390" s="5" t="s">
        <v>117</v>
      </c>
      <c r="AT390" s="5" t="s">
        <v>95</v>
      </c>
      <c r="AU390" s="5" t="s">
        <v>96</v>
      </c>
      <c r="AV390" s="5" t="s">
        <v>4217</v>
      </c>
      <c r="AW390" s="5" t="s">
        <v>4218</v>
      </c>
      <c r="BG390" s="5" t="s">
        <v>95</v>
      </c>
      <c r="BH390" s="5" t="s">
        <v>96</v>
      </c>
      <c r="BI390" s="5" t="s">
        <v>4219</v>
      </c>
      <c r="BJ390" s="5" t="s">
        <v>4220</v>
      </c>
      <c r="BK390" s="5" t="s">
        <v>95</v>
      </c>
      <c r="BL390" s="5" t="s">
        <v>96</v>
      </c>
      <c r="BM390" s="5" t="s">
        <v>4221</v>
      </c>
      <c r="BN390" s="5" t="s">
        <v>4222</v>
      </c>
      <c r="BO390" s="5" t="s">
        <v>95</v>
      </c>
      <c r="BP390" s="5" t="s">
        <v>96</v>
      </c>
      <c r="BQ390" s="5" t="s">
        <v>4223</v>
      </c>
      <c r="BR390" s="5" t="s">
        <v>4224</v>
      </c>
      <c r="BS390" s="5" t="s">
        <v>1432</v>
      </c>
      <c r="BT390" s="5" t="s">
        <v>1433</v>
      </c>
    </row>
    <row r="391" spans="1:72" ht="13.5" customHeight="1">
      <c r="A391" s="11" t="str">
        <f>HYPERLINK("http://kyu.snu.ac.kr/sdhj/index.jsp?type=hj/GK14746_00IM0001_148b.jpg","1867_수동면_148b")</f>
        <v>1867_수동면_148b</v>
      </c>
      <c r="B391" s="4">
        <v>1867</v>
      </c>
      <c r="C391" s="4" t="s">
        <v>72</v>
      </c>
      <c r="D391" s="4" t="s">
        <v>73</v>
      </c>
      <c r="E391" s="4">
        <v>390</v>
      </c>
      <c r="F391" s="5">
        <v>2</v>
      </c>
      <c r="G391" s="5" t="s">
        <v>575</v>
      </c>
      <c r="H391" s="5" t="s">
        <v>576</v>
      </c>
      <c r="I391" s="5">
        <f t="shared" si="30"/>
        <v>2</v>
      </c>
      <c r="L391" s="5">
        <f>L390</f>
        <v>5</v>
      </c>
      <c r="M391" s="4" t="s">
        <v>1610</v>
      </c>
      <c r="N391" s="4" t="s">
        <v>1611</v>
      </c>
      <c r="T391" s="5" t="s">
        <v>5379</v>
      </c>
      <c r="U391" s="5" t="s">
        <v>4512</v>
      </c>
      <c r="V391" s="5" t="s">
        <v>4513</v>
      </c>
      <c r="Y391" s="5" t="s">
        <v>4826</v>
      </c>
      <c r="Z391" s="5" t="s">
        <v>4827</v>
      </c>
      <c r="AC391" s="5">
        <v>57</v>
      </c>
    </row>
    <row r="392" spans="1:72" ht="13.5" customHeight="1">
      <c r="A392" s="11" t="str">
        <f>HYPERLINK("http://kyu.snu.ac.kr/sdhj/index.jsp?type=hj/GK14746_00IM0001_148b.jpg","1867_수동면_148b")</f>
        <v>1867_수동면_148b</v>
      </c>
      <c r="B392" s="4">
        <v>1867</v>
      </c>
      <c r="C392" s="4" t="s">
        <v>72</v>
      </c>
      <c r="D392" s="4" t="s">
        <v>73</v>
      </c>
      <c r="E392" s="4">
        <v>391</v>
      </c>
      <c r="F392" s="5">
        <v>2</v>
      </c>
      <c r="G392" s="5" t="s">
        <v>575</v>
      </c>
      <c r="H392" s="5" t="s">
        <v>576</v>
      </c>
      <c r="I392" s="5">
        <v>3</v>
      </c>
      <c r="J392" s="5" t="s">
        <v>1856</v>
      </c>
      <c r="K392" s="5" t="s">
        <v>1857</v>
      </c>
      <c r="L392" s="5">
        <v>1</v>
      </c>
      <c r="M392" s="4" t="s">
        <v>1858</v>
      </c>
      <c r="N392" s="4" t="s">
        <v>1859</v>
      </c>
      <c r="T392" s="5" t="s">
        <v>5616</v>
      </c>
      <c r="U392" s="5" t="s">
        <v>108</v>
      </c>
      <c r="V392" s="5" t="s">
        <v>109</v>
      </c>
      <c r="W392" s="5" t="s">
        <v>269</v>
      </c>
      <c r="X392" s="5" t="s">
        <v>270</v>
      </c>
      <c r="Y392" s="5" t="s">
        <v>1860</v>
      </c>
      <c r="Z392" s="5" t="s">
        <v>1861</v>
      </c>
      <c r="AC392" s="5">
        <v>64</v>
      </c>
      <c r="AD392" s="5" t="s">
        <v>1161</v>
      </c>
      <c r="AE392" s="5" t="s">
        <v>1162</v>
      </c>
      <c r="AJ392" s="5" t="s">
        <v>35</v>
      </c>
      <c r="AK392" s="5" t="s">
        <v>36</v>
      </c>
      <c r="AL392" s="5" t="s">
        <v>1862</v>
      </c>
      <c r="AM392" s="5" t="s">
        <v>1863</v>
      </c>
      <c r="AT392" s="5" t="s">
        <v>95</v>
      </c>
      <c r="AU392" s="5" t="s">
        <v>96</v>
      </c>
      <c r="AV392" s="5" t="s">
        <v>1864</v>
      </c>
      <c r="AW392" s="5" t="s">
        <v>5638</v>
      </c>
      <c r="BG392" s="5" t="s">
        <v>95</v>
      </c>
      <c r="BH392" s="5" t="s">
        <v>96</v>
      </c>
      <c r="BI392" s="5" t="s">
        <v>1865</v>
      </c>
      <c r="BJ392" s="5" t="s">
        <v>1866</v>
      </c>
      <c r="BK392" s="5" t="s">
        <v>95</v>
      </c>
      <c r="BL392" s="5" t="s">
        <v>96</v>
      </c>
      <c r="BM392" s="5" t="s">
        <v>1867</v>
      </c>
      <c r="BN392" s="5" t="s">
        <v>1868</v>
      </c>
      <c r="BO392" s="5" t="s">
        <v>95</v>
      </c>
      <c r="BP392" s="5" t="s">
        <v>96</v>
      </c>
      <c r="BQ392" s="5" t="s">
        <v>1869</v>
      </c>
      <c r="BR392" s="5" t="s">
        <v>5639</v>
      </c>
      <c r="BS392" s="5" t="s">
        <v>255</v>
      </c>
      <c r="BT392" s="5" t="s">
        <v>256</v>
      </c>
    </row>
    <row r="393" spans="1:72" ht="13.5" customHeight="1">
      <c r="A393" s="11" t="str">
        <f>HYPERLINK("http://kyu.snu.ac.kr/sdhj/index.jsp?type=hj/GK14746_00IM0001_148b.jpg","1867_수동면_148b")</f>
        <v>1867_수동면_148b</v>
      </c>
      <c r="B393" s="4">
        <v>1867</v>
      </c>
      <c r="C393" s="4" t="s">
        <v>72</v>
      </c>
      <c r="D393" s="4" t="s">
        <v>73</v>
      </c>
      <c r="E393" s="4">
        <v>392</v>
      </c>
      <c r="F393" s="5">
        <v>2</v>
      </c>
      <c r="G393" s="5" t="s">
        <v>575</v>
      </c>
      <c r="H393" s="5" t="s">
        <v>576</v>
      </c>
      <c r="I393" s="5">
        <f t="shared" ref="I393:I413" si="31">I392</f>
        <v>3</v>
      </c>
      <c r="L393" s="5">
        <f t="shared" ref="L393:L399" si="32">L392</f>
        <v>1</v>
      </c>
      <c r="M393" s="4" t="s">
        <v>1858</v>
      </c>
      <c r="N393" s="4" t="s">
        <v>1859</v>
      </c>
      <c r="S393" s="5" t="s">
        <v>164</v>
      </c>
      <c r="T393" s="5" t="s">
        <v>165</v>
      </c>
      <c r="W393" s="5" t="s">
        <v>184</v>
      </c>
      <c r="X393" s="5" t="s">
        <v>5640</v>
      </c>
      <c r="Y393" s="5" t="s">
        <v>167</v>
      </c>
      <c r="Z393" s="5" t="s">
        <v>168</v>
      </c>
      <c r="AC393" s="5">
        <v>55</v>
      </c>
      <c r="AD393" s="5" t="s">
        <v>1264</v>
      </c>
      <c r="AE393" s="5" t="s">
        <v>1265</v>
      </c>
      <c r="AJ393" s="5" t="s">
        <v>169</v>
      </c>
      <c r="AK393" s="5" t="s">
        <v>170</v>
      </c>
      <c r="AL393" s="5" t="s">
        <v>3311</v>
      </c>
      <c r="AM393" s="5" t="s">
        <v>3312</v>
      </c>
      <c r="AT393" s="5" t="s">
        <v>95</v>
      </c>
      <c r="AU393" s="5" t="s">
        <v>96</v>
      </c>
      <c r="AV393" s="5" t="s">
        <v>3878</v>
      </c>
      <c r="AW393" s="5" t="s">
        <v>3879</v>
      </c>
      <c r="BG393" s="5" t="s">
        <v>95</v>
      </c>
      <c r="BH393" s="5" t="s">
        <v>96</v>
      </c>
      <c r="BI393" s="5" t="s">
        <v>3880</v>
      </c>
      <c r="BJ393" s="5" t="s">
        <v>3881</v>
      </c>
      <c r="BK393" s="5" t="s">
        <v>95</v>
      </c>
      <c r="BL393" s="5" t="s">
        <v>96</v>
      </c>
      <c r="BM393" s="5" t="s">
        <v>3882</v>
      </c>
      <c r="BN393" s="5" t="s">
        <v>1176</v>
      </c>
      <c r="BO393" s="5" t="s">
        <v>95</v>
      </c>
      <c r="BP393" s="5" t="s">
        <v>96</v>
      </c>
      <c r="BQ393" s="5" t="s">
        <v>3883</v>
      </c>
      <c r="BR393" s="5" t="s">
        <v>3884</v>
      </c>
      <c r="BS393" s="5" t="s">
        <v>3885</v>
      </c>
      <c r="BT393" s="5" t="s">
        <v>3886</v>
      </c>
    </row>
    <row r="394" spans="1:72" ht="13.5" customHeight="1">
      <c r="A394" s="11" t="str">
        <f>HYPERLINK("http://kyu.snu.ac.kr/sdhj/index.jsp?type=hj/GK14746_00IM0001_148b.jpg","1867_수동면_148b")</f>
        <v>1867_수동면_148b</v>
      </c>
      <c r="B394" s="4">
        <v>1867</v>
      </c>
      <c r="C394" s="4" t="s">
        <v>72</v>
      </c>
      <c r="D394" s="4" t="s">
        <v>73</v>
      </c>
      <c r="E394" s="4">
        <v>393</v>
      </c>
      <c r="F394" s="5">
        <v>2</v>
      </c>
      <c r="G394" s="5" t="s">
        <v>575</v>
      </c>
      <c r="H394" s="5" t="s">
        <v>576</v>
      </c>
      <c r="I394" s="5">
        <f t="shared" si="31"/>
        <v>3</v>
      </c>
      <c r="L394" s="5">
        <f t="shared" si="32"/>
        <v>1</v>
      </c>
      <c r="M394" s="4" t="s">
        <v>1858</v>
      </c>
      <c r="N394" s="4" t="s">
        <v>1859</v>
      </c>
      <c r="S394" s="5" t="s">
        <v>4494</v>
      </c>
      <c r="T394" s="5" t="s">
        <v>4495</v>
      </c>
      <c r="U394" s="5" t="s">
        <v>108</v>
      </c>
      <c r="V394" s="5" t="s">
        <v>109</v>
      </c>
      <c r="Y394" s="5" t="s">
        <v>4828</v>
      </c>
      <c r="Z394" s="5" t="s">
        <v>3293</v>
      </c>
      <c r="AC394" s="5">
        <v>34</v>
      </c>
      <c r="AD394" s="5" t="s">
        <v>349</v>
      </c>
      <c r="AE394" s="5" t="s">
        <v>350</v>
      </c>
    </row>
    <row r="395" spans="1:72" ht="13.5" customHeight="1">
      <c r="A395" s="11" t="str">
        <f>HYPERLINK("http://kyu.snu.ac.kr/sdhj/index.jsp?type=hj/GK14746_00IM0001_148b.jpg","1867_수동면_148b")</f>
        <v>1867_수동면_148b</v>
      </c>
      <c r="B395" s="4">
        <v>1867</v>
      </c>
      <c r="C395" s="4" t="s">
        <v>72</v>
      </c>
      <c r="D395" s="4" t="s">
        <v>73</v>
      </c>
      <c r="E395" s="4">
        <v>394</v>
      </c>
      <c r="F395" s="5">
        <v>2</v>
      </c>
      <c r="G395" s="5" t="s">
        <v>575</v>
      </c>
      <c r="H395" s="5" t="s">
        <v>576</v>
      </c>
      <c r="I395" s="5">
        <f t="shared" si="31"/>
        <v>3</v>
      </c>
      <c r="L395" s="5">
        <f t="shared" si="32"/>
        <v>1</v>
      </c>
      <c r="M395" s="4" t="s">
        <v>1858</v>
      </c>
      <c r="N395" s="4" t="s">
        <v>1859</v>
      </c>
      <c r="S395" s="5" t="s">
        <v>4475</v>
      </c>
      <c r="T395" s="5" t="s">
        <v>4435</v>
      </c>
      <c r="W395" s="5" t="s">
        <v>184</v>
      </c>
      <c r="X395" s="5" t="s">
        <v>5640</v>
      </c>
      <c r="Y395" s="5" t="s">
        <v>167</v>
      </c>
      <c r="Z395" s="5" t="s">
        <v>168</v>
      </c>
      <c r="AC395" s="5">
        <v>26</v>
      </c>
      <c r="AD395" s="5" t="s">
        <v>2100</v>
      </c>
      <c r="AE395" s="5" t="s">
        <v>2101</v>
      </c>
    </row>
    <row r="396" spans="1:72" ht="13.5" customHeight="1">
      <c r="A396" s="11" t="str">
        <f>HYPERLINK("http://kyu.snu.ac.kr/sdhj/index.jsp?type=hj/GK14746_00IM0001_148b.jpg","1867_수동면_148b")</f>
        <v>1867_수동면_148b</v>
      </c>
      <c r="B396" s="4">
        <v>1867</v>
      </c>
      <c r="C396" s="4" t="s">
        <v>72</v>
      </c>
      <c r="D396" s="4" t="s">
        <v>73</v>
      </c>
      <c r="E396" s="4">
        <v>395</v>
      </c>
      <c r="F396" s="5">
        <v>2</v>
      </c>
      <c r="G396" s="5" t="s">
        <v>575</v>
      </c>
      <c r="H396" s="5" t="s">
        <v>576</v>
      </c>
      <c r="I396" s="5">
        <f t="shared" si="31"/>
        <v>3</v>
      </c>
      <c r="L396" s="5">
        <f t="shared" si="32"/>
        <v>1</v>
      </c>
      <c r="M396" s="4" t="s">
        <v>1858</v>
      </c>
      <c r="N396" s="4" t="s">
        <v>1859</v>
      </c>
      <c r="S396" s="5" t="s">
        <v>4494</v>
      </c>
      <c r="T396" s="5" t="s">
        <v>4495</v>
      </c>
      <c r="Y396" s="5" t="s">
        <v>4829</v>
      </c>
      <c r="Z396" s="5" t="s">
        <v>4830</v>
      </c>
      <c r="AC396" s="5">
        <v>32</v>
      </c>
      <c r="AD396" s="5" t="s">
        <v>1640</v>
      </c>
      <c r="AE396" s="5" t="s">
        <v>1641</v>
      </c>
    </row>
    <row r="397" spans="1:72" ht="13.5" customHeight="1">
      <c r="A397" s="11" t="str">
        <f>HYPERLINK("http://kyu.snu.ac.kr/sdhj/index.jsp?type=hj/GK14746_00IM0001_148b.jpg","1867_수동면_148b")</f>
        <v>1867_수동면_148b</v>
      </c>
      <c r="B397" s="4">
        <v>1867</v>
      </c>
      <c r="C397" s="4" t="s">
        <v>72</v>
      </c>
      <c r="D397" s="4" t="s">
        <v>73</v>
      </c>
      <c r="E397" s="4">
        <v>396</v>
      </c>
      <c r="F397" s="5">
        <v>2</v>
      </c>
      <c r="G397" s="5" t="s">
        <v>575</v>
      </c>
      <c r="H397" s="5" t="s">
        <v>576</v>
      </c>
      <c r="I397" s="5">
        <f t="shared" si="31"/>
        <v>3</v>
      </c>
      <c r="L397" s="5">
        <f t="shared" si="32"/>
        <v>1</v>
      </c>
      <c r="M397" s="4" t="s">
        <v>1858</v>
      </c>
      <c r="N397" s="4" t="s">
        <v>1859</v>
      </c>
      <c r="S397" s="5" t="s">
        <v>4494</v>
      </c>
      <c r="T397" s="5" t="s">
        <v>4495</v>
      </c>
      <c r="Y397" s="5" t="s">
        <v>4831</v>
      </c>
      <c r="Z397" s="5" t="s">
        <v>4832</v>
      </c>
      <c r="AC397" s="5">
        <v>29</v>
      </c>
      <c r="AD397" s="5" t="s">
        <v>1292</v>
      </c>
      <c r="AE397" s="5" t="s">
        <v>1293</v>
      </c>
    </row>
    <row r="398" spans="1:72" ht="13.5" customHeight="1">
      <c r="A398" s="11" t="str">
        <f>HYPERLINK("http://kyu.snu.ac.kr/sdhj/index.jsp?type=hj/GK14746_00IM0001_148b.jpg","1867_수동면_148b")</f>
        <v>1867_수동면_148b</v>
      </c>
      <c r="B398" s="4">
        <v>1867</v>
      </c>
      <c r="C398" s="4" t="s">
        <v>72</v>
      </c>
      <c r="D398" s="4" t="s">
        <v>73</v>
      </c>
      <c r="E398" s="4">
        <v>397</v>
      </c>
      <c r="F398" s="5">
        <v>2</v>
      </c>
      <c r="G398" s="5" t="s">
        <v>575</v>
      </c>
      <c r="H398" s="5" t="s">
        <v>576</v>
      </c>
      <c r="I398" s="5">
        <f t="shared" si="31"/>
        <v>3</v>
      </c>
      <c r="L398" s="5">
        <f t="shared" si="32"/>
        <v>1</v>
      </c>
      <c r="M398" s="4" t="s">
        <v>1858</v>
      </c>
      <c r="N398" s="4" t="s">
        <v>1859</v>
      </c>
      <c r="S398" s="5" t="s">
        <v>4494</v>
      </c>
      <c r="T398" s="5" t="s">
        <v>4495</v>
      </c>
      <c r="Y398" s="5" t="s">
        <v>4833</v>
      </c>
      <c r="Z398" s="5" t="s">
        <v>5641</v>
      </c>
      <c r="AC398" s="5">
        <v>26</v>
      </c>
      <c r="AD398" s="5" t="s">
        <v>2100</v>
      </c>
      <c r="AE398" s="5" t="s">
        <v>2101</v>
      </c>
    </row>
    <row r="399" spans="1:72" ht="13.5" customHeight="1">
      <c r="A399" s="11" t="str">
        <f>HYPERLINK("http://kyu.snu.ac.kr/sdhj/index.jsp?type=hj/GK14746_00IM0001_148b.jpg","1867_수동면_148b")</f>
        <v>1867_수동면_148b</v>
      </c>
      <c r="B399" s="4">
        <v>1867</v>
      </c>
      <c r="C399" s="4" t="s">
        <v>72</v>
      </c>
      <c r="D399" s="4" t="s">
        <v>73</v>
      </c>
      <c r="E399" s="4">
        <v>398</v>
      </c>
      <c r="F399" s="5">
        <v>2</v>
      </c>
      <c r="G399" s="5" t="s">
        <v>575</v>
      </c>
      <c r="H399" s="5" t="s">
        <v>576</v>
      </c>
      <c r="I399" s="5">
        <f t="shared" si="31"/>
        <v>3</v>
      </c>
      <c r="L399" s="5">
        <f t="shared" si="32"/>
        <v>1</v>
      </c>
      <c r="M399" s="4" t="s">
        <v>1858</v>
      </c>
      <c r="N399" s="4" t="s">
        <v>1859</v>
      </c>
      <c r="S399" s="5" t="s">
        <v>4475</v>
      </c>
      <c r="T399" s="5" t="s">
        <v>4435</v>
      </c>
      <c r="Y399" s="5" t="s">
        <v>4834</v>
      </c>
      <c r="Z399" s="5" t="s">
        <v>4835</v>
      </c>
      <c r="AD399" s="5" t="s">
        <v>332</v>
      </c>
      <c r="AE399" s="5" t="s">
        <v>333</v>
      </c>
    </row>
    <row r="400" spans="1:72" ht="13.5" customHeight="1">
      <c r="A400" s="11" t="str">
        <f>HYPERLINK("http://kyu.snu.ac.kr/sdhj/index.jsp?type=hj/GK14746_00IM0001_148b.jpg","1867_수동면_148b")</f>
        <v>1867_수동면_148b</v>
      </c>
      <c r="B400" s="4">
        <v>1867</v>
      </c>
      <c r="C400" s="4" t="s">
        <v>72</v>
      </c>
      <c r="D400" s="4" t="s">
        <v>73</v>
      </c>
      <c r="E400" s="4">
        <v>399</v>
      </c>
      <c r="F400" s="5">
        <v>2</v>
      </c>
      <c r="G400" s="5" t="s">
        <v>575</v>
      </c>
      <c r="H400" s="5" t="s">
        <v>576</v>
      </c>
      <c r="I400" s="5">
        <f t="shared" si="31"/>
        <v>3</v>
      </c>
      <c r="L400" s="5">
        <v>2</v>
      </c>
      <c r="M400" s="4" t="s">
        <v>3103</v>
      </c>
      <c r="N400" s="4" t="s">
        <v>3104</v>
      </c>
      <c r="T400" s="5" t="s">
        <v>5377</v>
      </c>
      <c r="U400" s="5" t="s">
        <v>108</v>
      </c>
      <c r="V400" s="5" t="s">
        <v>109</v>
      </c>
      <c r="W400" s="5" t="s">
        <v>134</v>
      </c>
      <c r="X400" s="5" t="s">
        <v>135</v>
      </c>
      <c r="Y400" s="5" t="s">
        <v>4213</v>
      </c>
      <c r="Z400" s="5" t="s">
        <v>4214</v>
      </c>
      <c r="AC400" s="5">
        <v>58</v>
      </c>
      <c r="AD400" s="5" t="s">
        <v>903</v>
      </c>
      <c r="AE400" s="5" t="s">
        <v>904</v>
      </c>
      <c r="AJ400" s="5" t="s">
        <v>35</v>
      </c>
      <c r="AK400" s="5" t="s">
        <v>36</v>
      </c>
      <c r="AL400" s="5" t="s">
        <v>140</v>
      </c>
      <c r="AM400" s="5" t="s">
        <v>141</v>
      </c>
      <c r="AT400" s="5" t="s">
        <v>95</v>
      </c>
      <c r="AU400" s="5" t="s">
        <v>96</v>
      </c>
      <c r="AV400" s="5" t="s">
        <v>614</v>
      </c>
      <c r="AW400" s="5" t="s">
        <v>615</v>
      </c>
      <c r="BG400" s="5" t="s">
        <v>95</v>
      </c>
      <c r="BH400" s="5" t="s">
        <v>96</v>
      </c>
      <c r="BI400" s="5" t="s">
        <v>616</v>
      </c>
      <c r="BJ400" s="5" t="s">
        <v>617</v>
      </c>
      <c r="BK400" s="5" t="s">
        <v>95</v>
      </c>
      <c r="BL400" s="5" t="s">
        <v>96</v>
      </c>
      <c r="BM400" s="5" t="s">
        <v>146</v>
      </c>
      <c r="BN400" s="5" t="s">
        <v>147</v>
      </c>
      <c r="BO400" s="5" t="s">
        <v>95</v>
      </c>
      <c r="BP400" s="5" t="s">
        <v>96</v>
      </c>
      <c r="BQ400" s="5" t="s">
        <v>4215</v>
      </c>
      <c r="BR400" s="5" t="s">
        <v>4216</v>
      </c>
      <c r="BS400" s="5" t="s">
        <v>1432</v>
      </c>
      <c r="BT400" s="5" t="s">
        <v>1433</v>
      </c>
    </row>
    <row r="401" spans="1:72" ht="13.5" customHeight="1">
      <c r="A401" s="11" t="str">
        <f>HYPERLINK("http://kyu.snu.ac.kr/sdhj/index.jsp?type=hj/GK14746_00IM0001_148b.jpg","1867_수동면_148b")</f>
        <v>1867_수동면_148b</v>
      </c>
      <c r="B401" s="4">
        <v>1867</v>
      </c>
      <c r="C401" s="4" t="s">
        <v>72</v>
      </c>
      <c r="D401" s="4" t="s">
        <v>73</v>
      </c>
      <c r="E401" s="4">
        <v>400</v>
      </c>
      <c r="F401" s="5">
        <v>2</v>
      </c>
      <c r="G401" s="5" t="s">
        <v>575</v>
      </c>
      <c r="H401" s="5" t="s">
        <v>576</v>
      </c>
      <c r="I401" s="5">
        <f t="shared" si="31"/>
        <v>3</v>
      </c>
      <c r="L401" s="5">
        <f>L400</f>
        <v>2</v>
      </c>
      <c r="M401" s="4" t="s">
        <v>3103</v>
      </c>
      <c r="N401" s="4" t="s">
        <v>3104</v>
      </c>
      <c r="S401" s="5" t="s">
        <v>164</v>
      </c>
      <c r="T401" s="5" t="s">
        <v>165</v>
      </c>
      <c r="W401" s="5" t="s">
        <v>482</v>
      </c>
      <c r="X401" s="5" t="s">
        <v>5642</v>
      </c>
      <c r="Y401" s="5" t="s">
        <v>167</v>
      </c>
      <c r="Z401" s="5" t="s">
        <v>168</v>
      </c>
      <c r="AC401" s="5">
        <v>51</v>
      </c>
      <c r="AD401" s="5" t="s">
        <v>153</v>
      </c>
      <c r="AE401" s="5" t="s">
        <v>154</v>
      </c>
      <c r="AJ401" s="5" t="s">
        <v>35</v>
      </c>
      <c r="AK401" s="5" t="s">
        <v>36</v>
      </c>
      <c r="AL401" s="5" t="s">
        <v>483</v>
      </c>
      <c r="AM401" s="5" t="s">
        <v>484</v>
      </c>
      <c r="AT401" s="5" t="s">
        <v>95</v>
      </c>
      <c r="AU401" s="5" t="s">
        <v>96</v>
      </c>
      <c r="AV401" s="5" t="s">
        <v>3105</v>
      </c>
      <c r="AW401" s="5" t="s">
        <v>260</v>
      </c>
      <c r="BG401" s="5" t="s">
        <v>95</v>
      </c>
      <c r="BH401" s="5" t="s">
        <v>96</v>
      </c>
      <c r="BI401" s="5" t="s">
        <v>3106</v>
      </c>
      <c r="BJ401" s="5" t="s">
        <v>3107</v>
      </c>
      <c r="BK401" s="5" t="s">
        <v>706</v>
      </c>
      <c r="BL401" s="5" t="s">
        <v>707</v>
      </c>
      <c r="BM401" s="5" t="s">
        <v>3108</v>
      </c>
      <c r="BN401" s="5" t="s">
        <v>1309</v>
      </c>
      <c r="BO401" s="5" t="s">
        <v>95</v>
      </c>
      <c r="BP401" s="5" t="s">
        <v>96</v>
      </c>
      <c r="BQ401" s="5" t="s">
        <v>3109</v>
      </c>
      <c r="BR401" s="5" t="s">
        <v>3110</v>
      </c>
      <c r="BS401" s="5" t="s">
        <v>383</v>
      </c>
      <c r="BT401" s="5" t="s">
        <v>384</v>
      </c>
    </row>
    <row r="402" spans="1:72" ht="13.5" customHeight="1">
      <c r="A402" s="11" t="str">
        <f>HYPERLINK("http://kyu.snu.ac.kr/sdhj/index.jsp?type=hj/GK14746_00IM0001_148b.jpg","1867_수동면_148b")</f>
        <v>1867_수동면_148b</v>
      </c>
      <c r="B402" s="4">
        <v>1867</v>
      </c>
      <c r="C402" s="4" t="s">
        <v>72</v>
      </c>
      <c r="D402" s="4" t="s">
        <v>73</v>
      </c>
      <c r="E402" s="4">
        <v>401</v>
      </c>
      <c r="F402" s="5">
        <v>2</v>
      </c>
      <c r="G402" s="5" t="s">
        <v>575</v>
      </c>
      <c r="H402" s="5" t="s">
        <v>576</v>
      </c>
      <c r="I402" s="5">
        <f t="shared" si="31"/>
        <v>3</v>
      </c>
      <c r="L402" s="5">
        <f>L401</f>
        <v>2</v>
      </c>
      <c r="M402" s="4" t="s">
        <v>3103</v>
      </c>
      <c r="N402" s="4" t="s">
        <v>3104</v>
      </c>
      <c r="S402" s="5" t="s">
        <v>4494</v>
      </c>
      <c r="T402" s="5" t="s">
        <v>4495</v>
      </c>
      <c r="U402" s="5" t="s">
        <v>108</v>
      </c>
      <c r="V402" s="5" t="s">
        <v>109</v>
      </c>
      <c r="Y402" s="5" t="s">
        <v>4836</v>
      </c>
      <c r="Z402" s="5" t="s">
        <v>4837</v>
      </c>
      <c r="AA402" s="5" t="s">
        <v>4838</v>
      </c>
      <c r="AB402" s="5" t="s">
        <v>4839</v>
      </c>
      <c r="AC402" s="5">
        <v>25</v>
      </c>
      <c r="AD402" s="5" t="s">
        <v>2100</v>
      </c>
      <c r="AE402" s="5" t="s">
        <v>2101</v>
      </c>
    </row>
    <row r="403" spans="1:72" ht="13.5" customHeight="1">
      <c r="A403" s="11" t="str">
        <f>HYPERLINK("http://kyu.snu.ac.kr/sdhj/index.jsp?type=hj/GK14746_00IM0001_148b.jpg","1867_수동면_148b")</f>
        <v>1867_수동면_148b</v>
      </c>
      <c r="B403" s="4">
        <v>1867</v>
      </c>
      <c r="C403" s="4" t="s">
        <v>72</v>
      </c>
      <c r="D403" s="4" t="s">
        <v>73</v>
      </c>
      <c r="E403" s="4">
        <v>402</v>
      </c>
      <c r="F403" s="5">
        <v>2</v>
      </c>
      <c r="G403" s="5" t="s">
        <v>575</v>
      </c>
      <c r="H403" s="5" t="s">
        <v>576</v>
      </c>
      <c r="I403" s="5">
        <f t="shared" si="31"/>
        <v>3</v>
      </c>
      <c r="L403" s="5">
        <f>L402</f>
        <v>2</v>
      </c>
      <c r="M403" s="4" t="s">
        <v>3103</v>
      </c>
      <c r="N403" s="4" t="s">
        <v>3104</v>
      </c>
      <c r="S403" s="5" t="s">
        <v>4475</v>
      </c>
      <c r="T403" s="5" t="s">
        <v>4435</v>
      </c>
      <c r="W403" s="5" t="s">
        <v>184</v>
      </c>
      <c r="X403" s="5" t="s">
        <v>5594</v>
      </c>
      <c r="Y403" s="5" t="s">
        <v>167</v>
      </c>
      <c r="Z403" s="5" t="s">
        <v>168</v>
      </c>
      <c r="AC403" s="5">
        <v>21</v>
      </c>
      <c r="AD403" s="5" t="s">
        <v>2885</v>
      </c>
      <c r="AE403" s="5" t="s">
        <v>2886</v>
      </c>
      <c r="AJ403" s="5" t="s">
        <v>35</v>
      </c>
      <c r="AK403" s="5" t="s">
        <v>36</v>
      </c>
      <c r="AL403" s="5" t="s">
        <v>199</v>
      </c>
      <c r="AM403" s="5" t="s">
        <v>200</v>
      </c>
    </row>
    <row r="404" spans="1:72" ht="13.5" customHeight="1">
      <c r="A404" s="11" t="str">
        <f>HYPERLINK("http://kyu.snu.ac.kr/sdhj/index.jsp?type=hj/GK14746_00IM0001_148b.jpg","1867_수동면_148b")</f>
        <v>1867_수동면_148b</v>
      </c>
      <c r="B404" s="4">
        <v>1867</v>
      </c>
      <c r="C404" s="4" t="s">
        <v>72</v>
      </c>
      <c r="D404" s="4" t="s">
        <v>73</v>
      </c>
      <c r="E404" s="4">
        <v>403</v>
      </c>
      <c r="F404" s="5">
        <v>2</v>
      </c>
      <c r="G404" s="5" t="s">
        <v>575</v>
      </c>
      <c r="H404" s="5" t="s">
        <v>576</v>
      </c>
      <c r="I404" s="5">
        <f t="shared" si="31"/>
        <v>3</v>
      </c>
      <c r="L404" s="5">
        <f>L403</f>
        <v>2</v>
      </c>
      <c r="M404" s="4" t="s">
        <v>3103</v>
      </c>
      <c r="N404" s="4" t="s">
        <v>3104</v>
      </c>
      <c r="T404" s="5" t="s">
        <v>5379</v>
      </c>
      <c r="U404" s="5" t="s">
        <v>4512</v>
      </c>
      <c r="V404" s="5" t="s">
        <v>4513</v>
      </c>
      <c r="Y404" s="5" t="s">
        <v>4840</v>
      </c>
      <c r="Z404" s="5" t="s">
        <v>4841</v>
      </c>
      <c r="AD404" s="5" t="s">
        <v>1161</v>
      </c>
      <c r="AE404" s="5" t="s">
        <v>1162</v>
      </c>
    </row>
    <row r="405" spans="1:72" ht="13.5" customHeight="1">
      <c r="A405" s="11" t="str">
        <f>HYPERLINK("http://kyu.snu.ac.kr/sdhj/index.jsp?type=hj/GK14746_00IM0001_148b.jpg","1867_수동면_148b")</f>
        <v>1867_수동면_148b</v>
      </c>
      <c r="B405" s="4">
        <v>1867</v>
      </c>
      <c r="C405" s="4" t="s">
        <v>72</v>
      </c>
      <c r="D405" s="4" t="s">
        <v>73</v>
      </c>
      <c r="E405" s="4">
        <v>404</v>
      </c>
      <c r="F405" s="5">
        <v>2</v>
      </c>
      <c r="G405" s="5" t="s">
        <v>575</v>
      </c>
      <c r="H405" s="5" t="s">
        <v>576</v>
      </c>
      <c r="I405" s="5">
        <f t="shared" si="31"/>
        <v>3</v>
      </c>
      <c r="L405" s="5">
        <v>3</v>
      </c>
      <c r="M405" s="4" t="s">
        <v>940</v>
      </c>
      <c r="N405" s="4" t="s">
        <v>941</v>
      </c>
      <c r="T405" s="5" t="s">
        <v>5486</v>
      </c>
      <c r="U405" s="5" t="s">
        <v>108</v>
      </c>
      <c r="V405" s="5" t="s">
        <v>109</v>
      </c>
      <c r="W405" s="5" t="s">
        <v>269</v>
      </c>
      <c r="X405" s="5" t="s">
        <v>270</v>
      </c>
      <c r="Y405" s="5" t="s">
        <v>942</v>
      </c>
      <c r="Z405" s="5" t="s">
        <v>943</v>
      </c>
      <c r="AC405" s="5">
        <v>62</v>
      </c>
      <c r="AD405" s="5" t="s">
        <v>365</v>
      </c>
      <c r="AE405" s="5" t="s">
        <v>366</v>
      </c>
      <c r="AJ405" s="5" t="s">
        <v>35</v>
      </c>
      <c r="AK405" s="5" t="s">
        <v>36</v>
      </c>
      <c r="AL405" s="5" t="s">
        <v>367</v>
      </c>
      <c r="AM405" s="5" t="s">
        <v>368</v>
      </c>
      <c r="AT405" s="5" t="s">
        <v>95</v>
      </c>
      <c r="AU405" s="5" t="s">
        <v>96</v>
      </c>
      <c r="AV405" s="5" t="s">
        <v>944</v>
      </c>
      <c r="AW405" s="5" t="s">
        <v>5643</v>
      </c>
      <c r="BG405" s="5" t="s">
        <v>95</v>
      </c>
      <c r="BH405" s="5" t="s">
        <v>96</v>
      </c>
      <c r="BI405" s="5" t="s">
        <v>945</v>
      </c>
      <c r="BJ405" s="5" t="s">
        <v>946</v>
      </c>
      <c r="BK405" s="5" t="s">
        <v>95</v>
      </c>
      <c r="BL405" s="5" t="s">
        <v>96</v>
      </c>
      <c r="BM405" s="5" t="s">
        <v>947</v>
      </c>
      <c r="BN405" s="5" t="s">
        <v>948</v>
      </c>
      <c r="BO405" s="5" t="s">
        <v>95</v>
      </c>
      <c r="BP405" s="5" t="s">
        <v>96</v>
      </c>
      <c r="BQ405" s="5" t="s">
        <v>949</v>
      </c>
      <c r="BR405" s="5" t="s">
        <v>950</v>
      </c>
      <c r="BS405" s="5" t="s">
        <v>171</v>
      </c>
      <c r="BT405" s="5" t="s">
        <v>5419</v>
      </c>
    </row>
    <row r="406" spans="1:72" ht="13.5" customHeight="1">
      <c r="A406" s="11" t="str">
        <f>HYPERLINK("http://kyu.snu.ac.kr/sdhj/index.jsp?type=hj/GK14746_00IM0001_148b.jpg","1867_수동면_148b")</f>
        <v>1867_수동면_148b</v>
      </c>
      <c r="B406" s="4">
        <v>1867</v>
      </c>
      <c r="C406" s="4" t="s">
        <v>72</v>
      </c>
      <c r="D406" s="4" t="s">
        <v>73</v>
      </c>
      <c r="E406" s="4">
        <v>405</v>
      </c>
      <c r="F406" s="5">
        <v>2</v>
      </c>
      <c r="G406" s="5" t="s">
        <v>575</v>
      </c>
      <c r="H406" s="5" t="s">
        <v>576</v>
      </c>
      <c r="I406" s="5">
        <f t="shared" si="31"/>
        <v>3</v>
      </c>
      <c r="L406" s="5">
        <f>L405</f>
        <v>3</v>
      </c>
      <c r="M406" s="4" t="s">
        <v>940</v>
      </c>
      <c r="N406" s="4" t="s">
        <v>941</v>
      </c>
      <c r="S406" s="5" t="s">
        <v>164</v>
      </c>
      <c r="T406" s="5" t="s">
        <v>165</v>
      </c>
      <c r="W406" s="5" t="s">
        <v>269</v>
      </c>
      <c r="X406" s="5" t="s">
        <v>270</v>
      </c>
      <c r="Y406" s="5" t="s">
        <v>167</v>
      </c>
      <c r="Z406" s="5" t="s">
        <v>168</v>
      </c>
      <c r="AC406" s="5">
        <v>49</v>
      </c>
      <c r="AD406" s="5" t="s">
        <v>381</v>
      </c>
      <c r="AE406" s="5" t="s">
        <v>382</v>
      </c>
      <c r="AJ406" s="5" t="s">
        <v>35</v>
      </c>
      <c r="AK406" s="5" t="s">
        <v>36</v>
      </c>
      <c r="AL406" s="5" t="s">
        <v>199</v>
      </c>
      <c r="AM406" s="5" t="s">
        <v>200</v>
      </c>
      <c r="AT406" s="5" t="s">
        <v>95</v>
      </c>
      <c r="AU406" s="5" t="s">
        <v>96</v>
      </c>
      <c r="AV406" s="5" t="s">
        <v>3259</v>
      </c>
      <c r="AW406" s="5" t="s">
        <v>3260</v>
      </c>
      <c r="BG406" s="5" t="s">
        <v>95</v>
      </c>
      <c r="BH406" s="5" t="s">
        <v>96</v>
      </c>
      <c r="BI406" s="5" t="s">
        <v>3261</v>
      </c>
      <c r="BJ406" s="5" t="s">
        <v>2107</v>
      </c>
      <c r="BK406" s="5" t="s">
        <v>95</v>
      </c>
      <c r="BL406" s="5" t="s">
        <v>96</v>
      </c>
      <c r="BM406" s="5" t="s">
        <v>3262</v>
      </c>
      <c r="BN406" s="5" t="s">
        <v>3263</v>
      </c>
      <c r="BO406" s="5" t="s">
        <v>95</v>
      </c>
      <c r="BP406" s="5" t="s">
        <v>96</v>
      </c>
      <c r="BQ406" s="5" t="s">
        <v>3264</v>
      </c>
      <c r="BR406" s="5" t="s">
        <v>3265</v>
      </c>
      <c r="BS406" s="5" t="s">
        <v>1862</v>
      </c>
      <c r="BT406" s="5" t="s">
        <v>1863</v>
      </c>
    </row>
    <row r="407" spans="1:72" ht="13.5" customHeight="1">
      <c r="A407" s="11" t="str">
        <f>HYPERLINK("http://kyu.snu.ac.kr/sdhj/index.jsp?type=hj/GK14746_00IM0001_148b.jpg","1867_수동면_148b")</f>
        <v>1867_수동면_148b</v>
      </c>
      <c r="B407" s="4">
        <v>1867</v>
      </c>
      <c r="C407" s="4" t="s">
        <v>72</v>
      </c>
      <c r="D407" s="4" t="s">
        <v>73</v>
      </c>
      <c r="E407" s="4">
        <v>406</v>
      </c>
      <c r="F407" s="5">
        <v>2</v>
      </c>
      <c r="G407" s="5" t="s">
        <v>575</v>
      </c>
      <c r="H407" s="5" t="s">
        <v>576</v>
      </c>
      <c r="I407" s="5">
        <f t="shared" si="31"/>
        <v>3</v>
      </c>
      <c r="L407" s="5">
        <f>L406</f>
        <v>3</v>
      </c>
      <c r="M407" s="4" t="s">
        <v>940</v>
      </c>
      <c r="N407" s="4" t="s">
        <v>941</v>
      </c>
      <c r="T407" s="5" t="s">
        <v>5490</v>
      </c>
      <c r="U407" s="5" t="s">
        <v>4512</v>
      </c>
      <c r="V407" s="5" t="s">
        <v>4513</v>
      </c>
      <c r="Y407" s="5" t="s">
        <v>4842</v>
      </c>
      <c r="Z407" s="5" t="s">
        <v>4843</v>
      </c>
      <c r="AD407" s="5" t="s">
        <v>413</v>
      </c>
      <c r="AE407" s="5" t="s">
        <v>414</v>
      </c>
    </row>
    <row r="408" spans="1:72" ht="13.5" customHeight="1">
      <c r="A408" s="11" t="str">
        <f>HYPERLINK("http://kyu.snu.ac.kr/sdhj/index.jsp?type=hj/GK14746_00IM0001_149a.jpg","1867_수동면_149a")</f>
        <v>1867_수동면_149a</v>
      </c>
      <c r="B408" s="4">
        <v>1867</v>
      </c>
      <c r="C408" s="4" t="s">
        <v>72</v>
      </c>
      <c r="D408" s="4" t="s">
        <v>73</v>
      </c>
      <c r="E408" s="4">
        <v>407</v>
      </c>
      <c r="F408" s="5">
        <v>2</v>
      </c>
      <c r="G408" s="5" t="s">
        <v>575</v>
      </c>
      <c r="H408" s="5" t="s">
        <v>576</v>
      </c>
      <c r="I408" s="5">
        <f t="shared" si="31"/>
        <v>3</v>
      </c>
      <c r="L408" s="5">
        <v>4</v>
      </c>
      <c r="M408" s="4" t="s">
        <v>2134</v>
      </c>
      <c r="N408" s="4" t="s">
        <v>2135</v>
      </c>
      <c r="T408" s="5" t="s">
        <v>5644</v>
      </c>
      <c r="U408" s="5" t="s">
        <v>108</v>
      </c>
      <c r="V408" s="5" t="s">
        <v>109</v>
      </c>
      <c r="W408" s="5" t="s">
        <v>134</v>
      </c>
      <c r="X408" s="5" t="s">
        <v>135</v>
      </c>
      <c r="Y408" s="5" t="s">
        <v>5645</v>
      </c>
      <c r="Z408" s="5" t="s">
        <v>3296</v>
      </c>
      <c r="AC408" s="5">
        <v>45</v>
      </c>
      <c r="AD408" s="5" t="s">
        <v>203</v>
      </c>
      <c r="AE408" s="5" t="s">
        <v>204</v>
      </c>
      <c r="AJ408" s="5" t="s">
        <v>35</v>
      </c>
      <c r="AK408" s="5" t="s">
        <v>36</v>
      </c>
      <c r="AL408" s="5" t="s">
        <v>140</v>
      </c>
      <c r="AM408" s="5" t="s">
        <v>141</v>
      </c>
      <c r="AT408" s="5" t="s">
        <v>95</v>
      </c>
      <c r="AU408" s="5" t="s">
        <v>96</v>
      </c>
      <c r="AV408" s="5" t="s">
        <v>3292</v>
      </c>
      <c r="AW408" s="5" t="s">
        <v>3293</v>
      </c>
      <c r="BG408" s="5" t="s">
        <v>95</v>
      </c>
      <c r="BH408" s="5" t="s">
        <v>96</v>
      </c>
      <c r="BI408" s="5" t="s">
        <v>1189</v>
      </c>
      <c r="BJ408" s="5" t="s">
        <v>1190</v>
      </c>
      <c r="BK408" s="5" t="s">
        <v>95</v>
      </c>
      <c r="BL408" s="5" t="s">
        <v>96</v>
      </c>
      <c r="BM408" s="5" t="s">
        <v>616</v>
      </c>
      <c r="BN408" s="5" t="s">
        <v>617</v>
      </c>
      <c r="BO408" s="5" t="s">
        <v>95</v>
      </c>
      <c r="BP408" s="5" t="s">
        <v>96</v>
      </c>
      <c r="BQ408" s="5" t="s">
        <v>3294</v>
      </c>
      <c r="BR408" s="5" t="s">
        <v>3295</v>
      </c>
      <c r="BS408" s="5" t="s">
        <v>214</v>
      </c>
      <c r="BT408" s="5" t="s">
        <v>215</v>
      </c>
    </row>
    <row r="409" spans="1:72" s="6" customFormat="1" ht="13.5" customHeight="1">
      <c r="A409" s="12" t="str">
        <f>HYPERLINK("http://kyu.snu.ac.kr/sdhj/index.jsp?type=hj/GK14746_00IM0001_149a.jpg","1867_수동면_149a")</f>
        <v>1867_수동면_149a</v>
      </c>
      <c r="B409" s="7">
        <v>1867</v>
      </c>
      <c r="C409" s="7" t="s">
        <v>72</v>
      </c>
      <c r="D409" s="7" t="s">
        <v>73</v>
      </c>
      <c r="E409" s="7">
        <v>408</v>
      </c>
      <c r="F409" s="6">
        <v>2</v>
      </c>
      <c r="G409" s="6" t="s">
        <v>575</v>
      </c>
      <c r="H409" s="6" t="s">
        <v>576</v>
      </c>
      <c r="I409" s="6">
        <f t="shared" si="31"/>
        <v>3</v>
      </c>
      <c r="L409" s="6">
        <f>L408</f>
        <v>4</v>
      </c>
      <c r="M409" s="7" t="s">
        <v>2134</v>
      </c>
      <c r="N409" s="7" t="s">
        <v>2135</v>
      </c>
      <c r="S409" s="6" t="s">
        <v>164</v>
      </c>
      <c r="T409" s="6" t="s">
        <v>165</v>
      </c>
      <c r="W409" s="6" t="s">
        <v>728</v>
      </c>
      <c r="X409" s="6" t="s">
        <v>729</v>
      </c>
      <c r="Y409" s="6" t="s">
        <v>167</v>
      </c>
      <c r="Z409" s="6" t="s">
        <v>168</v>
      </c>
      <c r="AC409" s="6">
        <v>43</v>
      </c>
      <c r="AD409" s="6" t="s">
        <v>438</v>
      </c>
      <c r="AE409" s="6" t="s">
        <v>439</v>
      </c>
      <c r="AJ409" s="6" t="s">
        <v>169</v>
      </c>
      <c r="AK409" s="6" t="s">
        <v>170</v>
      </c>
      <c r="AL409" s="6" t="s">
        <v>255</v>
      </c>
      <c r="AM409" s="6" t="s">
        <v>256</v>
      </c>
      <c r="AT409" s="6" t="s">
        <v>95</v>
      </c>
      <c r="AU409" s="6" t="s">
        <v>96</v>
      </c>
      <c r="AV409" s="6" t="s">
        <v>2136</v>
      </c>
      <c r="AW409" s="6" t="s">
        <v>2137</v>
      </c>
      <c r="BG409" s="6" t="s">
        <v>95</v>
      </c>
      <c r="BH409" s="6" t="s">
        <v>96</v>
      </c>
      <c r="BI409" s="6" t="s">
        <v>2138</v>
      </c>
      <c r="BJ409" s="6" t="s">
        <v>5646</v>
      </c>
      <c r="BK409" s="6" t="s">
        <v>2139</v>
      </c>
      <c r="BL409" s="6" t="s">
        <v>2140</v>
      </c>
      <c r="BM409" s="6" t="s">
        <v>5647</v>
      </c>
      <c r="BN409" s="6" t="s">
        <v>5648</v>
      </c>
      <c r="BO409" s="6" t="s">
        <v>95</v>
      </c>
      <c r="BP409" s="6" t="s">
        <v>96</v>
      </c>
      <c r="BQ409" s="6" t="s">
        <v>2141</v>
      </c>
      <c r="BR409" s="6" t="s">
        <v>2142</v>
      </c>
      <c r="BS409" s="6" t="s">
        <v>93</v>
      </c>
      <c r="BT409" s="6" t="s">
        <v>94</v>
      </c>
    </row>
    <row r="410" spans="1:72" ht="13.5" customHeight="1">
      <c r="A410" s="11" t="str">
        <f>HYPERLINK("http://kyu.snu.ac.kr/sdhj/index.jsp?type=hj/GK14746_00IM0001_149a.jpg","1867_수동면_149a")</f>
        <v>1867_수동면_149a</v>
      </c>
      <c r="B410" s="4">
        <v>1867</v>
      </c>
      <c r="C410" s="4" t="s">
        <v>72</v>
      </c>
      <c r="D410" s="4" t="s">
        <v>73</v>
      </c>
      <c r="E410" s="4">
        <v>409</v>
      </c>
      <c r="F410" s="5">
        <v>2</v>
      </c>
      <c r="G410" s="5" t="s">
        <v>575</v>
      </c>
      <c r="H410" s="5" t="s">
        <v>576</v>
      </c>
      <c r="I410" s="5">
        <f t="shared" si="31"/>
        <v>3</v>
      </c>
      <c r="L410" s="5">
        <f>L409</f>
        <v>4</v>
      </c>
      <c r="M410" s="4" t="s">
        <v>2134</v>
      </c>
      <c r="N410" s="4" t="s">
        <v>2135</v>
      </c>
      <c r="T410" s="5" t="s">
        <v>5649</v>
      </c>
      <c r="U410" s="5" t="s">
        <v>4512</v>
      </c>
      <c r="V410" s="5" t="s">
        <v>4513</v>
      </c>
      <c r="Y410" s="5" t="s">
        <v>4844</v>
      </c>
      <c r="Z410" s="5" t="s">
        <v>4845</v>
      </c>
      <c r="AD410" s="5" t="s">
        <v>2885</v>
      </c>
      <c r="AE410" s="5" t="s">
        <v>2886</v>
      </c>
    </row>
    <row r="411" spans="1:72" ht="13.5" customHeight="1">
      <c r="A411" s="11" t="str">
        <f>HYPERLINK("http://kyu.snu.ac.kr/sdhj/index.jsp?type=hj/GK14746_00IM0001_149a.jpg","1867_수동면_149a")</f>
        <v>1867_수동면_149a</v>
      </c>
      <c r="B411" s="4">
        <v>1867</v>
      </c>
      <c r="C411" s="4" t="s">
        <v>72</v>
      </c>
      <c r="D411" s="4" t="s">
        <v>73</v>
      </c>
      <c r="E411" s="4">
        <v>410</v>
      </c>
      <c r="F411" s="5">
        <v>2</v>
      </c>
      <c r="G411" s="5" t="s">
        <v>575</v>
      </c>
      <c r="H411" s="5" t="s">
        <v>576</v>
      </c>
      <c r="I411" s="5">
        <f t="shared" si="31"/>
        <v>3</v>
      </c>
      <c r="L411" s="5">
        <v>5</v>
      </c>
      <c r="M411" s="4" t="s">
        <v>1244</v>
      </c>
      <c r="N411" s="4" t="s">
        <v>1245</v>
      </c>
      <c r="T411" s="5" t="s">
        <v>5612</v>
      </c>
      <c r="U411" s="5" t="s">
        <v>108</v>
      </c>
      <c r="V411" s="5" t="s">
        <v>109</v>
      </c>
      <c r="W411" s="5" t="s">
        <v>166</v>
      </c>
      <c r="X411" s="5" t="s">
        <v>5650</v>
      </c>
      <c r="Y411" s="5" t="s">
        <v>3322</v>
      </c>
      <c r="Z411" s="5" t="s">
        <v>3323</v>
      </c>
      <c r="AC411" s="5">
        <v>73</v>
      </c>
      <c r="AD411" s="5" t="s">
        <v>930</v>
      </c>
      <c r="AE411" s="5" t="s">
        <v>931</v>
      </c>
      <c r="AJ411" s="5" t="s">
        <v>35</v>
      </c>
      <c r="AK411" s="5" t="s">
        <v>36</v>
      </c>
      <c r="AL411" s="5" t="s">
        <v>199</v>
      </c>
      <c r="AM411" s="5" t="s">
        <v>200</v>
      </c>
      <c r="AT411" s="5" t="s">
        <v>95</v>
      </c>
      <c r="AU411" s="5" t="s">
        <v>96</v>
      </c>
      <c r="AV411" s="5" t="s">
        <v>1481</v>
      </c>
      <c r="AW411" s="5" t="s">
        <v>1482</v>
      </c>
      <c r="BG411" s="5" t="s">
        <v>95</v>
      </c>
      <c r="BH411" s="5" t="s">
        <v>96</v>
      </c>
      <c r="BI411" s="5" t="s">
        <v>1483</v>
      </c>
      <c r="BJ411" s="5" t="s">
        <v>1484</v>
      </c>
      <c r="BK411" s="5" t="s">
        <v>95</v>
      </c>
      <c r="BL411" s="5" t="s">
        <v>96</v>
      </c>
      <c r="BM411" s="5" t="s">
        <v>1485</v>
      </c>
      <c r="BN411" s="5" t="s">
        <v>1486</v>
      </c>
      <c r="BO411" s="5" t="s">
        <v>95</v>
      </c>
      <c r="BP411" s="5" t="s">
        <v>96</v>
      </c>
      <c r="BQ411" s="5" t="s">
        <v>1487</v>
      </c>
      <c r="BR411" s="5" t="s">
        <v>1488</v>
      </c>
      <c r="BS411" s="5" t="s">
        <v>3311</v>
      </c>
      <c r="BT411" s="5" t="s">
        <v>3312</v>
      </c>
    </row>
    <row r="412" spans="1:72" ht="13.5" customHeight="1">
      <c r="A412" s="11" t="str">
        <f>HYPERLINK("http://kyu.snu.ac.kr/sdhj/index.jsp?type=hj/GK14746_00IM0001_149a.jpg","1867_수동면_149a")</f>
        <v>1867_수동면_149a</v>
      </c>
      <c r="B412" s="4">
        <v>1867</v>
      </c>
      <c r="C412" s="4" t="s">
        <v>72</v>
      </c>
      <c r="D412" s="4" t="s">
        <v>73</v>
      </c>
      <c r="E412" s="4">
        <v>411</v>
      </c>
      <c r="F412" s="5">
        <v>2</v>
      </c>
      <c r="G412" s="5" t="s">
        <v>575</v>
      </c>
      <c r="H412" s="5" t="s">
        <v>576</v>
      </c>
      <c r="I412" s="5">
        <f t="shared" si="31"/>
        <v>3</v>
      </c>
      <c r="L412" s="5">
        <f>L411</f>
        <v>5</v>
      </c>
      <c r="M412" s="4" t="s">
        <v>1244</v>
      </c>
      <c r="N412" s="4" t="s">
        <v>1245</v>
      </c>
      <c r="S412" s="5" t="s">
        <v>164</v>
      </c>
      <c r="T412" s="5" t="s">
        <v>165</v>
      </c>
      <c r="W412" s="5" t="s">
        <v>184</v>
      </c>
      <c r="X412" s="5" t="s">
        <v>5613</v>
      </c>
      <c r="Y412" s="5" t="s">
        <v>167</v>
      </c>
      <c r="Z412" s="5" t="s">
        <v>168</v>
      </c>
      <c r="AC412" s="5">
        <v>73</v>
      </c>
      <c r="AD412" s="5" t="s">
        <v>930</v>
      </c>
      <c r="AE412" s="5" t="s">
        <v>931</v>
      </c>
      <c r="AJ412" s="5" t="s">
        <v>35</v>
      </c>
      <c r="AK412" s="5" t="s">
        <v>36</v>
      </c>
      <c r="AL412" s="5" t="s">
        <v>187</v>
      </c>
      <c r="AM412" s="5" t="s">
        <v>188</v>
      </c>
      <c r="AT412" s="5" t="s">
        <v>95</v>
      </c>
      <c r="AU412" s="5" t="s">
        <v>96</v>
      </c>
      <c r="AV412" s="5" t="s">
        <v>1246</v>
      </c>
      <c r="AW412" s="5" t="s">
        <v>1247</v>
      </c>
      <c r="BG412" s="5" t="s">
        <v>95</v>
      </c>
      <c r="BH412" s="5" t="s">
        <v>96</v>
      </c>
      <c r="BI412" s="5" t="s">
        <v>1248</v>
      </c>
      <c r="BJ412" s="5" t="s">
        <v>1249</v>
      </c>
      <c r="BK412" s="5" t="s">
        <v>95</v>
      </c>
      <c r="BL412" s="5" t="s">
        <v>96</v>
      </c>
      <c r="BM412" s="5" t="s">
        <v>920</v>
      </c>
      <c r="BN412" s="5" t="s">
        <v>921</v>
      </c>
      <c r="BO412" s="5" t="s">
        <v>95</v>
      </c>
      <c r="BP412" s="5" t="s">
        <v>96</v>
      </c>
      <c r="BQ412" s="5" t="s">
        <v>1250</v>
      </c>
      <c r="BR412" s="5" t="s">
        <v>1251</v>
      </c>
      <c r="BS412" s="5" t="s">
        <v>171</v>
      </c>
      <c r="BT412" s="5" t="s">
        <v>5441</v>
      </c>
    </row>
    <row r="413" spans="1:72" ht="13.5" customHeight="1">
      <c r="A413" s="11" t="str">
        <f>HYPERLINK("http://kyu.snu.ac.kr/sdhj/index.jsp?type=hj/GK14746_00IM0001_149a.jpg","1867_수동면_149a")</f>
        <v>1867_수동면_149a</v>
      </c>
      <c r="B413" s="4">
        <v>1867</v>
      </c>
      <c r="C413" s="4" t="s">
        <v>72</v>
      </c>
      <c r="D413" s="4" t="s">
        <v>73</v>
      </c>
      <c r="E413" s="4">
        <v>412</v>
      </c>
      <c r="F413" s="5">
        <v>2</v>
      </c>
      <c r="G413" s="5" t="s">
        <v>575</v>
      </c>
      <c r="H413" s="5" t="s">
        <v>576</v>
      </c>
      <c r="I413" s="5">
        <f t="shared" si="31"/>
        <v>3</v>
      </c>
      <c r="L413" s="5">
        <f>L412</f>
        <v>5</v>
      </c>
      <c r="M413" s="4" t="s">
        <v>1244</v>
      </c>
      <c r="N413" s="4" t="s">
        <v>1245</v>
      </c>
      <c r="T413" s="5" t="s">
        <v>5615</v>
      </c>
      <c r="U413" s="5" t="s">
        <v>4512</v>
      </c>
      <c r="V413" s="5" t="s">
        <v>4513</v>
      </c>
      <c r="Y413" s="5" t="s">
        <v>4846</v>
      </c>
      <c r="Z413" s="5" t="s">
        <v>4847</v>
      </c>
      <c r="AD413" s="5" t="s">
        <v>114</v>
      </c>
      <c r="AE413" s="5" t="s">
        <v>115</v>
      </c>
    </row>
    <row r="414" spans="1:72" ht="13.5" customHeight="1">
      <c r="A414" s="11" t="str">
        <f>HYPERLINK("http://kyu.snu.ac.kr/sdhj/index.jsp?type=hj/GK14746_00IM0001_149a.jpg","1867_수동면_149a")</f>
        <v>1867_수동면_149a</v>
      </c>
      <c r="B414" s="4">
        <v>1867</v>
      </c>
      <c r="C414" s="4" t="s">
        <v>72</v>
      </c>
      <c r="D414" s="4" t="s">
        <v>73</v>
      </c>
      <c r="E414" s="4">
        <v>413</v>
      </c>
      <c r="F414" s="5">
        <v>2</v>
      </c>
      <c r="G414" s="5" t="s">
        <v>575</v>
      </c>
      <c r="H414" s="5" t="s">
        <v>576</v>
      </c>
      <c r="I414" s="5">
        <v>4</v>
      </c>
      <c r="J414" s="5" t="s">
        <v>820</v>
      </c>
      <c r="K414" s="5" t="s">
        <v>5530</v>
      </c>
      <c r="L414" s="5">
        <v>1</v>
      </c>
      <c r="M414" s="4" t="s">
        <v>3696</v>
      </c>
      <c r="N414" s="4" t="s">
        <v>3697</v>
      </c>
      <c r="T414" s="5" t="s">
        <v>5443</v>
      </c>
      <c r="U414" s="5" t="s">
        <v>108</v>
      </c>
      <c r="V414" s="5" t="s">
        <v>109</v>
      </c>
      <c r="W414" s="5" t="s">
        <v>134</v>
      </c>
      <c r="X414" s="5" t="s">
        <v>135</v>
      </c>
      <c r="Y414" s="5" t="s">
        <v>3698</v>
      </c>
      <c r="Z414" s="5" t="s">
        <v>3699</v>
      </c>
      <c r="AC414" s="5">
        <v>50</v>
      </c>
      <c r="AD414" s="5" t="s">
        <v>81</v>
      </c>
      <c r="AE414" s="5" t="s">
        <v>82</v>
      </c>
      <c r="AJ414" s="5" t="s">
        <v>35</v>
      </c>
      <c r="AK414" s="5" t="s">
        <v>36</v>
      </c>
      <c r="AL414" s="5" t="s">
        <v>140</v>
      </c>
      <c r="AM414" s="5" t="s">
        <v>141</v>
      </c>
      <c r="AT414" s="5" t="s">
        <v>95</v>
      </c>
      <c r="AU414" s="5" t="s">
        <v>96</v>
      </c>
      <c r="AV414" s="5" t="s">
        <v>3611</v>
      </c>
      <c r="AW414" s="5" t="s">
        <v>3612</v>
      </c>
      <c r="BG414" s="5" t="s">
        <v>95</v>
      </c>
      <c r="BH414" s="5" t="s">
        <v>96</v>
      </c>
      <c r="BI414" s="5" t="s">
        <v>3700</v>
      </c>
      <c r="BJ414" s="5" t="s">
        <v>426</v>
      </c>
      <c r="BK414" s="5" t="s">
        <v>95</v>
      </c>
      <c r="BL414" s="5" t="s">
        <v>96</v>
      </c>
      <c r="BM414" s="5" t="s">
        <v>3701</v>
      </c>
      <c r="BN414" s="5" t="s">
        <v>3702</v>
      </c>
      <c r="BO414" s="5" t="s">
        <v>95</v>
      </c>
      <c r="BP414" s="5" t="s">
        <v>96</v>
      </c>
      <c r="BQ414" s="5" t="s">
        <v>3703</v>
      </c>
      <c r="BR414" s="5" t="s">
        <v>3704</v>
      </c>
      <c r="BS414" s="5" t="s">
        <v>1054</v>
      </c>
      <c r="BT414" s="5" t="s">
        <v>1055</v>
      </c>
    </row>
    <row r="415" spans="1:72" ht="13.5" customHeight="1">
      <c r="A415" s="11" t="str">
        <f>HYPERLINK("http://kyu.snu.ac.kr/sdhj/index.jsp?type=hj/GK14746_00IM0001_149a.jpg","1867_수동면_149a")</f>
        <v>1867_수동면_149a</v>
      </c>
      <c r="B415" s="4">
        <v>1867</v>
      </c>
      <c r="C415" s="4" t="s">
        <v>72</v>
      </c>
      <c r="D415" s="4" t="s">
        <v>73</v>
      </c>
      <c r="E415" s="4">
        <v>414</v>
      </c>
      <c r="F415" s="5">
        <v>2</v>
      </c>
      <c r="G415" s="5" t="s">
        <v>575</v>
      </c>
      <c r="H415" s="5" t="s">
        <v>576</v>
      </c>
      <c r="I415" s="5">
        <f t="shared" ref="I415:I436" si="33">I414</f>
        <v>4</v>
      </c>
      <c r="L415" s="5">
        <f>L414</f>
        <v>1</v>
      </c>
      <c r="M415" s="4" t="s">
        <v>3696</v>
      </c>
      <c r="N415" s="4" t="s">
        <v>3697</v>
      </c>
      <c r="S415" s="5" t="s">
        <v>164</v>
      </c>
      <c r="T415" s="5" t="s">
        <v>165</v>
      </c>
      <c r="W415" s="5" t="s">
        <v>284</v>
      </c>
      <c r="X415" s="5" t="s">
        <v>285</v>
      </c>
      <c r="Y415" s="5" t="s">
        <v>167</v>
      </c>
      <c r="Z415" s="5" t="s">
        <v>168</v>
      </c>
      <c r="AC415" s="5">
        <v>41</v>
      </c>
      <c r="AD415" s="5" t="s">
        <v>229</v>
      </c>
      <c r="AE415" s="5" t="s">
        <v>230</v>
      </c>
      <c r="AJ415" s="5" t="s">
        <v>35</v>
      </c>
      <c r="AK415" s="5" t="s">
        <v>36</v>
      </c>
      <c r="AL415" s="5" t="s">
        <v>4144</v>
      </c>
      <c r="AM415" s="5" t="s">
        <v>4145</v>
      </c>
      <c r="AT415" s="5" t="s">
        <v>95</v>
      </c>
      <c r="AU415" s="5" t="s">
        <v>96</v>
      </c>
      <c r="AV415" s="5" t="s">
        <v>4146</v>
      </c>
      <c r="AW415" s="5" t="s">
        <v>4147</v>
      </c>
      <c r="BG415" s="5" t="s">
        <v>95</v>
      </c>
      <c r="BH415" s="5" t="s">
        <v>96</v>
      </c>
      <c r="BI415" s="5" t="s">
        <v>4148</v>
      </c>
      <c r="BJ415" s="5" t="s">
        <v>4149</v>
      </c>
      <c r="BK415" s="5" t="s">
        <v>95</v>
      </c>
      <c r="BL415" s="5" t="s">
        <v>96</v>
      </c>
      <c r="BM415" s="5" t="s">
        <v>2328</v>
      </c>
      <c r="BN415" s="5" t="s">
        <v>2329</v>
      </c>
      <c r="BO415" s="5" t="s">
        <v>95</v>
      </c>
      <c r="BP415" s="5" t="s">
        <v>96</v>
      </c>
      <c r="BQ415" s="5" t="s">
        <v>4150</v>
      </c>
      <c r="BR415" s="5" t="s">
        <v>4151</v>
      </c>
      <c r="BS415" s="5" t="s">
        <v>626</v>
      </c>
      <c r="BT415" s="5" t="s">
        <v>627</v>
      </c>
    </row>
    <row r="416" spans="1:72" ht="13.5" customHeight="1">
      <c r="A416" s="11" t="str">
        <f>HYPERLINK("http://kyu.snu.ac.kr/sdhj/index.jsp?type=hj/GK14746_00IM0001_149a.jpg","1867_수동면_149a")</f>
        <v>1867_수동면_149a</v>
      </c>
      <c r="B416" s="4">
        <v>1867</v>
      </c>
      <c r="C416" s="4" t="s">
        <v>72</v>
      </c>
      <c r="D416" s="4" t="s">
        <v>73</v>
      </c>
      <c r="E416" s="4">
        <v>415</v>
      </c>
      <c r="F416" s="5">
        <v>2</v>
      </c>
      <c r="G416" s="5" t="s">
        <v>575</v>
      </c>
      <c r="H416" s="5" t="s">
        <v>576</v>
      </c>
      <c r="I416" s="5">
        <f t="shared" si="33"/>
        <v>4</v>
      </c>
      <c r="L416" s="5">
        <f>L415</f>
        <v>1</v>
      </c>
      <c r="M416" s="4" t="s">
        <v>3696</v>
      </c>
      <c r="N416" s="4" t="s">
        <v>3697</v>
      </c>
      <c r="T416" s="5" t="s">
        <v>5446</v>
      </c>
      <c r="U416" s="5" t="s">
        <v>4512</v>
      </c>
      <c r="V416" s="5" t="s">
        <v>4513</v>
      </c>
      <c r="Y416" s="5" t="s">
        <v>4848</v>
      </c>
      <c r="Z416" s="5" t="s">
        <v>5651</v>
      </c>
      <c r="AC416" s="5">
        <v>52</v>
      </c>
    </row>
    <row r="417" spans="1:72" ht="13.5" customHeight="1">
      <c r="A417" s="11" t="str">
        <f>HYPERLINK("http://kyu.snu.ac.kr/sdhj/index.jsp?type=hj/GK14746_00IM0001_149a.jpg","1867_수동면_149a")</f>
        <v>1867_수동면_149a</v>
      </c>
      <c r="B417" s="4">
        <v>1867</v>
      </c>
      <c r="C417" s="4" t="s">
        <v>72</v>
      </c>
      <c r="D417" s="4" t="s">
        <v>73</v>
      </c>
      <c r="E417" s="4">
        <v>416</v>
      </c>
      <c r="F417" s="5">
        <v>2</v>
      </c>
      <c r="G417" s="5" t="s">
        <v>575</v>
      </c>
      <c r="H417" s="5" t="s">
        <v>576</v>
      </c>
      <c r="I417" s="5">
        <f t="shared" si="33"/>
        <v>4</v>
      </c>
      <c r="L417" s="5">
        <v>2</v>
      </c>
      <c r="M417" s="4" t="s">
        <v>3219</v>
      </c>
      <c r="N417" s="4" t="s">
        <v>3220</v>
      </c>
      <c r="T417" s="5" t="s">
        <v>5652</v>
      </c>
      <c r="U417" s="5" t="s">
        <v>108</v>
      </c>
      <c r="V417" s="5" t="s">
        <v>109</v>
      </c>
      <c r="W417" s="5" t="s">
        <v>184</v>
      </c>
      <c r="X417" s="5" t="s">
        <v>5653</v>
      </c>
      <c r="Y417" s="5" t="s">
        <v>1308</v>
      </c>
      <c r="Z417" s="5" t="s">
        <v>1309</v>
      </c>
      <c r="AC417" s="5">
        <v>95</v>
      </c>
      <c r="AD417" s="5" t="s">
        <v>349</v>
      </c>
      <c r="AE417" s="5" t="s">
        <v>350</v>
      </c>
      <c r="AJ417" s="5" t="s">
        <v>35</v>
      </c>
      <c r="AK417" s="5" t="s">
        <v>36</v>
      </c>
      <c r="AL417" s="5" t="s">
        <v>199</v>
      </c>
      <c r="AM417" s="5" t="s">
        <v>200</v>
      </c>
      <c r="AT417" s="5" t="s">
        <v>407</v>
      </c>
      <c r="AU417" s="5" t="s">
        <v>408</v>
      </c>
      <c r="AV417" s="5" t="s">
        <v>1310</v>
      </c>
      <c r="AW417" s="5" t="s">
        <v>1311</v>
      </c>
      <c r="BG417" s="5" t="s">
        <v>95</v>
      </c>
      <c r="BH417" s="5" t="s">
        <v>96</v>
      </c>
      <c r="BI417" s="5" t="s">
        <v>1248</v>
      </c>
      <c r="BJ417" s="5" t="s">
        <v>1249</v>
      </c>
      <c r="BK417" s="5" t="s">
        <v>95</v>
      </c>
      <c r="BL417" s="5" t="s">
        <v>96</v>
      </c>
      <c r="BM417" s="5" t="s">
        <v>920</v>
      </c>
      <c r="BN417" s="5" t="s">
        <v>921</v>
      </c>
      <c r="BO417" s="5" t="s">
        <v>95</v>
      </c>
      <c r="BP417" s="5" t="s">
        <v>96</v>
      </c>
      <c r="BQ417" s="5" t="s">
        <v>3221</v>
      </c>
      <c r="BR417" s="5" t="s">
        <v>3222</v>
      </c>
      <c r="BS417" s="5" t="s">
        <v>538</v>
      </c>
      <c r="BT417" s="5" t="s">
        <v>539</v>
      </c>
    </row>
    <row r="418" spans="1:72" ht="13.5" customHeight="1">
      <c r="A418" s="11" t="str">
        <f>HYPERLINK("http://kyu.snu.ac.kr/sdhj/index.jsp?type=hj/GK14746_00IM0001_149a.jpg","1867_수동면_149a")</f>
        <v>1867_수동면_149a</v>
      </c>
      <c r="B418" s="4">
        <v>1867</v>
      </c>
      <c r="C418" s="4" t="s">
        <v>72</v>
      </c>
      <c r="D418" s="4" t="s">
        <v>73</v>
      </c>
      <c r="E418" s="4">
        <v>417</v>
      </c>
      <c r="F418" s="5">
        <v>2</v>
      </c>
      <c r="G418" s="5" t="s">
        <v>575</v>
      </c>
      <c r="H418" s="5" t="s">
        <v>576</v>
      </c>
      <c r="I418" s="5">
        <f t="shared" si="33"/>
        <v>4</v>
      </c>
      <c r="L418" s="5">
        <f>L417</f>
        <v>2</v>
      </c>
      <c r="M418" s="4" t="s">
        <v>3219</v>
      </c>
      <c r="N418" s="4" t="s">
        <v>3220</v>
      </c>
      <c r="S418" s="5" t="s">
        <v>4494</v>
      </c>
      <c r="T418" s="5" t="s">
        <v>4495</v>
      </c>
      <c r="U418" s="5" t="s">
        <v>108</v>
      </c>
      <c r="V418" s="5" t="s">
        <v>109</v>
      </c>
      <c r="Y418" s="5" t="s">
        <v>4849</v>
      </c>
      <c r="Z418" s="5" t="s">
        <v>4850</v>
      </c>
      <c r="AC418" s="5">
        <v>51</v>
      </c>
      <c r="AD418" s="5" t="s">
        <v>153</v>
      </c>
      <c r="AE418" s="5" t="s">
        <v>154</v>
      </c>
    </row>
    <row r="419" spans="1:72" ht="13.5" customHeight="1">
      <c r="A419" s="11" t="str">
        <f>HYPERLINK("http://kyu.snu.ac.kr/sdhj/index.jsp?type=hj/GK14746_00IM0001_149a.jpg","1867_수동면_149a")</f>
        <v>1867_수동면_149a</v>
      </c>
      <c r="B419" s="4">
        <v>1867</v>
      </c>
      <c r="C419" s="4" t="s">
        <v>72</v>
      </c>
      <c r="D419" s="4" t="s">
        <v>73</v>
      </c>
      <c r="E419" s="4">
        <v>418</v>
      </c>
      <c r="F419" s="5">
        <v>2</v>
      </c>
      <c r="G419" s="5" t="s">
        <v>575</v>
      </c>
      <c r="H419" s="5" t="s">
        <v>576</v>
      </c>
      <c r="I419" s="5">
        <f t="shared" si="33"/>
        <v>4</v>
      </c>
      <c r="L419" s="5">
        <f>L418</f>
        <v>2</v>
      </c>
      <c r="M419" s="4" t="s">
        <v>3219</v>
      </c>
      <c r="N419" s="4" t="s">
        <v>3220</v>
      </c>
      <c r="S419" s="5" t="s">
        <v>4475</v>
      </c>
      <c r="T419" s="5" t="s">
        <v>4435</v>
      </c>
      <c r="W419" s="5" t="s">
        <v>166</v>
      </c>
      <c r="X419" s="5" t="s">
        <v>5654</v>
      </c>
      <c r="Y419" s="5" t="s">
        <v>167</v>
      </c>
      <c r="Z419" s="5" t="s">
        <v>168</v>
      </c>
      <c r="AC419" s="5">
        <v>51</v>
      </c>
      <c r="AD419" s="5" t="s">
        <v>153</v>
      </c>
      <c r="AE419" s="5" t="s">
        <v>154</v>
      </c>
      <c r="AF419" s="5" t="s">
        <v>2798</v>
      </c>
      <c r="AG419" s="5" t="s">
        <v>2799</v>
      </c>
      <c r="AJ419" s="5" t="s">
        <v>35</v>
      </c>
      <c r="AK419" s="5" t="s">
        <v>36</v>
      </c>
      <c r="AL419" s="5" t="s">
        <v>171</v>
      </c>
      <c r="AM419" s="5" t="s">
        <v>5655</v>
      </c>
    </row>
    <row r="420" spans="1:72" ht="13.5" customHeight="1">
      <c r="A420" s="11" t="str">
        <f>HYPERLINK("http://kyu.snu.ac.kr/sdhj/index.jsp?type=hj/GK14746_00IM0001_149a.jpg","1867_수동면_149a")</f>
        <v>1867_수동면_149a</v>
      </c>
      <c r="B420" s="4">
        <v>1867</v>
      </c>
      <c r="C420" s="4" t="s">
        <v>72</v>
      </c>
      <c r="D420" s="4" t="s">
        <v>73</v>
      </c>
      <c r="E420" s="4">
        <v>419</v>
      </c>
      <c r="F420" s="5">
        <v>2</v>
      </c>
      <c r="G420" s="5" t="s">
        <v>575</v>
      </c>
      <c r="H420" s="5" t="s">
        <v>576</v>
      </c>
      <c r="I420" s="5">
        <f t="shared" si="33"/>
        <v>4</v>
      </c>
      <c r="L420" s="5">
        <f>L419</f>
        <v>2</v>
      </c>
      <c r="M420" s="4" t="s">
        <v>3219</v>
      </c>
      <c r="N420" s="4" t="s">
        <v>3220</v>
      </c>
      <c r="S420" s="5" t="s">
        <v>379</v>
      </c>
      <c r="T420" s="5" t="s">
        <v>380</v>
      </c>
      <c r="U420" s="5" t="s">
        <v>108</v>
      </c>
      <c r="V420" s="5" t="s">
        <v>109</v>
      </c>
      <c r="Y420" s="5" t="s">
        <v>4851</v>
      </c>
      <c r="Z420" s="5" t="s">
        <v>4852</v>
      </c>
      <c r="AA420" s="5" t="s">
        <v>4853</v>
      </c>
      <c r="AB420" s="5" t="s">
        <v>4854</v>
      </c>
      <c r="AC420" s="5">
        <v>31</v>
      </c>
      <c r="AD420" s="5" t="s">
        <v>1640</v>
      </c>
      <c r="AE420" s="5" t="s">
        <v>1641</v>
      </c>
    </row>
    <row r="421" spans="1:72" ht="13.5" customHeight="1">
      <c r="A421" s="11" t="str">
        <f>HYPERLINK("http://kyu.snu.ac.kr/sdhj/index.jsp?type=hj/GK14746_00IM0001_149a.jpg","1867_수동면_149a")</f>
        <v>1867_수동면_149a</v>
      </c>
      <c r="B421" s="4">
        <v>1867</v>
      </c>
      <c r="C421" s="4" t="s">
        <v>72</v>
      </c>
      <c r="D421" s="4" t="s">
        <v>73</v>
      </c>
      <c r="E421" s="4">
        <v>420</v>
      </c>
      <c r="F421" s="5">
        <v>2</v>
      </c>
      <c r="G421" s="5" t="s">
        <v>575</v>
      </c>
      <c r="H421" s="5" t="s">
        <v>576</v>
      </c>
      <c r="I421" s="5">
        <f t="shared" si="33"/>
        <v>4</v>
      </c>
      <c r="L421" s="5">
        <f>L420</f>
        <v>2</v>
      </c>
      <c r="M421" s="4" t="s">
        <v>3219</v>
      </c>
      <c r="N421" s="4" t="s">
        <v>3220</v>
      </c>
      <c r="S421" s="5" t="s">
        <v>4481</v>
      </c>
      <c r="T421" s="5" t="s">
        <v>4482</v>
      </c>
      <c r="W421" s="5" t="s">
        <v>269</v>
      </c>
      <c r="X421" s="5" t="s">
        <v>270</v>
      </c>
      <c r="Y421" s="5" t="s">
        <v>167</v>
      </c>
      <c r="Z421" s="5" t="s">
        <v>168</v>
      </c>
      <c r="AC421" s="5">
        <v>29</v>
      </c>
      <c r="AD421" s="5" t="s">
        <v>413</v>
      </c>
      <c r="AE421" s="5" t="s">
        <v>414</v>
      </c>
      <c r="AJ421" s="5" t="s">
        <v>169</v>
      </c>
      <c r="AK421" s="5" t="s">
        <v>170</v>
      </c>
      <c r="AL421" s="5" t="s">
        <v>187</v>
      </c>
      <c r="AM421" s="5" t="s">
        <v>188</v>
      </c>
    </row>
    <row r="422" spans="1:72" ht="13.5" customHeight="1">
      <c r="A422" s="11" t="str">
        <f>HYPERLINK("http://kyu.snu.ac.kr/sdhj/index.jsp?type=hj/GK14746_00IM0001_149a.jpg","1867_수동면_149a")</f>
        <v>1867_수동면_149a</v>
      </c>
      <c r="B422" s="4">
        <v>1867</v>
      </c>
      <c r="C422" s="4" t="s">
        <v>72</v>
      </c>
      <c r="D422" s="4" t="s">
        <v>73</v>
      </c>
      <c r="E422" s="4">
        <v>421</v>
      </c>
      <c r="F422" s="5">
        <v>2</v>
      </c>
      <c r="G422" s="5" t="s">
        <v>575</v>
      </c>
      <c r="H422" s="5" t="s">
        <v>576</v>
      </c>
      <c r="I422" s="5">
        <f t="shared" si="33"/>
        <v>4</v>
      </c>
      <c r="L422" s="5">
        <f>L421</f>
        <v>2</v>
      </c>
      <c r="M422" s="4" t="s">
        <v>3219</v>
      </c>
      <c r="N422" s="4" t="s">
        <v>3220</v>
      </c>
      <c r="T422" s="5" t="s">
        <v>5656</v>
      </c>
      <c r="U422" s="5" t="s">
        <v>4512</v>
      </c>
      <c r="V422" s="5" t="s">
        <v>4513</v>
      </c>
      <c r="Y422" s="5" t="s">
        <v>2653</v>
      </c>
      <c r="Z422" s="5" t="s">
        <v>2654</v>
      </c>
      <c r="AD422" s="5" t="s">
        <v>662</v>
      </c>
      <c r="AE422" s="5" t="s">
        <v>663</v>
      </c>
    </row>
    <row r="423" spans="1:72" ht="13.5" customHeight="1">
      <c r="A423" s="11" t="str">
        <f>HYPERLINK("http://kyu.snu.ac.kr/sdhj/index.jsp?type=hj/GK14746_00IM0001_149a.jpg","1867_수동면_149a")</f>
        <v>1867_수동면_149a</v>
      </c>
      <c r="B423" s="4">
        <v>1867</v>
      </c>
      <c r="C423" s="4" t="s">
        <v>72</v>
      </c>
      <c r="D423" s="4" t="s">
        <v>73</v>
      </c>
      <c r="E423" s="4">
        <v>422</v>
      </c>
      <c r="F423" s="5">
        <v>2</v>
      </c>
      <c r="G423" s="5" t="s">
        <v>575</v>
      </c>
      <c r="H423" s="5" t="s">
        <v>576</v>
      </c>
      <c r="I423" s="5">
        <f t="shared" si="33"/>
        <v>4</v>
      </c>
      <c r="L423" s="5">
        <v>3</v>
      </c>
      <c r="M423" s="4" t="s">
        <v>5657</v>
      </c>
      <c r="N423" s="4" t="s">
        <v>2554</v>
      </c>
      <c r="T423" s="5" t="s">
        <v>5371</v>
      </c>
      <c r="U423" s="5" t="s">
        <v>108</v>
      </c>
      <c r="V423" s="5" t="s">
        <v>109</v>
      </c>
      <c r="W423" s="5" t="s">
        <v>728</v>
      </c>
      <c r="X423" s="5" t="s">
        <v>729</v>
      </c>
      <c r="Y423" s="5" t="s">
        <v>2555</v>
      </c>
      <c r="Z423" s="5" t="s">
        <v>2556</v>
      </c>
      <c r="AC423" s="5">
        <v>70</v>
      </c>
      <c r="AD423" s="5" t="s">
        <v>1914</v>
      </c>
      <c r="AE423" s="5" t="s">
        <v>1915</v>
      </c>
      <c r="AJ423" s="5" t="s">
        <v>35</v>
      </c>
      <c r="AK423" s="5" t="s">
        <v>36</v>
      </c>
      <c r="AL423" s="5" t="s">
        <v>255</v>
      </c>
      <c r="AM423" s="5" t="s">
        <v>256</v>
      </c>
      <c r="AT423" s="5" t="s">
        <v>95</v>
      </c>
      <c r="AU423" s="5" t="s">
        <v>96</v>
      </c>
      <c r="AV423" s="5" t="s">
        <v>2557</v>
      </c>
      <c r="AW423" s="5" t="s">
        <v>2558</v>
      </c>
      <c r="BG423" s="5" t="s">
        <v>95</v>
      </c>
      <c r="BH423" s="5" t="s">
        <v>96</v>
      </c>
      <c r="BI423" s="5" t="s">
        <v>2559</v>
      </c>
      <c r="BJ423" s="5" t="s">
        <v>2560</v>
      </c>
      <c r="BK423" s="5" t="s">
        <v>95</v>
      </c>
      <c r="BL423" s="5" t="s">
        <v>96</v>
      </c>
      <c r="BM423" s="5" t="s">
        <v>2561</v>
      </c>
      <c r="BN423" s="5" t="s">
        <v>5658</v>
      </c>
      <c r="BO423" s="5" t="s">
        <v>95</v>
      </c>
      <c r="BP423" s="5" t="s">
        <v>96</v>
      </c>
      <c r="BQ423" s="5" t="s">
        <v>2562</v>
      </c>
      <c r="BR423" s="5" t="s">
        <v>5659</v>
      </c>
      <c r="BS423" s="5" t="s">
        <v>116</v>
      </c>
      <c r="BT423" s="5" t="s">
        <v>117</v>
      </c>
    </row>
    <row r="424" spans="1:72" ht="13.5" customHeight="1">
      <c r="A424" s="11" t="str">
        <f>HYPERLINK("http://kyu.snu.ac.kr/sdhj/index.jsp?type=hj/GK14746_00IM0001_149a.jpg","1867_수동면_149a")</f>
        <v>1867_수동면_149a</v>
      </c>
      <c r="B424" s="4">
        <v>1867</v>
      </c>
      <c r="C424" s="4" t="s">
        <v>72</v>
      </c>
      <c r="D424" s="4" t="s">
        <v>73</v>
      </c>
      <c r="E424" s="4">
        <v>423</v>
      </c>
      <c r="F424" s="5">
        <v>2</v>
      </c>
      <c r="G424" s="5" t="s">
        <v>575</v>
      </c>
      <c r="H424" s="5" t="s">
        <v>576</v>
      </c>
      <c r="I424" s="5">
        <f t="shared" si="33"/>
        <v>4</v>
      </c>
      <c r="L424" s="5">
        <f t="shared" ref="L424:L430" si="34">L423</f>
        <v>3</v>
      </c>
      <c r="M424" s="4" t="s">
        <v>5657</v>
      </c>
      <c r="N424" s="4" t="s">
        <v>2554</v>
      </c>
      <c r="S424" s="5" t="s">
        <v>4494</v>
      </c>
      <c r="T424" s="5" t="s">
        <v>4495</v>
      </c>
      <c r="U424" s="5" t="s">
        <v>108</v>
      </c>
      <c r="V424" s="5" t="s">
        <v>109</v>
      </c>
      <c r="Y424" s="5" t="s">
        <v>5660</v>
      </c>
      <c r="Z424" s="5" t="s">
        <v>5661</v>
      </c>
      <c r="AC424" s="5">
        <v>34</v>
      </c>
      <c r="AD424" s="5" t="s">
        <v>349</v>
      </c>
      <c r="AE424" s="5" t="s">
        <v>350</v>
      </c>
    </row>
    <row r="425" spans="1:72" ht="13.5" customHeight="1">
      <c r="A425" s="11" t="str">
        <f>HYPERLINK("http://kyu.snu.ac.kr/sdhj/index.jsp?type=hj/GK14746_00IM0001_149a.jpg","1867_수동면_149a")</f>
        <v>1867_수동면_149a</v>
      </c>
      <c r="B425" s="4">
        <v>1867</v>
      </c>
      <c r="C425" s="4" t="s">
        <v>72</v>
      </c>
      <c r="D425" s="4" t="s">
        <v>73</v>
      </c>
      <c r="E425" s="4">
        <v>424</v>
      </c>
      <c r="F425" s="5">
        <v>2</v>
      </c>
      <c r="G425" s="5" t="s">
        <v>575</v>
      </c>
      <c r="H425" s="5" t="s">
        <v>576</v>
      </c>
      <c r="I425" s="5">
        <f t="shared" si="33"/>
        <v>4</v>
      </c>
      <c r="L425" s="5">
        <f t="shared" si="34"/>
        <v>3</v>
      </c>
      <c r="M425" s="4" t="s">
        <v>5657</v>
      </c>
      <c r="N425" s="4" t="s">
        <v>2554</v>
      </c>
      <c r="S425" s="5" t="s">
        <v>4475</v>
      </c>
      <c r="T425" s="5" t="s">
        <v>4435</v>
      </c>
      <c r="W425" s="5" t="s">
        <v>134</v>
      </c>
      <c r="X425" s="5" t="s">
        <v>135</v>
      </c>
      <c r="Y425" s="5" t="s">
        <v>167</v>
      </c>
      <c r="Z425" s="5" t="s">
        <v>168</v>
      </c>
      <c r="AC425" s="5">
        <v>34</v>
      </c>
      <c r="AD425" s="5" t="s">
        <v>349</v>
      </c>
      <c r="AE425" s="5" t="s">
        <v>350</v>
      </c>
    </row>
    <row r="426" spans="1:72" ht="13.5" customHeight="1">
      <c r="A426" s="11" t="str">
        <f>HYPERLINK("http://kyu.snu.ac.kr/sdhj/index.jsp?type=hj/GK14746_00IM0001_149a.jpg","1867_수동면_149a")</f>
        <v>1867_수동면_149a</v>
      </c>
      <c r="B426" s="4">
        <v>1867</v>
      </c>
      <c r="C426" s="4" t="s">
        <v>72</v>
      </c>
      <c r="D426" s="4" t="s">
        <v>73</v>
      </c>
      <c r="E426" s="4">
        <v>425</v>
      </c>
      <c r="F426" s="5">
        <v>2</v>
      </c>
      <c r="G426" s="5" t="s">
        <v>575</v>
      </c>
      <c r="H426" s="5" t="s">
        <v>576</v>
      </c>
      <c r="I426" s="5">
        <f t="shared" si="33"/>
        <v>4</v>
      </c>
      <c r="L426" s="5">
        <f t="shared" si="34"/>
        <v>3</v>
      </c>
      <c r="M426" s="4" t="s">
        <v>5657</v>
      </c>
      <c r="N426" s="4" t="s">
        <v>2554</v>
      </c>
      <c r="S426" s="5" t="s">
        <v>4494</v>
      </c>
      <c r="T426" s="5" t="s">
        <v>4495</v>
      </c>
      <c r="U426" s="5" t="s">
        <v>108</v>
      </c>
      <c r="V426" s="5" t="s">
        <v>109</v>
      </c>
      <c r="Y426" s="5" t="s">
        <v>4855</v>
      </c>
      <c r="Z426" s="5" t="s">
        <v>2597</v>
      </c>
      <c r="AC426" s="5">
        <v>31</v>
      </c>
      <c r="AD426" s="5" t="s">
        <v>662</v>
      </c>
      <c r="AE426" s="5" t="s">
        <v>663</v>
      </c>
    </row>
    <row r="427" spans="1:72" ht="13.5" customHeight="1">
      <c r="A427" s="11" t="str">
        <f>HYPERLINK("http://kyu.snu.ac.kr/sdhj/index.jsp?type=hj/GK14746_00IM0001_149a.jpg","1867_수동면_149a")</f>
        <v>1867_수동면_149a</v>
      </c>
      <c r="B427" s="4">
        <v>1867</v>
      </c>
      <c r="C427" s="4" t="s">
        <v>72</v>
      </c>
      <c r="D427" s="4" t="s">
        <v>73</v>
      </c>
      <c r="E427" s="4">
        <v>426</v>
      </c>
      <c r="F427" s="5">
        <v>2</v>
      </c>
      <c r="G427" s="5" t="s">
        <v>575</v>
      </c>
      <c r="H427" s="5" t="s">
        <v>576</v>
      </c>
      <c r="I427" s="5">
        <f t="shared" si="33"/>
        <v>4</v>
      </c>
      <c r="L427" s="5">
        <f t="shared" si="34"/>
        <v>3</v>
      </c>
      <c r="M427" s="4" t="s">
        <v>5657</v>
      </c>
      <c r="N427" s="4" t="s">
        <v>2554</v>
      </c>
      <c r="S427" s="5" t="s">
        <v>4475</v>
      </c>
      <c r="T427" s="5" t="s">
        <v>4435</v>
      </c>
      <c r="W427" s="5" t="s">
        <v>110</v>
      </c>
      <c r="X427" s="5" t="s">
        <v>111</v>
      </c>
      <c r="Y427" s="5" t="s">
        <v>167</v>
      </c>
      <c r="Z427" s="5" t="s">
        <v>168</v>
      </c>
      <c r="AC427" s="5">
        <v>28</v>
      </c>
      <c r="AD427" s="5" t="s">
        <v>2468</v>
      </c>
      <c r="AE427" s="5" t="s">
        <v>2469</v>
      </c>
    </row>
    <row r="428" spans="1:72" ht="13.5" customHeight="1">
      <c r="A428" s="11" t="str">
        <f>HYPERLINK("http://kyu.snu.ac.kr/sdhj/index.jsp?type=hj/GK14746_00IM0001_149a.jpg","1867_수동면_149a")</f>
        <v>1867_수동면_149a</v>
      </c>
      <c r="B428" s="4">
        <v>1867</v>
      </c>
      <c r="C428" s="4" t="s">
        <v>72</v>
      </c>
      <c r="D428" s="4" t="s">
        <v>73</v>
      </c>
      <c r="E428" s="4">
        <v>427</v>
      </c>
      <c r="F428" s="5">
        <v>2</v>
      </c>
      <c r="G428" s="5" t="s">
        <v>575</v>
      </c>
      <c r="H428" s="5" t="s">
        <v>576</v>
      </c>
      <c r="I428" s="5">
        <f t="shared" si="33"/>
        <v>4</v>
      </c>
      <c r="L428" s="5">
        <f t="shared" si="34"/>
        <v>3</v>
      </c>
      <c r="M428" s="4" t="s">
        <v>5657</v>
      </c>
      <c r="N428" s="4" t="s">
        <v>2554</v>
      </c>
      <c r="S428" s="5" t="s">
        <v>4494</v>
      </c>
      <c r="T428" s="5" t="s">
        <v>4495</v>
      </c>
      <c r="Y428" s="5" t="s">
        <v>4856</v>
      </c>
      <c r="Z428" s="5" t="s">
        <v>4857</v>
      </c>
      <c r="AA428" s="5" t="s">
        <v>4858</v>
      </c>
      <c r="AB428" s="5" t="s">
        <v>5662</v>
      </c>
      <c r="AC428" s="5">
        <v>27</v>
      </c>
      <c r="AD428" s="5" t="s">
        <v>2200</v>
      </c>
      <c r="AE428" s="5" t="s">
        <v>2201</v>
      </c>
    </row>
    <row r="429" spans="1:72" ht="13.5" customHeight="1">
      <c r="A429" s="11" t="str">
        <f>HYPERLINK("http://kyu.snu.ac.kr/sdhj/index.jsp?type=hj/GK14746_00IM0001_149a.jpg","1867_수동면_149a")</f>
        <v>1867_수동면_149a</v>
      </c>
      <c r="B429" s="4">
        <v>1867</v>
      </c>
      <c r="C429" s="4" t="s">
        <v>72</v>
      </c>
      <c r="D429" s="4" t="s">
        <v>73</v>
      </c>
      <c r="E429" s="4">
        <v>428</v>
      </c>
      <c r="F429" s="5">
        <v>2</v>
      </c>
      <c r="G429" s="5" t="s">
        <v>575</v>
      </c>
      <c r="H429" s="5" t="s">
        <v>576</v>
      </c>
      <c r="I429" s="5">
        <f t="shared" si="33"/>
        <v>4</v>
      </c>
      <c r="L429" s="5">
        <f t="shared" si="34"/>
        <v>3</v>
      </c>
      <c r="M429" s="4" t="s">
        <v>5657</v>
      </c>
      <c r="N429" s="4" t="s">
        <v>2554</v>
      </c>
      <c r="S429" s="5" t="s">
        <v>4475</v>
      </c>
      <c r="T429" s="5" t="s">
        <v>4435</v>
      </c>
      <c r="W429" s="5" t="s">
        <v>4491</v>
      </c>
      <c r="X429" s="5" t="s">
        <v>4492</v>
      </c>
      <c r="Y429" s="5" t="s">
        <v>167</v>
      </c>
      <c r="Z429" s="5" t="s">
        <v>168</v>
      </c>
      <c r="AC429" s="5">
        <v>21</v>
      </c>
      <c r="AD429" s="5" t="s">
        <v>160</v>
      </c>
      <c r="AE429" s="5" t="s">
        <v>161</v>
      </c>
    </row>
    <row r="430" spans="1:72" ht="13.5" customHeight="1">
      <c r="A430" s="11" t="str">
        <f>HYPERLINK("http://kyu.snu.ac.kr/sdhj/index.jsp?type=hj/GK14746_00IM0001_149a.jpg","1867_수동면_149a")</f>
        <v>1867_수동면_149a</v>
      </c>
      <c r="B430" s="4">
        <v>1867</v>
      </c>
      <c r="C430" s="4" t="s">
        <v>72</v>
      </c>
      <c r="D430" s="4" t="s">
        <v>73</v>
      </c>
      <c r="E430" s="4">
        <v>429</v>
      </c>
      <c r="F430" s="5">
        <v>2</v>
      </c>
      <c r="G430" s="5" t="s">
        <v>575</v>
      </c>
      <c r="H430" s="5" t="s">
        <v>576</v>
      </c>
      <c r="I430" s="5">
        <f t="shared" si="33"/>
        <v>4</v>
      </c>
      <c r="L430" s="5">
        <f t="shared" si="34"/>
        <v>3</v>
      </c>
      <c r="M430" s="4" t="s">
        <v>5657</v>
      </c>
      <c r="N430" s="4" t="s">
        <v>2554</v>
      </c>
      <c r="T430" s="5" t="s">
        <v>5521</v>
      </c>
      <c r="U430" s="5" t="s">
        <v>4512</v>
      </c>
      <c r="V430" s="5" t="s">
        <v>4513</v>
      </c>
      <c r="Y430" s="5" t="s">
        <v>4690</v>
      </c>
      <c r="Z430" s="5" t="s">
        <v>4691</v>
      </c>
      <c r="AD430" s="5" t="s">
        <v>1052</v>
      </c>
      <c r="AE430" s="5" t="s">
        <v>1053</v>
      </c>
    </row>
    <row r="431" spans="1:72" ht="13.5" customHeight="1">
      <c r="A431" s="11" t="str">
        <f>HYPERLINK("http://kyu.snu.ac.kr/sdhj/index.jsp?type=hj/GK14746_00IM0001_149a.jpg","1867_수동면_149a")</f>
        <v>1867_수동면_149a</v>
      </c>
      <c r="B431" s="4">
        <v>1867</v>
      </c>
      <c r="C431" s="4" t="s">
        <v>72</v>
      </c>
      <c r="D431" s="4" t="s">
        <v>73</v>
      </c>
      <c r="E431" s="4">
        <v>430</v>
      </c>
      <c r="F431" s="5">
        <v>2</v>
      </c>
      <c r="G431" s="5" t="s">
        <v>575</v>
      </c>
      <c r="H431" s="5" t="s">
        <v>576</v>
      </c>
      <c r="I431" s="5">
        <f t="shared" si="33"/>
        <v>4</v>
      </c>
      <c r="L431" s="5">
        <v>4</v>
      </c>
      <c r="M431" s="4" t="s">
        <v>577</v>
      </c>
      <c r="N431" s="4" t="s">
        <v>578</v>
      </c>
      <c r="T431" s="5" t="s">
        <v>5542</v>
      </c>
      <c r="U431" s="5" t="s">
        <v>108</v>
      </c>
      <c r="V431" s="5" t="s">
        <v>109</v>
      </c>
      <c r="W431" s="5" t="s">
        <v>110</v>
      </c>
      <c r="X431" s="5" t="s">
        <v>111</v>
      </c>
      <c r="Y431" s="5" t="s">
        <v>579</v>
      </c>
      <c r="Z431" s="5" t="s">
        <v>580</v>
      </c>
      <c r="AC431" s="5">
        <v>74</v>
      </c>
      <c r="AD431" s="5" t="s">
        <v>536</v>
      </c>
      <c r="AE431" s="5" t="s">
        <v>537</v>
      </c>
      <c r="AJ431" s="5" t="s">
        <v>35</v>
      </c>
      <c r="AK431" s="5" t="s">
        <v>36</v>
      </c>
      <c r="AL431" s="5" t="s">
        <v>116</v>
      </c>
      <c r="AM431" s="5" t="s">
        <v>117</v>
      </c>
      <c r="AT431" s="5" t="s">
        <v>95</v>
      </c>
      <c r="AU431" s="5" t="s">
        <v>96</v>
      </c>
      <c r="AV431" s="5" t="s">
        <v>581</v>
      </c>
      <c r="AW431" s="5" t="s">
        <v>582</v>
      </c>
      <c r="BG431" s="5" t="s">
        <v>95</v>
      </c>
      <c r="BH431" s="5" t="s">
        <v>96</v>
      </c>
      <c r="BI431" s="5" t="s">
        <v>583</v>
      </c>
      <c r="BJ431" s="5" t="s">
        <v>584</v>
      </c>
      <c r="BK431" s="5" t="s">
        <v>95</v>
      </c>
      <c r="BL431" s="5" t="s">
        <v>96</v>
      </c>
      <c r="BM431" s="5" t="s">
        <v>585</v>
      </c>
      <c r="BN431" s="5" t="s">
        <v>586</v>
      </c>
      <c r="BO431" s="5" t="s">
        <v>95</v>
      </c>
      <c r="BP431" s="5" t="s">
        <v>96</v>
      </c>
      <c r="BQ431" s="5" t="s">
        <v>587</v>
      </c>
      <c r="BR431" s="5" t="s">
        <v>588</v>
      </c>
      <c r="BS431" s="5" t="s">
        <v>199</v>
      </c>
      <c r="BT431" s="5" t="s">
        <v>200</v>
      </c>
    </row>
    <row r="432" spans="1:72" ht="13.5" customHeight="1">
      <c r="A432" s="11" t="str">
        <f>HYPERLINK("http://kyu.snu.ac.kr/sdhj/index.jsp?type=hj/GK14746_00IM0001_149a.jpg","1867_수동면_149a")</f>
        <v>1867_수동면_149a</v>
      </c>
      <c r="B432" s="4">
        <v>1867</v>
      </c>
      <c r="C432" s="4" t="s">
        <v>72</v>
      </c>
      <c r="D432" s="4" t="s">
        <v>73</v>
      </c>
      <c r="E432" s="4">
        <v>431</v>
      </c>
      <c r="F432" s="5">
        <v>2</v>
      </c>
      <c r="G432" s="5" t="s">
        <v>575</v>
      </c>
      <c r="H432" s="5" t="s">
        <v>576</v>
      </c>
      <c r="I432" s="5">
        <f t="shared" si="33"/>
        <v>4</v>
      </c>
      <c r="L432" s="5">
        <f>L431</f>
        <v>4</v>
      </c>
      <c r="M432" s="4" t="s">
        <v>577</v>
      </c>
      <c r="N432" s="4" t="s">
        <v>578</v>
      </c>
      <c r="S432" s="5" t="s">
        <v>164</v>
      </c>
      <c r="T432" s="5" t="s">
        <v>165</v>
      </c>
      <c r="W432" s="5" t="s">
        <v>166</v>
      </c>
      <c r="X432" s="5" t="s">
        <v>5663</v>
      </c>
      <c r="Y432" s="5" t="s">
        <v>167</v>
      </c>
      <c r="Z432" s="5" t="s">
        <v>168</v>
      </c>
      <c r="AC432" s="5">
        <v>74</v>
      </c>
      <c r="AD432" s="5" t="s">
        <v>536</v>
      </c>
      <c r="AE432" s="5" t="s">
        <v>537</v>
      </c>
      <c r="AJ432" s="5" t="s">
        <v>169</v>
      </c>
      <c r="AK432" s="5" t="s">
        <v>170</v>
      </c>
      <c r="AL432" s="5" t="s">
        <v>171</v>
      </c>
      <c r="AM432" s="5" t="s">
        <v>5664</v>
      </c>
      <c r="AT432" s="5" t="s">
        <v>95</v>
      </c>
      <c r="AU432" s="5" t="s">
        <v>96</v>
      </c>
      <c r="AV432" s="5" t="s">
        <v>5665</v>
      </c>
      <c r="AW432" s="5" t="s">
        <v>5666</v>
      </c>
      <c r="BG432" s="5" t="s">
        <v>95</v>
      </c>
      <c r="BH432" s="5" t="s">
        <v>96</v>
      </c>
      <c r="BI432" s="5" t="s">
        <v>3974</v>
      </c>
      <c r="BJ432" s="5" t="s">
        <v>3975</v>
      </c>
      <c r="BK432" s="5" t="s">
        <v>95</v>
      </c>
      <c r="BL432" s="5" t="s">
        <v>96</v>
      </c>
      <c r="BM432" s="5" t="s">
        <v>3976</v>
      </c>
      <c r="BN432" s="5" t="s">
        <v>3977</v>
      </c>
      <c r="BO432" s="5" t="s">
        <v>95</v>
      </c>
      <c r="BP432" s="5" t="s">
        <v>96</v>
      </c>
      <c r="BQ432" s="5" t="s">
        <v>3978</v>
      </c>
      <c r="BR432" s="5" t="s">
        <v>3979</v>
      </c>
      <c r="BS432" s="5" t="s">
        <v>3508</v>
      </c>
      <c r="BT432" s="5" t="s">
        <v>3509</v>
      </c>
    </row>
    <row r="433" spans="1:73" ht="13.5" customHeight="1">
      <c r="A433" s="11" t="str">
        <f>HYPERLINK("http://kyu.snu.ac.kr/sdhj/index.jsp?type=hj/GK14746_00IM0001_149b.jpg","1867_수동면_149b")</f>
        <v>1867_수동면_149b</v>
      </c>
      <c r="B433" s="4">
        <v>1867</v>
      </c>
      <c r="C433" s="4" t="s">
        <v>72</v>
      </c>
      <c r="D433" s="4" t="s">
        <v>73</v>
      </c>
      <c r="E433" s="4">
        <v>432</v>
      </c>
      <c r="F433" s="5">
        <v>2</v>
      </c>
      <c r="G433" s="5" t="s">
        <v>575</v>
      </c>
      <c r="H433" s="5" t="s">
        <v>576</v>
      </c>
      <c r="I433" s="5">
        <f t="shared" si="33"/>
        <v>4</v>
      </c>
      <c r="L433" s="5">
        <f>L432</f>
        <v>4</v>
      </c>
      <c r="M433" s="4" t="s">
        <v>577</v>
      </c>
      <c r="N433" s="4" t="s">
        <v>578</v>
      </c>
      <c r="S433" s="5" t="s">
        <v>4494</v>
      </c>
      <c r="T433" s="5" t="s">
        <v>4495</v>
      </c>
      <c r="AA433" s="5" t="s">
        <v>4859</v>
      </c>
      <c r="AB433" s="5" t="s">
        <v>4860</v>
      </c>
      <c r="AC433" s="5">
        <v>37</v>
      </c>
      <c r="AD433" s="5" t="s">
        <v>532</v>
      </c>
      <c r="AE433" s="5" t="s">
        <v>533</v>
      </c>
    </row>
    <row r="434" spans="1:73" ht="13.5" customHeight="1">
      <c r="A434" s="11" t="str">
        <f>HYPERLINK("http://kyu.snu.ac.kr/sdhj/index.jsp?type=hj/GK14746_00IM0001_149b.jpg","1867_수동면_149b")</f>
        <v>1867_수동면_149b</v>
      </c>
      <c r="B434" s="4">
        <v>1867</v>
      </c>
      <c r="C434" s="4" t="s">
        <v>72</v>
      </c>
      <c r="D434" s="4" t="s">
        <v>73</v>
      </c>
      <c r="E434" s="4">
        <v>433</v>
      </c>
      <c r="F434" s="5">
        <v>2</v>
      </c>
      <c r="G434" s="5" t="s">
        <v>575</v>
      </c>
      <c r="H434" s="5" t="s">
        <v>576</v>
      </c>
      <c r="I434" s="5">
        <f t="shared" si="33"/>
        <v>4</v>
      </c>
      <c r="L434" s="5">
        <f>L433</f>
        <v>4</v>
      </c>
      <c r="M434" s="4" t="s">
        <v>577</v>
      </c>
      <c r="N434" s="4" t="s">
        <v>578</v>
      </c>
      <c r="T434" s="5" t="s">
        <v>5545</v>
      </c>
      <c r="U434" s="5" t="s">
        <v>4512</v>
      </c>
      <c r="V434" s="5" t="s">
        <v>4513</v>
      </c>
      <c r="Y434" s="5" t="s">
        <v>4861</v>
      </c>
      <c r="Z434" s="5" t="s">
        <v>4862</v>
      </c>
      <c r="AD434" s="5" t="s">
        <v>662</v>
      </c>
      <c r="AE434" s="5" t="s">
        <v>663</v>
      </c>
    </row>
    <row r="435" spans="1:73" ht="13.5" customHeight="1">
      <c r="A435" s="11" t="str">
        <f>HYPERLINK("http://kyu.snu.ac.kr/sdhj/index.jsp?type=hj/GK14746_00IM0001_149b.jpg","1867_수동면_149b")</f>
        <v>1867_수동면_149b</v>
      </c>
      <c r="B435" s="4">
        <v>1867</v>
      </c>
      <c r="C435" s="4" t="s">
        <v>72</v>
      </c>
      <c r="D435" s="4" t="s">
        <v>73</v>
      </c>
      <c r="E435" s="4">
        <v>434</v>
      </c>
      <c r="F435" s="5">
        <v>2</v>
      </c>
      <c r="G435" s="5" t="s">
        <v>575</v>
      </c>
      <c r="H435" s="5" t="s">
        <v>576</v>
      </c>
      <c r="I435" s="5">
        <f t="shared" si="33"/>
        <v>4</v>
      </c>
      <c r="L435" s="5">
        <v>5</v>
      </c>
      <c r="M435" s="4" t="s">
        <v>2747</v>
      </c>
      <c r="N435" s="4" t="s">
        <v>2748</v>
      </c>
      <c r="O435" s="5" t="s">
        <v>14</v>
      </c>
      <c r="P435" s="5" t="s">
        <v>15</v>
      </c>
      <c r="T435" s="5" t="s">
        <v>5371</v>
      </c>
      <c r="U435" s="5" t="s">
        <v>2749</v>
      </c>
      <c r="V435" s="5" t="s">
        <v>2750</v>
      </c>
      <c r="W435" s="5" t="s">
        <v>166</v>
      </c>
      <c r="X435" s="5" t="s">
        <v>5592</v>
      </c>
      <c r="Y435" s="5" t="s">
        <v>167</v>
      </c>
      <c r="Z435" s="5" t="s">
        <v>168</v>
      </c>
      <c r="AC435" s="5">
        <v>49</v>
      </c>
      <c r="AD435" s="5" t="s">
        <v>81</v>
      </c>
      <c r="AE435" s="5" t="s">
        <v>82</v>
      </c>
      <c r="AJ435" s="5" t="s">
        <v>169</v>
      </c>
      <c r="AK435" s="5" t="s">
        <v>170</v>
      </c>
      <c r="AL435" s="5" t="s">
        <v>171</v>
      </c>
      <c r="AM435" s="5" t="s">
        <v>5667</v>
      </c>
      <c r="AT435" s="5" t="s">
        <v>95</v>
      </c>
      <c r="AU435" s="5" t="s">
        <v>96</v>
      </c>
      <c r="AV435" s="5" t="s">
        <v>1569</v>
      </c>
      <c r="AW435" s="5" t="s">
        <v>1570</v>
      </c>
      <c r="BG435" s="5" t="s">
        <v>95</v>
      </c>
      <c r="BH435" s="5" t="s">
        <v>96</v>
      </c>
      <c r="BI435" s="5" t="s">
        <v>2751</v>
      </c>
      <c r="BJ435" s="5" t="s">
        <v>2752</v>
      </c>
      <c r="BK435" s="5" t="s">
        <v>95</v>
      </c>
      <c r="BL435" s="5" t="s">
        <v>96</v>
      </c>
      <c r="BM435" s="5" t="s">
        <v>2125</v>
      </c>
      <c r="BN435" s="5" t="s">
        <v>2126</v>
      </c>
      <c r="BO435" s="5" t="s">
        <v>95</v>
      </c>
      <c r="BP435" s="5" t="s">
        <v>96</v>
      </c>
      <c r="BQ435" s="5" t="s">
        <v>2753</v>
      </c>
      <c r="BR435" s="5" t="s">
        <v>2754</v>
      </c>
      <c r="BS435" s="5" t="s">
        <v>2755</v>
      </c>
      <c r="BT435" s="5" t="s">
        <v>2756</v>
      </c>
    </row>
    <row r="436" spans="1:73" ht="13.5" customHeight="1">
      <c r="A436" s="11" t="str">
        <f>HYPERLINK("http://kyu.snu.ac.kr/sdhj/index.jsp?type=hj/GK14746_00IM0001_149b.jpg","1867_수동면_149b")</f>
        <v>1867_수동면_149b</v>
      </c>
      <c r="B436" s="4">
        <v>1867</v>
      </c>
      <c r="C436" s="4" t="s">
        <v>72</v>
      </c>
      <c r="D436" s="4" t="s">
        <v>73</v>
      </c>
      <c r="E436" s="4">
        <v>435</v>
      </c>
      <c r="F436" s="5">
        <v>2</v>
      </c>
      <c r="G436" s="5" t="s">
        <v>575</v>
      </c>
      <c r="H436" s="5" t="s">
        <v>576</v>
      </c>
      <c r="I436" s="5">
        <f t="shared" si="33"/>
        <v>4</v>
      </c>
      <c r="L436" s="5">
        <f>L435</f>
        <v>5</v>
      </c>
      <c r="M436" s="4" t="s">
        <v>2747</v>
      </c>
      <c r="N436" s="4" t="s">
        <v>2748</v>
      </c>
      <c r="T436" s="5" t="s">
        <v>5521</v>
      </c>
      <c r="U436" s="5" t="s">
        <v>4512</v>
      </c>
      <c r="V436" s="5" t="s">
        <v>4513</v>
      </c>
      <c r="Y436" s="5" t="s">
        <v>4863</v>
      </c>
      <c r="Z436" s="5" t="s">
        <v>4864</v>
      </c>
      <c r="AD436" s="5" t="s">
        <v>288</v>
      </c>
      <c r="AE436" s="5" t="s">
        <v>289</v>
      </c>
    </row>
    <row r="437" spans="1:73" s="6" customFormat="1" ht="13.5" customHeight="1">
      <c r="A437" s="11" t="str">
        <f>HYPERLINK("http://kyu.snu.ac.kr/sdhj/index.jsp?type=hj/GK14746_00IM0001_149b.jpg","1867_수동면_149b")</f>
        <v>1867_수동면_149b</v>
      </c>
      <c r="B437" s="4">
        <v>1867</v>
      </c>
      <c r="C437" s="4" t="s">
        <v>72</v>
      </c>
      <c r="D437" s="4" t="s">
        <v>73</v>
      </c>
      <c r="E437" s="4">
        <v>436</v>
      </c>
      <c r="F437" s="5">
        <v>2</v>
      </c>
      <c r="G437" s="5" t="s">
        <v>575</v>
      </c>
      <c r="H437" s="5" t="s">
        <v>576</v>
      </c>
      <c r="I437" s="5">
        <v>5</v>
      </c>
      <c r="J437" s="5" t="s">
        <v>901</v>
      </c>
      <c r="K437" s="5" t="s">
        <v>5668</v>
      </c>
      <c r="L437" s="5">
        <v>1</v>
      </c>
      <c r="M437" s="4" t="s">
        <v>4410</v>
      </c>
      <c r="N437" s="4" t="s">
        <v>4411</v>
      </c>
      <c r="O437" s="5" t="s">
        <v>14</v>
      </c>
      <c r="P437" s="5" t="s">
        <v>15</v>
      </c>
      <c r="Q437" s="5"/>
      <c r="R437" s="5"/>
      <c r="S437" s="5"/>
      <c r="T437" s="5" t="s">
        <v>5597</v>
      </c>
      <c r="U437" s="5" t="s">
        <v>3998</v>
      </c>
      <c r="V437" s="5" t="s">
        <v>3999</v>
      </c>
      <c r="W437" s="5" t="s">
        <v>269</v>
      </c>
      <c r="X437" s="5" t="s">
        <v>270</v>
      </c>
      <c r="Y437" s="5" t="s">
        <v>4412</v>
      </c>
      <c r="Z437" s="5" t="s">
        <v>4413</v>
      </c>
      <c r="AA437" s="5"/>
      <c r="AB437" s="5"/>
      <c r="AC437" s="5">
        <v>42</v>
      </c>
      <c r="AD437" s="5" t="s">
        <v>212</v>
      </c>
      <c r="AE437" s="5" t="s">
        <v>213</v>
      </c>
      <c r="AF437" s="5"/>
      <c r="AG437" s="5"/>
      <c r="AH437" s="5"/>
      <c r="AI437" s="5"/>
      <c r="AJ437" s="5" t="s">
        <v>35</v>
      </c>
      <c r="AK437" s="5" t="s">
        <v>36</v>
      </c>
      <c r="AL437" s="5" t="s">
        <v>199</v>
      </c>
      <c r="AM437" s="5" t="s">
        <v>200</v>
      </c>
      <c r="AN437" s="5"/>
      <c r="AO437" s="5"/>
      <c r="AP437" s="5"/>
      <c r="AQ437" s="5"/>
      <c r="AR437" s="5"/>
      <c r="AS437" s="5"/>
      <c r="AT437" s="5" t="s">
        <v>556</v>
      </c>
      <c r="AU437" s="5" t="s">
        <v>5669</v>
      </c>
      <c r="AV437" s="5" t="s">
        <v>4414</v>
      </c>
      <c r="AW437" s="5" t="s">
        <v>4415</v>
      </c>
      <c r="AX437" s="5"/>
      <c r="AY437" s="5"/>
      <c r="AZ437" s="5"/>
      <c r="BA437" s="5"/>
      <c r="BB437" s="5"/>
      <c r="BC437" s="5"/>
      <c r="BD437" s="5"/>
      <c r="BE437" s="5"/>
      <c r="BF437" s="5"/>
      <c r="BG437" s="5" t="s">
        <v>556</v>
      </c>
      <c r="BH437" s="5" t="s">
        <v>5669</v>
      </c>
      <c r="BI437" s="5" t="s">
        <v>4416</v>
      </c>
      <c r="BJ437" s="5" t="s">
        <v>4417</v>
      </c>
      <c r="BK437" s="5" t="s">
        <v>556</v>
      </c>
      <c r="BL437" s="5" t="s">
        <v>5669</v>
      </c>
      <c r="BM437" s="5" t="s">
        <v>4418</v>
      </c>
      <c r="BN437" s="5" t="s">
        <v>4419</v>
      </c>
      <c r="BO437" s="5" t="s">
        <v>556</v>
      </c>
      <c r="BP437" s="5" t="s">
        <v>5669</v>
      </c>
      <c r="BQ437" s="5" t="s">
        <v>4420</v>
      </c>
      <c r="BR437" s="5" t="s">
        <v>4421</v>
      </c>
      <c r="BS437" s="5" t="s">
        <v>5670</v>
      </c>
      <c r="BT437" s="5" t="s">
        <v>4422</v>
      </c>
      <c r="BU437" s="5"/>
    </row>
    <row r="438" spans="1:73" s="6" customFormat="1" ht="13.5" customHeight="1">
      <c r="A438" s="11" t="str">
        <f>HYPERLINK("http://kyu.snu.ac.kr/sdhj/index.jsp?type=hj/GK14746_00IM0001_149b.jpg","1867_수동면_149b")</f>
        <v>1867_수동면_149b</v>
      </c>
      <c r="B438" s="4">
        <v>1867</v>
      </c>
      <c r="C438" s="4" t="s">
        <v>72</v>
      </c>
      <c r="D438" s="4" t="s">
        <v>73</v>
      </c>
      <c r="E438" s="4">
        <v>437</v>
      </c>
      <c r="F438" s="5">
        <v>2</v>
      </c>
      <c r="G438" s="5" t="s">
        <v>575</v>
      </c>
      <c r="H438" s="5" t="s">
        <v>576</v>
      </c>
      <c r="I438" s="5">
        <f t="shared" ref="I438:I457" si="35">I437</f>
        <v>5</v>
      </c>
      <c r="J438" s="5"/>
      <c r="K438" s="5"/>
      <c r="L438" s="5">
        <v>2</v>
      </c>
      <c r="M438" s="4" t="s">
        <v>901</v>
      </c>
      <c r="N438" s="4" t="s">
        <v>902</v>
      </c>
      <c r="O438" s="5"/>
      <c r="P438" s="5"/>
      <c r="Q438" s="5"/>
      <c r="R438" s="5"/>
      <c r="S438" s="5"/>
      <c r="T438" s="5" t="s">
        <v>5671</v>
      </c>
      <c r="U438" s="5" t="s">
        <v>108</v>
      </c>
      <c r="V438" s="5" t="s">
        <v>109</v>
      </c>
      <c r="W438" s="5" t="s">
        <v>166</v>
      </c>
      <c r="X438" s="5" t="s">
        <v>5672</v>
      </c>
      <c r="Y438" s="5" t="s">
        <v>1043</v>
      </c>
      <c r="Z438" s="5" t="s">
        <v>1044</v>
      </c>
      <c r="AA438" s="5"/>
      <c r="AB438" s="5"/>
      <c r="AC438" s="5">
        <v>56</v>
      </c>
      <c r="AD438" s="5" t="s">
        <v>91</v>
      </c>
      <c r="AE438" s="5" t="s">
        <v>92</v>
      </c>
      <c r="AF438" s="5"/>
      <c r="AG438" s="5"/>
      <c r="AH438" s="5"/>
      <c r="AI438" s="5"/>
      <c r="AJ438" s="5" t="s">
        <v>35</v>
      </c>
      <c r="AK438" s="5" t="s">
        <v>36</v>
      </c>
      <c r="AL438" s="5" t="s">
        <v>199</v>
      </c>
      <c r="AM438" s="5" t="s">
        <v>200</v>
      </c>
      <c r="AN438" s="5"/>
      <c r="AO438" s="5"/>
      <c r="AP438" s="5"/>
      <c r="AQ438" s="5"/>
      <c r="AR438" s="5"/>
      <c r="AS438" s="5"/>
      <c r="AT438" s="5" t="s">
        <v>95</v>
      </c>
      <c r="AU438" s="5" t="s">
        <v>96</v>
      </c>
      <c r="AV438" s="5" t="s">
        <v>1045</v>
      </c>
      <c r="AW438" s="5" t="s">
        <v>1046</v>
      </c>
      <c r="AX438" s="5"/>
      <c r="AY438" s="5"/>
      <c r="AZ438" s="5"/>
      <c r="BA438" s="5"/>
      <c r="BB438" s="5"/>
      <c r="BC438" s="5"/>
      <c r="BD438" s="5"/>
      <c r="BE438" s="5"/>
      <c r="BF438" s="5"/>
      <c r="BG438" s="5" t="s">
        <v>95</v>
      </c>
      <c r="BH438" s="5" t="s">
        <v>96</v>
      </c>
      <c r="BI438" s="5" t="s">
        <v>1038</v>
      </c>
      <c r="BJ438" s="5" t="s">
        <v>5673</v>
      </c>
      <c r="BK438" s="5" t="s">
        <v>95</v>
      </c>
      <c r="BL438" s="5" t="s">
        <v>96</v>
      </c>
      <c r="BM438" s="5" t="s">
        <v>1039</v>
      </c>
      <c r="BN438" s="5" t="s">
        <v>1040</v>
      </c>
      <c r="BO438" s="5" t="s">
        <v>95</v>
      </c>
      <c r="BP438" s="5" t="s">
        <v>96</v>
      </c>
      <c r="BQ438" s="5" t="s">
        <v>1047</v>
      </c>
      <c r="BR438" s="5" t="s">
        <v>1042</v>
      </c>
      <c r="BS438" s="5" t="s">
        <v>171</v>
      </c>
      <c r="BT438" s="5" t="s">
        <v>5424</v>
      </c>
      <c r="BU438" s="5"/>
    </row>
    <row r="439" spans="1:73" s="6" customFormat="1" ht="13.5" customHeight="1">
      <c r="A439" s="11" t="str">
        <f>HYPERLINK("http://kyu.snu.ac.kr/sdhj/index.jsp?type=hj/GK14746_00IM0001_149b.jpg","1867_수동면_149b")</f>
        <v>1867_수동면_149b</v>
      </c>
      <c r="B439" s="4">
        <v>1867</v>
      </c>
      <c r="C439" s="4" t="s">
        <v>72</v>
      </c>
      <c r="D439" s="4" t="s">
        <v>73</v>
      </c>
      <c r="E439" s="4">
        <v>438</v>
      </c>
      <c r="F439" s="5">
        <v>2</v>
      </c>
      <c r="G439" s="5" t="s">
        <v>575</v>
      </c>
      <c r="H439" s="5" t="s">
        <v>576</v>
      </c>
      <c r="I439" s="5">
        <f t="shared" si="35"/>
        <v>5</v>
      </c>
      <c r="J439" s="5"/>
      <c r="K439" s="5"/>
      <c r="L439" s="5">
        <f>L438</f>
        <v>2</v>
      </c>
      <c r="M439" s="4" t="s">
        <v>901</v>
      </c>
      <c r="N439" s="4" t="s">
        <v>902</v>
      </c>
      <c r="O439" s="5"/>
      <c r="P439" s="5"/>
      <c r="Q439" s="5"/>
      <c r="R439" s="5"/>
      <c r="S439" s="5" t="s">
        <v>164</v>
      </c>
      <c r="T439" s="5" t="s">
        <v>165</v>
      </c>
      <c r="U439" s="5"/>
      <c r="V439" s="5"/>
      <c r="W439" s="5" t="s">
        <v>110</v>
      </c>
      <c r="X439" s="5" t="s">
        <v>111</v>
      </c>
      <c r="Y439" s="5" t="s">
        <v>167</v>
      </c>
      <c r="Z439" s="5" t="s">
        <v>168</v>
      </c>
      <c r="AA439" s="5"/>
      <c r="AB439" s="5"/>
      <c r="AC439" s="5">
        <v>60</v>
      </c>
      <c r="AD439" s="5" t="s">
        <v>903</v>
      </c>
      <c r="AE439" s="5" t="s">
        <v>904</v>
      </c>
      <c r="AF439" s="5"/>
      <c r="AG439" s="5"/>
      <c r="AH439" s="5"/>
      <c r="AI439" s="5"/>
      <c r="AJ439" s="5" t="s">
        <v>169</v>
      </c>
      <c r="AK439" s="5" t="s">
        <v>170</v>
      </c>
      <c r="AL439" s="5" t="s">
        <v>116</v>
      </c>
      <c r="AM439" s="5" t="s">
        <v>117</v>
      </c>
      <c r="AN439" s="5"/>
      <c r="AO439" s="5"/>
      <c r="AP439" s="5"/>
      <c r="AQ439" s="5"/>
      <c r="AR439" s="5"/>
      <c r="AS439" s="5"/>
      <c r="AT439" s="5" t="s">
        <v>95</v>
      </c>
      <c r="AU439" s="5" t="s">
        <v>96</v>
      </c>
      <c r="AV439" s="5" t="s">
        <v>905</v>
      </c>
      <c r="AW439" s="5" t="s">
        <v>906</v>
      </c>
      <c r="AX439" s="5"/>
      <c r="AY439" s="5"/>
      <c r="AZ439" s="5"/>
      <c r="BA439" s="5"/>
      <c r="BB439" s="5"/>
      <c r="BC439" s="5"/>
      <c r="BD439" s="5"/>
      <c r="BE439" s="5"/>
      <c r="BF439" s="5"/>
      <c r="BG439" s="5" t="s">
        <v>95</v>
      </c>
      <c r="BH439" s="5" t="s">
        <v>96</v>
      </c>
      <c r="BI439" s="5" t="s">
        <v>907</v>
      </c>
      <c r="BJ439" s="5" t="s">
        <v>908</v>
      </c>
      <c r="BK439" s="5" t="s">
        <v>95</v>
      </c>
      <c r="BL439" s="5" t="s">
        <v>96</v>
      </c>
      <c r="BM439" s="5" t="s">
        <v>909</v>
      </c>
      <c r="BN439" s="5" t="s">
        <v>910</v>
      </c>
      <c r="BO439" s="5" t="s">
        <v>95</v>
      </c>
      <c r="BP439" s="5" t="s">
        <v>96</v>
      </c>
      <c r="BQ439" s="5" t="s">
        <v>911</v>
      </c>
      <c r="BR439" s="5" t="s">
        <v>912</v>
      </c>
      <c r="BS439" s="5" t="s">
        <v>171</v>
      </c>
      <c r="BT439" s="5" t="s">
        <v>5674</v>
      </c>
      <c r="BU439" s="5"/>
    </row>
    <row r="440" spans="1:73" s="6" customFormat="1" ht="13.5" customHeight="1">
      <c r="A440" s="11" t="str">
        <f>HYPERLINK("http://kyu.snu.ac.kr/sdhj/index.jsp?type=hj/GK14746_00IM0001_149b.jpg","1867_수동면_149b")</f>
        <v>1867_수동면_149b</v>
      </c>
      <c r="B440" s="4">
        <v>1867</v>
      </c>
      <c r="C440" s="4" t="s">
        <v>72</v>
      </c>
      <c r="D440" s="4" t="s">
        <v>73</v>
      </c>
      <c r="E440" s="4">
        <v>439</v>
      </c>
      <c r="F440" s="5">
        <v>2</v>
      </c>
      <c r="G440" s="5" t="s">
        <v>575</v>
      </c>
      <c r="H440" s="5" t="s">
        <v>576</v>
      </c>
      <c r="I440" s="5">
        <f t="shared" si="35"/>
        <v>5</v>
      </c>
      <c r="J440" s="5"/>
      <c r="K440" s="5"/>
      <c r="L440" s="5">
        <f>L439</f>
        <v>2</v>
      </c>
      <c r="M440" s="4" t="s">
        <v>901</v>
      </c>
      <c r="N440" s="4" t="s">
        <v>902</v>
      </c>
      <c r="O440" s="5"/>
      <c r="P440" s="5"/>
      <c r="Q440" s="5"/>
      <c r="R440" s="5"/>
      <c r="S440" s="5" t="s">
        <v>4475</v>
      </c>
      <c r="T440" s="5" t="s">
        <v>4435</v>
      </c>
      <c r="U440" s="5"/>
      <c r="V440" s="5"/>
      <c r="W440" s="5" t="s">
        <v>110</v>
      </c>
      <c r="X440" s="5" t="s">
        <v>111</v>
      </c>
      <c r="Y440" s="5" t="s">
        <v>167</v>
      </c>
      <c r="Z440" s="5" t="s">
        <v>168</v>
      </c>
      <c r="AA440" s="5"/>
      <c r="AB440" s="5"/>
      <c r="AC440" s="5">
        <v>33</v>
      </c>
      <c r="AD440" s="5" t="s">
        <v>1640</v>
      </c>
      <c r="AE440" s="5" t="s">
        <v>1641</v>
      </c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</row>
    <row r="441" spans="1:73" s="6" customFormat="1" ht="13.5" customHeight="1">
      <c r="A441" s="11" t="str">
        <f>HYPERLINK("http://kyu.snu.ac.kr/sdhj/index.jsp?type=hj/GK14746_00IM0001_149b.jpg","1867_수동면_149b")</f>
        <v>1867_수동면_149b</v>
      </c>
      <c r="B441" s="4">
        <v>1867</v>
      </c>
      <c r="C441" s="4" t="s">
        <v>72</v>
      </c>
      <c r="D441" s="4" t="s">
        <v>73</v>
      </c>
      <c r="E441" s="4">
        <v>440</v>
      </c>
      <c r="F441" s="5">
        <v>2</v>
      </c>
      <c r="G441" s="5" t="s">
        <v>575</v>
      </c>
      <c r="H441" s="5" t="s">
        <v>576</v>
      </c>
      <c r="I441" s="5">
        <f t="shared" si="35"/>
        <v>5</v>
      </c>
      <c r="J441" s="5"/>
      <c r="K441" s="5"/>
      <c r="L441" s="5">
        <f>L440</f>
        <v>2</v>
      </c>
      <c r="M441" s="4" t="s">
        <v>901</v>
      </c>
      <c r="N441" s="4" t="s">
        <v>902</v>
      </c>
      <c r="O441" s="5"/>
      <c r="P441" s="5"/>
      <c r="Q441" s="5"/>
      <c r="R441" s="5"/>
      <c r="S441" s="5"/>
      <c r="T441" s="5" t="s">
        <v>5675</v>
      </c>
      <c r="U441" s="5" t="s">
        <v>4512</v>
      </c>
      <c r="V441" s="5" t="s">
        <v>4513</v>
      </c>
      <c r="W441" s="5"/>
      <c r="X441" s="5"/>
      <c r="Y441" s="5" t="s">
        <v>4865</v>
      </c>
      <c r="Z441" s="5" t="s">
        <v>4866</v>
      </c>
      <c r="AA441" s="5"/>
      <c r="AB441" s="5"/>
      <c r="AC441" s="5"/>
      <c r="AD441" s="5" t="s">
        <v>438</v>
      </c>
      <c r="AE441" s="5" t="s">
        <v>439</v>
      </c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</row>
    <row r="442" spans="1:73" s="6" customFormat="1" ht="13.5" customHeight="1">
      <c r="A442" s="11" t="str">
        <f>HYPERLINK("http://kyu.snu.ac.kr/sdhj/index.jsp?type=hj/GK14746_00IM0001_149b.jpg","1867_수동면_149b")</f>
        <v>1867_수동면_149b</v>
      </c>
      <c r="B442" s="4">
        <v>1867</v>
      </c>
      <c r="C442" s="4" t="s">
        <v>72</v>
      </c>
      <c r="D442" s="4" t="s">
        <v>73</v>
      </c>
      <c r="E442" s="4">
        <v>441</v>
      </c>
      <c r="F442" s="5">
        <v>2</v>
      </c>
      <c r="G442" s="5" t="s">
        <v>575</v>
      </c>
      <c r="H442" s="5" t="s">
        <v>576</v>
      </c>
      <c r="I442" s="5">
        <f t="shared" si="35"/>
        <v>5</v>
      </c>
      <c r="J442" s="5"/>
      <c r="K442" s="5"/>
      <c r="L442" s="5">
        <v>3</v>
      </c>
      <c r="M442" s="4" t="s">
        <v>982</v>
      </c>
      <c r="N442" s="4" t="s">
        <v>983</v>
      </c>
      <c r="O442" s="5"/>
      <c r="P442" s="5"/>
      <c r="Q442" s="5"/>
      <c r="R442" s="5"/>
      <c r="S442" s="5"/>
      <c r="T442" s="5" t="s">
        <v>5538</v>
      </c>
      <c r="U442" s="5" t="s">
        <v>108</v>
      </c>
      <c r="V442" s="5" t="s">
        <v>109</v>
      </c>
      <c r="W442" s="5" t="s">
        <v>166</v>
      </c>
      <c r="X442" s="5" t="s">
        <v>5539</v>
      </c>
      <c r="Y442" s="5" t="s">
        <v>2439</v>
      </c>
      <c r="Z442" s="5" t="s">
        <v>2440</v>
      </c>
      <c r="AA442" s="5"/>
      <c r="AB442" s="5"/>
      <c r="AC442" s="5">
        <v>58</v>
      </c>
      <c r="AD442" s="5" t="s">
        <v>332</v>
      </c>
      <c r="AE442" s="5" t="s">
        <v>333</v>
      </c>
      <c r="AF442" s="5"/>
      <c r="AG442" s="5"/>
      <c r="AH442" s="5"/>
      <c r="AI442" s="5"/>
      <c r="AJ442" s="5" t="s">
        <v>35</v>
      </c>
      <c r="AK442" s="5" t="s">
        <v>36</v>
      </c>
      <c r="AL442" s="5" t="s">
        <v>199</v>
      </c>
      <c r="AM442" s="5" t="s">
        <v>200</v>
      </c>
      <c r="AN442" s="5"/>
      <c r="AO442" s="5"/>
      <c r="AP442" s="5"/>
      <c r="AQ442" s="5"/>
      <c r="AR442" s="5"/>
      <c r="AS442" s="5"/>
      <c r="AT442" s="5" t="s">
        <v>108</v>
      </c>
      <c r="AU442" s="5" t="s">
        <v>109</v>
      </c>
      <c r="AV442" s="5" t="s">
        <v>2309</v>
      </c>
      <c r="AW442" s="5" t="s">
        <v>2310</v>
      </c>
      <c r="AX442" s="5"/>
      <c r="AY442" s="5"/>
      <c r="AZ442" s="5"/>
      <c r="BA442" s="5"/>
      <c r="BB442" s="5"/>
      <c r="BC442" s="5"/>
      <c r="BD442" s="5"/>
      <c r="BE442" s="5"/>
      <c r="BF442" s="5"/>
      <c r="BG442" s="5" t="s">
        <v>95</v>
      </c>
      <c r="BH442" s="5" t="s">
        <v>96</v>
      </c>
      <c r="BI442" s="5" t="s">
        <v>2311</v>
      </c>
      <c r="BJ442" s="5" t="s">
        <v>5676</v>
      </c>
      <c r="BK442" s="5" t="s">
        <v>95</v>
      </c>
      <c r="BL442" s="5" t="s">
        <v>96</v>
      </c>
      <c r="BM442" s="5" t="s">
        <v>1039</v>
      </c>
      <c r="BN442" s="5" t="s">
        <v>1040</v>
      </c>
      <c r="BO442" s="5" t="s">
        <v>95</v>
      </c>
      <c r="BP442" s="5" t="s">
        <v>96</v>
      </c>
      <c r="BQ442" s="5" t="s">
        <v>2441</v>
      </c>
      <c r="BR442" s="5" t="s">
        <v>2442</v>
      </c>
      <c r="BS442" s="5" t="s">
        <v>116</v>
      </c>
      <c r="BT442" s="5" t="s">
        <v>117</v>
      </c>
      <c r="BU442" s="5"/>
    </row>
    <row r="443" spans="1:73" s="6" customFormat="1" ht="13.5" customHeight="1">
      <c r="A443" s="11" t="str">
        <f>HYPERLINK("http://kyu.snu.ac.kr/sdhj/index.jsp?type=hj/GK14746_00IM0001_149b.jpg","1867_수동면_149b")</f>
        <v>1867_수동면_149b</v>
      </c>
      <c r="B443" s="4">
        <v>1867</v>
      </c>
      <c r="C443" s="4" t="s">
        <v>72</v>
      </c>
      <c r="D443" s="4" t="s">
        <v>73</v>
      </c>
      <c r="E443" s="4">
        <v>442</v>
      </c>
      <c r="F443" s="5">
        <v>2</v>
      </c>
      <c r="G443" s="5" t="s">
        <v>575</v>
      </c>
      <c r="H443" s="5" t="s">
        <v>576</v>
      </c>
      <c r="I443" s="5">
        <f t="shared" si="35"/>
        <v>5</v>
      </c>
      <c r="J443" s="5"/>
      <c r="K443" s="5"/>
      <c r="L443" s="5">
        <f>L442</f>
        <v>3</v>
      </c>
      <c r="M443" s="4" t="s">
        <v>982</v>
      </c>
      <c r="N443" s="4" t="s">
        <v>983</v>
      </c>
      <c r="O443" s="5"/>
      <c r="P443" s="5"/>
      <c r="Q443" s="5"/>
      <c r="R443" s="5"/>
      <c r="S443" s="5" t="s">
        <v>164</v>
      </c>
      <c r="T443" s="5" t="s">
        <v>165</v>
      </c>
      <c r="U443" s="5"/>
      <c r="V443" s="5"/>
      <c r="W443" s="5" t="s">
        <v>550</v>
      </c>
      <c r="X443" s="5" t="s">
        <v>551</v>
      </c>
      <c r="Y443" s="5" t="s">
        <v>167</v>
      </c>
      <c r="Z443" s="5" t="s">
        <v>168</v>
      </c>
      <c r="AA443" s="5"/>
      <c r="AB443" s="5"/>
      <c r="AC443" s="5">
        <v>49</v>
      </c>
      <c r="AD443" s="5" t="s">
        <v>381</v>
      </c>
      <c r="AE443" s="5" t="s">
        <v>382</v>
      </c>
      <c r="AF443" s="5"/>
      <c r="AG443" s="5"/>
      <c r="AH443" s="5"/>
      <c r="AI443" s="5"/>
      <c r="AJ443" s="5" t="s">
        <v>35</v>
      </c>
      <c r="AK443" s="5" t="s">
        <v>36</v>
      </c>
      <c r="AL443" s="5" t="s">
        <v>554</v>
      </c>
      <c r="AM443" s="5" t="s">
        <v>555</v>
      </c>
      <c r="AN443" s="5"/>
      <c r="AO443" s="5"/>
      <c r="AP443" s="5"/>
      <c r="AQ443" s="5"/>
      <c r="AR443" s="5"/>
      <c r="AS443" s="5"/>
      <c r="AT443" s="5" t="s">
        <v>95</v>
      </c>
      <c r="AU443" s="5" t="s">
        <v>96</v>
      </c>
      <c r="AV443" s="5" t="s">
        <v>984</v>
      </c>
      <c r="AW443" s="5" t="s">
        <v>985</v>
      </c>
      <c r="AX443" s="5"/>
      <c r="AY443" s="5"/>
      <c r="AZ443" s="5"/>
      <c r="BA443" s="5"/>
      <c r="BB443" s="5"/>
      <c r="BC443" s="5"/>
      <c r="BD443" s="5"/>
      <c r="BE443" s="5"/>
      <c r="BF443" s="5"/>
      <c r="BG443" s="5" t="s">
        <v>95</v>
      </c>
      <c r="BH443" s="5" t="s">
        <v>96</v>
      </c>
      <c r="BI443" s="5" t="s">
        <v>986</v>
      </c>
      <c r="BJ443" s="5" t="s">
        <v>987</v>
      </c>
      <c r="BK443" s="5" t="s">
        <v>95</v>
      </c>
      <c r="BL443" s="5" t="s">
        <v>96</v>
      </c>
      <c r="BM443" s="5" t="s">
        <v>988</v>
      </c>
      <c r="BN443" s="5" t="s">
        <v>989</v>
      </c>
      <c r="BO443" s="5" t="s">
        <v>95</v>
      </c>
      <c r="BP443" s="5" t="s">
        <v>96</v>
      </c>
      <c r="BQ443" s="5" t="s">
        <v>990</v>
      </c>
      <c r="BR443" s="5" t="s">
        <v>991</v>
      </c>
      <c r="BS443" s="5" t="s">
        <v>171</v>
      </c>
      <c r="BT443" s="5" t="s">
        <v>5677</v>
      </c>
      <c r="BU443" s="5"/>
    </row>
    <row r="444" spans="1:73" ht="13.5" customHeight="1">
      <c r="A444" s="11" t="str">
        <f>HYPERLINK("http://kyu.snu.ac.kr/sdhj/index.jsp?type=hj/GK14746_00IM0001_149b.jpg","1867_수동면_149b")</f>
        <v>1867_수동면_149b</v>
      </c>
      <c r="B444" s="4">
        <v>1867</v>
      </c>
      <c r="C444" s="4" t="s">
        <v>72</v>
      </c>
      <c r="D444" s="4" t="s">
        <v>73</v>
      </c>
      <c r="E444" s="4">
        <v>443</v>
      </c>
      <c r="F444" s="5">
        <v>2</v>
      </c>
      <c r="G444" s="5" t="s">
        <v>575</v>
      </c>
      <c r="H444" s="5" t="s">
        <v>576</v>
      </c>
      <c r="I444" s="5">
        <f t="shared" si="35"/>
        <v>5</v>
      </c>
      <c r="L444" s="5">
        <f>L443</f>
        <v>3</v>
      </c>
      <c r="M444" s="4" t="s">
        <v>982</v>
      </c>
      <c r="N444" s="4" t="s">
        <v>983</v>
      </c>
      <c r="S444" s="5" t="s">
        <v>4494</v>
      </c>
      <c r="T444" s="5" t="s">
        <v>4495</v>
      </c>
      <c r="U444" s="5" t="s">
        <v>108</v>
      </c>
      <c r="V444" s="5" t="s">
        <v>109</v>
      </c>
      <c r="Y444" s="5" t="s">
        <v>4867</v>
      </c>
      <c r="Z444" s="5" t="s">
        <v>4868</v>
      </c>
      <c r="AA444" s="5" t="s">
        <v>4869</v>
      </c>
      <c r="AB444" s="5" t="s">
        <v>4870</v>
      </c>
      <c r="AC444" s="5">
        <v>20</v>
      </c>
      <c r="AD444" s="5" t="s">
        <v>2180</v>
      </c>
      <c r="AE444" s="5" t="s">
        <v>2181</v>
      </c>
    </row>
    <row r="445" spans="1:73" ht="13.5" customHeight="1">
      <c r="A445" s="11" t="str">
        <f>HYPERLINK("http://kyu.snu.ac.kr/sdhj/index.jsp?type=hj/GK14746_00IM0001_149b.jpg","1867_수동면_149b")</f>
        <v>1867_수동면_149b</v>
      </c>
      <c r="B445" s="4">
        <v>1867</v>
      </c>
      <c r="C445" s="4" t="s">
        <v>72</v>
      </c>
      <c r="D445" s="4" t="s">
        <v>73</v>
      </c>
      <c r="E445" s="4">
        <v>444</v>
      </c>
      <c r="F445" s="5">
        <v>2</v>
      </c>
      <c r="G445" s="5" t="s">
        <v>575</v>
      </c>
      <c r="H445" s="5" t="s">
        <v>576</v>
      </c>
      <c r="I445" s="5">
        <f t="shared" si="35"/>
        <v>5</v>
      </c>
      <c r="L445" s="5">
        <f>L444</f>
        <v>3</v>
      </c>
      <c r="M445" s="4" t="s">
        <v>982</v>
      </c>
      <c r="N445" s="4" t="s">
        <v>983</v>
      </c>
      <c r="S445" s="5" t="s">
        <v>4475</v>
      </c>
      <c r="T445" s="5" t="s">
        <v>4435</v>
      </c>
      <c r="W445" s="5" t="s">
        <v>269</v>
      </c>
      <c r="X445" s="5" t="s">
        <v>270</v>
      </c>
      <c r="Y445" s="5" t="s">
        <v>167</v>
      </c>
      <c r="Z445" s="5" t="s">
        <v>168</v>
      </c>
      <c r="AC445" s="5">
        <v>23</v>
      </c>
      <c r="AD445" s="5" t="s">
        <v>1079</v>
      </c>
      <c r="AE445" s="5" t="s">
        <v>1080</v>
      </c>
    </row>
    <row r="446" spans="1:73" ht="13.5" customHeight="1">
      <c r="A446" s="11" t="str">
        <f>HYPERLINK("http://kyu.snu.ac.kr/sdhj/index.jsp?type=hj/GK14746_00IM0001_149b.jpg","1867_수동면_149b")</f>
        <v>1867_수동면_149b</v>
      </c>
      <c r="B446" s="4">
        <v>1867</v>
      </c>
      <c r="C446" s="4" t="s">
        <v>72</v>
      </c>
      <c r="D446" s="4" t="s">
        <v>73</v>
      </c>
      <c r="E446" s="4">
        <v>445</v>
      </c>
      <c r="F446" s="5">
        <v>2</v>
      </c>
      <c r="G446" s="5" t="s">
        <v>575</v>
      </c>
      <c r="H446" s="5" t="s">
        <v>576</v>
      </c>
      <c r="I446" s="5">
        <f t="shared" si="35"/>
        <v>5</v>
      </c>
      <c r="L446" s="5">
        <f>L445</f>
        <v>3</v>
      </c>
      <c r="M446" s="4" t="s">
        <v>982</v>
      </c>
      <c r="N446" s="4" t="s">
        <v>983</v>
      </c>
      <c r="T446" s="5" t="s">
        <v>5541</v>
      </c>
      <c r="U446" s="5" t="s">
        <v>4512</v>
      </c>
      <c r="V446" s="5" t="s">
        <v>4513</v>
      </c>
      <c r="Y446" s="5" t="s">
        <v>4871</v>
      </c>
      <c r="Z446" s="5" t="s">
        <v>4872</v>
      </c>
      <c r="AD446" s="5" t="s">
        <v>2200</v>
      </c>
      <c r="AE446" s="5" t="s">
        <v>2201</v>
      </c>
    </row>
    <row r="447" spans="1:73" ht="13.5" customHeight="1">
      <c r="A447" s="11" t="str">
        <f>HYPERLINK("http://kyu.snu.ac.kr/sdhj/index.jsp?type=hj/GK14746_00IM0001_149b.jpg","1867_수동면_149b")</f>
        <v>1867_수동면_149b</v>
      </c>
      <c r="B447" s="4">
        <v>1867</v>
      </c>
      <c r="C447" s="4" t="s">
        <v>72</v>
      </c>
      <c r="D447" s="4" t="s">
        <v>73</v>
      </c>
      <c r="E447" s="4">
        <v>446</v>
      </c>
      <c r="F447" s="5">
        <v>2</v>
      </c>
      <c r="G447" s="5" t="s">
        <v>575</v>
      </c>
      <c r="H447" s="5" t="s">
        <v>576</v>
      </c>
      <c r="I447" s="5">
        <f t="shared" si="35"/>
        <v>5</v>
      </c>
      <c r="L447" s="5">
        <v>4</v>
      </c>
      <c r="M447" s="4" t="s">
        <v>2248</v>
      </c>
      <c r="N447" s="4" t="s">
        <v>2249</v>
      </c>
      <c r="T447" s="5" t="s">
        <v>5411</v>
      </c>
      <c r="U447" s="5" t="s">
        <v>108</v>
      </c>
      <c r="V447" s="5" t="s">
        <v>109</v>
      </c>
      <c r="W447" s="5" t="s">
        <v>134</v>
      </c>
      <c r="X447" s="5" t="s">
        <v>135</v>
      </c>
      <c r="Y447" s="5" t="s">
        <v>2250</v>
      </c>
      <c r="Z447" s="5" t="s">
        <v>2251</v>
      </c>
      <c r="AC447" s="5">
        <v>60</v>
      </c>
      <c r="AD447" s="5" t="s">
        <v>138</v>
      </c>
      <c r="AE447" s="5" t="s">
        <v>139</v>
      </c>
      <c r="AJ447" s="5" t="s">
        <v>35</v>
      </c>
      <c r="AK447" s="5" t="s">
        <v>36</v>
      </c>
      <c r="AL447" s="5" t="s">
        <v>140</v>
      </c>
      <c r="AM447" s="5" t="s">
        <v>141</v>
      </c>
      <c r="AT447" s="5" t="s">
        <v>95</v>
      </c>
      <c r="AU447" s="5" t="s">
        <v>96</v>
      </c>
      <c r="AV447" s="5" t="s">
        <v>1187</v>
      </c>
      <c r="AW447" s="5" t="s">
        <v>1188</v>
      </c>
      <c r="BG447" s="5" t="s">
        <v>95</v>
      </c>
      <c r="BH447" s="5" t="s">
        <v>96</v>
      </c>
      <c r="BI447" s="5" t="s">
        <v>1189</v>
      </c>
      <c r="BJ447" s="5" t="s">
        <v>1190</v>
      </c>
      <c r="BK447" s="5" t="s">
        <v>95</v>
      </c>
      <c r="BL447" s="5" t="s">
        <v>96</v>
      </c>
      <c r="BM447" s="5" t="s">
        <v>616</v>
      </c>
      <c r="BN447" s="5" t="s">
        <v>617</v>
      </c>
      <c r="BO447" s="5" t="s">
        <v>95</v>
      </c>
      <c r="BP447" s="5" t="s">
        <v>96</v>
      </c>
      <c r="BQ447" s="5" t="s">
        <v>2246</v>
      </c>
      <c r="BR447" s="5" t="s">
        <v>2247</v>
      </c>
      <c r="BS447" s="5" t="s">
        <v>116</v>
      </c>
      <c r="BT447" s="5" t="s">
        <v>117</v>
      </c>
    </row>
    <row r="448" spans="1:73" ht="13.5" customHeight="1">
      <c r="A448" s="11" t="str">
        <f>HYPERLINK("http://kyu.snu.ac.kr/sdhj/index.jsp?type=hj/GK14746_00IM0001_149b.jpg","1867_수동면_149b")</f>
        <v>1867_수동면_149b</v>
      </c>
      <c r="B448" s="4">
        <v>1867</v>
      </c>
      <c r="C448" s="4" t="s">
        <v>72</v>
      </c>
      <c r="D448" s="4" t="s">
        <v>73</v>
      </c>
      <c r="E448" s="4">
        <v>447</v>
      </c>
      <c r="F448" s="5">
        <v>2</v>
      </c>
      <c r="G448" s="5" t="s">
        <v>575</v>
      </c>
      <c r="H448" s="5" t="s">
        <v>576</v>
      </c>
      <c r="I448" s="5">
        <f t="shared" si="35"/>
        <v>5</v>
      </c>
      <c r="L448" s="5">
        <f t="shared" ref="L448:L453" si="36">L447</f>
        <v>4</v>
      </c>
      <c r="M448" s="4" t="s">
        <v>2248</v>
      </c>
      <c r="N448" s="4" t="s">
        <v>2249</v>
      </c>
      <c r="S448" s="5" t="s">
        <v>4479</v>
      </c>
      <c r="T448" s="5" t="s">
        <v>4480</v>
      </c>
      <c r="W448" s="5" t="s">
        <v>848</v>
      </c>
      <c r="X448" s="5" t="s">
        <v>849</v>
      </c>
      <c r="Y448" s="5" t="s">
        <v>22</v>
      </c>
      <c r="Z448" s="5" t="s">
        <v>23</v>
      </c>
      <c r="AC448" s="5">
        <v>50</v>
      </c>
      <c r="AD448" s="5" t="s">
        <v>850</v>
      </c>
      <c r="AE448" s="5" t="s">
        <v>851</v>
      </c>
      <c r="AJ448" s="5" t="s">
        <v>35</v>
      </c>
      <c r="AK448" s="5" t="s">
        <v>36</v>
      </c>
      <c r="AL448" s="5" t="s">
        <v>171</v>
      </c>
      <c r="AM448" s="5" t="s">
        <v>5614</v>
      </c>
    </row>
    <row r="449" spans="1:73" ht="13.5" customHeight="1">
      <c r="A449" s="11" t="str">
        <f>HYPERLINK("http://kyu.snu.ac.kr/sdhj/index.jsp?type=hj/GK14746_00IM0001_149b.jpg","1867_수동면_149b")</f>
        <v>1867_수동면_149b</v>
      </c>
      <c r="B449" s="4">
        <v>1867</v>
      </c>
      <c r="C449" s="4" t="s">
        <v>72</v>
      </c>
      <c r="D449" s="4" t="s">
        <v>73</v>
      </c>
      <c r="E449" s="4">
        <v>448</v>
      </c>
      <c r="F449" s="5">
        <v>2</v>
      </c>
      <c r="G449" s="5" t="s">
        <v>575</v>
      </c>
      <c r="H449" s="5" t="s">
        <v>576</v>
      </c>
      <c r="I449" s="5">
        <f t="shared" si="35"/>
        <v>5</v>
      </c>
      <c r="L449" s="5">
        <f t="shared" si="36"/>
        <v>4</v>
      </c>
      <c r="M449" s="4" t="s">
        <v>2248</v>
      </c>
      <c r="N449" s="4" t="s">
        <v>2249</v>
      </c>
      <c r="S449" s="5" t="s">
        <v>4494</v>
      </c>
      <c r="T449" s="5" t="s">
        <v>4495</v>
      </c>
      <c r="Y449" s="5" t="s">
        <v>3823</v>
      </c>
      <c r="Z449" s="5" t="s">
        <v>3824</v>
      </c>
      <c r="AA449" s="5" t="s">
        <v>4496</v>
      </c>
      <c r="AB449" s="5" t="s">
        <v>4497</v>
      </c>
      <c r="AC449" s="5">
        <v>30</v>
      </c>
      <c r="AD449" s="5" t="s">
        <v>413</v>
      </c>
      <c r="AE449" s="5" t="s">
        <v>414</v>
      </c>
      <c r="AJ449" s="5" t="s">
        <v>169</v>
      </c>
      <c r="AK449" s="5" t="s">
        <v>170</v>
      </c>
      <c r="AL449" s="5" t="s">
        <v>1862</v>
      </c>
      <c r="AM449" s="5" t="s">
        <v>1863</v>
      </c>
    </row>
    <row r="450" spans="1:73" ht="13.5" customHeight="1">
      <c r="A450" s="11" t="str">
        <f>HYPERLINK("http://kyu.snu.ac.kr/sdhj/index.jsp?type=hj/GK14746_00IM0001_149b.jpg","1867_수동면_149b")</f>
        <v>1867_수동면_149b</v>
      </c>
      <c r="B450" s="4">
        <v>1867</v>
      </c>
      <c r="C450" s="4" t="s">
        <v>72</v>
      </c>
      <c r="D450" s="4" t="s">
        <v>73</v>
      </c>
      <c r="E450" s="4">
        <v>449</v>
      </c>
      <c r="F450" s="5">
        <v>2</v>
      </c>
      <c r="G450" s="5" t="s">
        <v>575</v>
      </c>
      <c r="H450" s="5" t="s">
        <v>576</v>
      </c>
      <c r="I450" s="5">
        <f t="shared" si="35"/>
        <v>5</v>
      </c>
      <c r="L450" s="5">
        <f t="shared" si="36"/>
        <v>4</v>
      </c>
      <c r="M450" s="4" t="s">
        <v>2248</v>
      </c>
      <c r="N450" s="4" t="s">
        <v>2249</v>
      </c>
      <c r="S450" s="5" t="s">
        <v>4475</v>
      </c>
      <c r="T450" s="5" t="s">
        <v>4435</v>
      </c>
      <c r="W450" s="5" t="s">
        <v>184</v>
      </c>
      <c r="X450" s="5" t="s">
        <v>5412</v>
      </c>
      <c r="Y450" s="5" t="s">
        <v>167</v>
      </c>
      <c r="Z450" s="5" t="s">
        <v>168</v>
      </c>
      <c r="AC450" s="5">
        <v>30</v>
      </c>
      <c r="AD450" s="5" t="s">
        <v>413</v>
      </c>
      <c r="AE450" s="5" t="s">
        <v>414</v>
      </c>
    </row>
    <row r="451" spans="1:73" ht="13.5" customHeight="1">
      <c r="A451" s="11" t="str">
        <f>HYPERLINK("http://kyu.snu.ac.kr/sdhj/index.jsp?type=hj/GK14746_00IM0001_149b.jpg","1867_수동면_149b")</f>
        <v>1867_수동면_149b</v>
      </c>
      <c r="B451" s="4">
        <v>1867</v>
      </c>
      <c r="C451" s="4" t="s">
        <v>72</v>
      </c>
      <c r="D451" s="4" t="s">
        <v>73</v>
      </c>
      <c r="E451" s="4">
        <v>450</v>
      </c>
      <c r="F451" s="5">
        <v>2</v>
      </c>
      <c r="G451" s="5" t="s">
        <v>575</v>
      </c>
      <c r="H451" s="5" t="s">
        <v>576</v>
      </c>
      <c r="I451" s="5">
        <f t="shared" si="35"/>
        <v>5</v>
      </c>
      <c r="L451" s="5">
        <f t="shared" si="36"/>
        <v>4</v>
      </c>
      <c r="M451" s="4" t="s">
        <v>2248</v>
      </c>
      <c r="N451" s="4" t="s">
        <v>2249</v>
      </c>
      <c r="S451" s="5" t="s">
        <v>4494</v>
      </c>
      <c r="T451" s="5" t="s">
        <v>4495</v>
      </c>
      <c r="Y451" s="5" t="s">
        <v>4192</v>
      </c>
      <c r="Z451" s="5" t="s">
        <v>4193</v>
      </c>
      <c r="AA451" s="5" t="s">
        <v>4873</v>
      </c>
      <c r="AB451" s="5" t="s">
        <v>4874</v>
      </c>
      <c r="AC451" s="5">
        <v>27</v>
      </c>
      <c r="AD451" s="5" t="s">
        <v>2200</v>
      </c>
      <c r="AE451" s="5" t="s">
        <v>2201</v>
      </c>
    </row>
    <row r="452" spans="1:73" ht="13.5" customHeight="1">
      <c r="A452" s="11" t="str">
        <f>HYPERLINK("http://kyu.snu.ac.kr/sdhj/index.jsp?type=hj/GK14746_00IM0001_149b.jpg","1867_수동면_149b")</f>
        <v>1867_수동면_149b</v>
      </c>
      <c r="B452" s="4">
        <v>1867</v>
      </c>
      <c r="C452" s="4" t="s">
        <v>72</v>
      </c>
      <c r="D452" s="4" t="s">
        <v>73</v>
      </c>
      <c r="E452" s="4">
        <v>451</v>
      </c>
      <c r="F452" s="5">
        <v>2</v>
      </c>
      <c r="G452" s="5" t="s">
        <v>575</v>
      </c>
      <c r="H452" s="5" t="s">
        <v>576</v>
      </c>
      <c r="I452" s="5">
        <f t="shared" si="35"/>
        <v>5</v>
      </c>
      <c r="L452" s="5">
        <f t="shared" si="36"/>
        <v>4</v>
      </c>
      <c r="M452" s="4" t="s">
        <v>2248</v>
      </c>
      <c r="N452" s="4" t="s">
        <v>2249</v>
      </c>
      <c r="S452" s="5" t="s">
        <v>4494</v>
      </c>
      <c r="T452" s="5" t="s">
        <v>4495</v>
      </c>
      <c r="Y452" s="5" t="s">
        <v>4875</v>
      </c>
      <c r="Z452" s="5" t="s">
        <v>5678</v>
      </c>
      <c r="AC452" s="5">
        <v>21</v>
      </c>
      <c r="AD452" s="5" t="s">
        <v>160</v>
      </c>
      <c r="AE452" s="5" t="s">
        <v>161</v>
      </c>
    </row>
    <row r="453" spans="1:73" ht="13.5" customHeight="1">
      <c r="A453" s="11" t="str">
        <f>HYPERLINK("http://kyu.snu.ac.kr/sdhj/index.jsp?type=hj/GK14746_00IM0001_149b.jpg","1867_수동면_149b")</f>
        <v>1867_수동면_149b</v>
      </c>
      <c r="B453" s="4">
        <v>1867</v>
      </c>
      <c r="C453" s="4" t="s">
        <v>72</v>
      </c>
      <c r="D453" s="4" t="s">
        <v>73</v>
      </c>
      <c r="E453" s="4">
        <v>452</v>
      </c>
      <c r="F453" s="5">
        <v>2</v>
      </c>
      <c r="G453" s="5" t="s">
        <v>575</v>
      </c>
      <c r="H453" s="5" t="s">
        <v>576</v>
      </c>
      <c r="I453" s="5">
        <f t="shared" si="35"/>
        <v>5</v>
      </c>
      <c r="L453" s="5">
        <f t="shared" si="36"/>
        <v>4</v>
      </c>
      <c r="M453" s="4" t="s">
        <v>2248</v>
      </c>
      <c r="N453" s="4" t="s">
        <v>2249</v>
      </c>
      <c r="T453" s="5" t="s">
        <v>5414</v>
      </c>
      <c r="U453" s="5" t="s">
        <v>4512</v>
      </c>
      <c r="V453" s="5" t="s">
        <v>4513</v>
      </c>
      <c r="Y453" s="5" t="s">
        <v>3512</v>
      </c>
      <c r="Z453" s="5" t="s">
        <v>3513</v>
      </c>
      <c r="AD453" s="5" t="s">
        <v>349</v>
      </c>
      <c r="AE453" s="5" t="s">
        <v>350</v>
      </c>
    </row>
    <row r="454" spans="1:73" ht="13.5" customHeight="1">
      <c r="A454" s="11" t="str">
        <f>HYPERLINK("http://kyu.snu.ac.kr/sdhj/index.jsp?type=hj/GK14746_00IM0001_149b.jpg","1867_수동면_149b")</f>
        <v>1867_수동면_149b</v>
      </c>
      <c r="B454" s="4">
        <v>1867</v>
      </c>
      <c r="C454" s="4" t="s">
        <v>72</v>
      </c>
      <c r="D454" s="4" t="s">
        <v>73</v>
      </c>
      <c r="E454" s="4">
        <v>453</v>
      </c>
      <c r="F454" s="5">
        <v>2</v>
      </c>
      <c r="G454" s="5" t="s">
        <v>575</v>
      </c>
      <c r="H454" s="5" t="s">
        <v>576</v>
      </c>
      <c r="I454" s="5">
        <f t="shared" si="35"/>
        <v>5</v>
      </c>
      <c r="L454" s="5">
        <v>5</v>
      </c>
      <c r="M454" s="4" t="s">
        <v>589</v>
      </c>
      <c r="N454" s="4" t="s">
        <v>590</v>
      </c>
      <c r="T454" s="5" t="s">
        <v>5634</v>
      </c>
      <c r="U454" s="5" t="s">
        <v>108</v>
      </c>
      <c r="V454" s="5" t="s">
        <v>109</v>
      </c>
      <c r="W454" s="5" t="s">
        <v>184</v>
      </c>
      <c r="X454" s="5" t="s">
        <v>5635</v>
      </c>
      <c r="Y454" s="5" t="s">
        <v>3228</v>
      </c>
      <c r="Z454" s="5" t="s">
        <v>3229</v>
      </c>
      <c r="AC454" s="5">
        <v>46</v>
      </c>
      <c r="AD454" s="5" t="s">
        <v>438</v>
      </c>
      <c r="AE454" s="5" t="s">
        <v>439</v>
      </c>
      <c r="AJ454" s="5" t="s">
        <v>35</v>
      </c>
      <c r="AK454" s="5" t="s">
        <v>36</v>
      </c>
      <c r="AL454" s="5" t="s">
        <v>2541</v>
      </c>
      <c r="AM454" s="5" t="s">
        <v>2542</v>
      </c>
      <c r="AT454" s="5" t="s">
        <v>403</v>
      </c>
      <c r="AU454" s="5" t="s">
        <v>404</v>
      </c>
      <c r="AV454" s="5" t="s">
        <v>3230</v>
      </c>
      <c r="AW454" s="5" t="s">
        <v>3231</v>
      </c>
      <c r="BG454" s="5" t="s">
        <v>95</v>
      </c>
      <c r="BH454" s="5" t="s">
        <v>96</v>
      </c>
      <c r="BI454" s="5" t="s">
        <v>3232</v>
      </c>
      <c r="BJ454" s="5" t="s">
        <v>3233</v>
      </c>
      <c r="BK454" s="5" t="s">
        <v>95</v>
      </c>
      <c r="BL454" s="5" t="s">
        <v>96</v>
      </c>
      <c r="BM454" s="5" t="s">
        <v>3234</v>
      </c>
      <c r="BN454" s="5" t="s">
        <v>3235</v>
      </c>
      <c r="BO454" s="5" t="s">
        <v>95</v>
      </c>
      <c r="BP454" s="5" t="s">
        <v>96</v>
      </c>
      <c r="BQ454" s="5" t="s">
        <v>3236</v>
      </c>
      <c r="BR454" s="5" t="s">
        <v>3237</v>
      </c>
      <c r="BS454" s="5" t="s">
        <v>3238</v>
      </c>
      <c r="BT454" s="5" t="s">
        <v>3239</v>
      </c>
    </row>
    <row r="455" spans="1:73" ht="13.5" customHeight="1">
      <c r="A455" s="11" t="str">
        <f>HYPERLINK("http://kyu.snu.ac.kr/sdhj/index.jsp?type=hj/GK14746_00IM0001_149b.jpg","1867_수동면_149b")</f>
        <v>1867_수동면_149b</v>
      </c>
      <c r="B455" s="4">
        <v>1867</v>
      </c>
      <c r="C455" s="4" t="s">
        <v>72</v>
      </c>
      <c r="D455" s="4" t="s">
        <v>73</v>
      </c>
      <c r="E455" s="4">
        <v>454</v>
      </c>
      <c r="F455" s="5">
        <v>2</v>
      </c>
      <c r="G455" s="5" t="s">
        <v>575</v>
      </c>
      <c r="H455" s="5" t="s">
        <v>576</v>
      </c>
      <c r="I455" s="5">
        <f t="shared" si="35"/>
        <v>5</v>
      </c>
      <c r="L455" s="5">
        <f>L454</f>
        <v>5</v>
      </c>
      <c r="M455" s="4" t="s">
        <v>589</v>
      </c>
      <c r="N455" s="4" t="s">
        <v>590</v>
      </c>
      <c r="S455" s="5" t="s">
        <v>164</v>
      </c>
      <c r="T455" s="5" t="s">
        <v>165</v>
      </c>
      <c r="W455" s="5" t="s">
        <v>243</v>
      </c>
      <c r="X455" s="5" t="s">
        <v>244</v>
      </c>
      <c r="Y455" s="5" t="s">
        <v>167</v>
      </c>
      <c r="Z455" s="5" t="s">
        <v>168</v>
      </c>
      <c r="AC455" s="5">
        <v>50</v>
      </c>
      <c r="AD455" s="5" t="s">
        <v>81</v>
      </c>
      <c r="AE455" s="5" t="s">
        <v>82</v>
      </c>
      <c r="AJ455" s="5" t="s">
        <v>35</v>
      </c>
      <c r="AK455" s="5" t="s">
        <v>36</v>
      </c>
      <c r="AL455" s="5" t="s">
        <v>591</v>
      </c>
      <c r="AM455" s="5" t="s">
        <v>592</v>
      </c>
      <c r="AT455" s="5" t="s">
        <v>593</v>
      </c>
      <c r="AU455" s="5" t="s">
        <v>5679</v>
      </c>
      <c r="AV455" s="5" t="s">
        <v>594</v>
      </c>
      <c r="AW455" s="5" t="s">
        <v>595</v>
      </c>
      <c r="BG455" s="5" t="s">
        <v>596</v>
      </c>
      <c r="BH455" s="5" t="s">
        <v>597</v>
      </c>
      <c r="BI455" s="5" t="s">
        <v>598</v>
      </c>
      <c r="BJ455" s="5" t="s">
        <v>599</v>
      </c>
      <c r="BK455" s="5" t="s">
        <v>600</v>
      </c>
      <c r="BL455" s="5" t="s">
        <v>601</v>
      </c>
      <c r="BM455" s="5" t="s">
        <v>602</v>
      </c>
      <c r="BN455" s="5" t="s">
        <v>603</v>
      </c>
      <c r="BO455" s="5" t="s">
        <v>604</v>
      </c>
      <c r="BP455" s="5" t="s">
        <v>605</v>
      </c>
      <c r="BQ455" s="5" t="s">
        <v>606</v>
      </c>
      <c r="BR455" s="5" t="s">
        <v>607</v>
      </c>
      <c r="BS455" s="5" t="s">
        <v>199</v>
      </c>
      <c r="BT455" s="5" t="s">
        <v>200</v>
      </c>
    </row>
    <row r="456" spans="1:73" ht="13.5" customHeight="1">
      <c r="A456" s="11" t="str">
        <f>HYPERLINK("http://kyu.snu.ac.kr/sdhj/index.jsp?type=hj/GK14746_00IM0001_150a.jpg","1867_수동면_150a")</f>
        <v>1867_수동면_150a</v>
      </c>
      <c r="B456" s="4">
        <v>1867</v>
      </c>
      <c r="C456" s="4" t="s">
        <v>72</v>
      </c>
      <c r="D456" s="4" t="s">
        <v>73</v>
      </c>
      <c r="E456" s="4">
        <v>455</v>
      </c>
      <c r="F456" s="5">
        <v>2</v>
      </c>
      <c r="G456" s="5" t="s">
        <v>575</v>
      </c>
      <c r="H456" s="5" t="s">
        <v>576</v>
      </c>
      <c r="I456" s="5">
        <f t="shared" si="35"/>
        <v>5</v>
      </c>
      <c r="L456" s="5">
        <f>L455</f>
        <v>5</v>
      </c>
      <c r="M456" s="4" t="s">
        <v>589</v>
      </c>
      <c r="N456" s="4" t="s">
        <v>590</v>
      </c>
      <c r="S456" s="5" t="s">
        <v>4494</v>
      </c>
      <c r="T456" s="5" t="s">
        <v>4495</v>
      </c>
      <c r="Y456" s="5" t="s">
        <v>4876</v>
      </c>
      <c r="Z456" s="5" t="s">
        <v>4877</v>
      </c>
      <c r="AC456" s="5">
        <v>11</v>
      </c>
      <c r="AD456" s="5" t="s">
        <v>3628</v>
      </c>
      <c r="AE456" s="5" t="s">
        <v>3629</v>
      </c>
    </row>
    <row r="457" spans="1:73" ht="13.5" customHeight="1">
      <c r="A457" s="11" t="str">
        <f>HYPERLINK("http://kyu.snu.ac.kr/sdhj/index.jsp?type=hj/GK14746_00IM0001_150a.jpg","1867_수동면_150a")</f>
        <v>1867_수동면_150a</v>
      </c>
      <c r="B457" s="4">
        <v>1867</v>
      </c>
      <c r="C457" s="4" t="s">
        <v>72</v>
      </c>
      <c r="D457" s="4" t="s">
        <v>73</v>
      </c>
      <c r="E457" s="4">
        <v>456</v>
      </c>
      <c r="F457" s="5">
        <v>2</v>
      </c>
      <c r="G457" s="5" t="s">
        <v>575</v>
      </c>
      <c r="H457" s="5" t="s">
        <v>576</v>
      </c>
      <c r="I457" s="5">
        <f t="shared" si="35"/>
        <v>5</v>
      </c>
      <c r="L457" s="5">
        <f>L456</f>
        <v>5</v>
      </c>
      <c r="M457" s="4" t="s">
        <v>589</v>
      </c>
      <c r="N457" s="4" t="s">
        <v>590</v>
      </c>
      <c r="T457" s="5" t="s">
        <v>5636</v>
      </c>
      <c r="U457" s="5" t="s">
        <v>4512</v>
      </c>
      <c r="V457" s="5" t="s">
        <v>4513</v>
      </c>
      <c r="Y457" s="5" t="s">
        <v>4878</v>
      </c>
      <c r="Z457" s="5" t="s">
        <v>4879</v>
      </c>
      <c r="AC457" s="5">
        <v>43</v>
      </c>
    </row>
    <row r="458" spans="1:73" ht="13.5" customHeight="1">
      <c r="A458" s="11" t="str">
        <f>HYPERLINK("http://kyu.snu.ac.kr/sdhj/index.jsp?type=hj/GK14746_00IM0001_150a.jpg","1867_수동면_150a")</f>
        <v>1867_수동면_150a</v>
      </c>
      <c r="B458" s="4">
        <v>1867</v>
      </c>
      <c r="C458" s="4" t="s">
        <v>72</v>
      </c>
      <c r="D458" s="4" t="s">
        <v>73</v>
      </c>
      <c r="E458" s="4">
        <v>457</v>
      </c>
      <c r="F458" s="5">
        <v>2</v>
      </c>
      <c r="G458" s="5" t="s">
        <v>575</v>
      </c>
      <c r="H458" s="5" t="s">
        <v>576</v>
      </c>
      <c r="I458" s="5">
        <v>6</v>
      </c>
      <c r="J458" s="5" t="s">
        <v>3187</v>
      </c>
      <c r="K458" s="5" t="s">
        <v>5680</v>
      </c>
      <c r="L458" s="5">
        <v>1</v>
      </c>
      <c r="M458" s="4" t="s">
        <v>2415</v>
      </c>
      <c r="N458" s="4" t="s">
        <v>2416</v>
      </c>
      <c r="T458" s="5" t="s">
        <v>5681</v>
      </c>
      <c r="U458" s="5" t="s">
        <v>108</v>
      </c>
      <c r="V458" s="5" t="s">
        <v>109</v>
      </c>
      <c r="W458" s="5" t="s">
        <v>184</v>
      </c>
      <c r="X458" s="5" t="s">
        <v>5682</v>
      </c>
      <c r="Y458" s="5" t="s">
        <v>3188</v>
      </c>
      <c r="Z458" s="5" t="s">
        <v>3189</v>
      </c>
      <c r="AC458" s="5">
        <v>41</v>
      </c>
      <c r="AD458" s="5" t="s">
        <v>229</v>
      </c>
      <c r="AE458" s="5" t="s">
        <v>230</v>
      </c>
      <c r="AJ458" s="5" t="s">
        <v>35</v>
      </c>
      <c r="AK458" s="5" t="s">
        <v>36</v>
      </c>
      <c r="AL458" s="5" t="s">
        <v>187</v>
      </c>
      <c r="AM458" s="5" t="s">
        <v>188</v>
      </c>
      <c r="AT458" s="5" t="s">
        <v>95</v>
      </c>
      <c r="AU458" s="5" t="s">
        <v>96</v>
      </c>
      <c r="AV458" s="5" t="s">
        <v>3190</v>
      </c>
      <c r="AW458" s="5" t="s">
        <v>3191</v>
      </c>
      <c r="BG458" s="5" t="s">
        <v>95</v>
      </c>
      <c r="BH458" s="5" t="s">
        <v>96</v>
      </c>
      <c r="BI458" s="5" t="s">
        <v>3192</v>
      </c>
      <c r="BJ458" s="5" t="s">
        <v>3193</v>
      </c>
      <c r="BK458" s="5" t="s">
        <v>95</v>
      </c>
      <c r="BL458" s="5" t="s">
        <v>96</v>
      </c>
      <c r="BM458" s="5" t="s">
        <v>3194</v>
      </c>
      <c r="BN458" s="5" t="s">
        <v>3195</v>
      </c>
      <c r="BO458" s="5" t="s">
        <v>95</v>
      </c>
      <c r="BP458" s="5" t="s">
        <v>96</v>
      </c>
      <c r="BQ458" s="5" t="s">
        <v>3196</v>
      </c>
      <c r="BR458" s="5" t="s">
        <v>3197</v>
      </c>
      <c r="BS458" s="5" t="s">
        <v>538</v>
      </c>
      <c r="BT458" s="5" t="s">
        <v>539</v>
      </c>
    </row>
    <row r="459" spans="1:73" s="6" customFormat="1" ht="13.5" customHeight="1">
      <c r="A459" s="11" t="str">
        <f>HYPERLINK("http://kyu.snu.ac.kr/sdhj/index.jsp?type=hj/GK14746_00IM0001_150a.jpg","1867_수동면_150a")</f>
        <v>1867_수동면_150a</v>
      </c>
      <c r="B459" s="4">
        <v>1867</v>
      </c>
      <c r="C459" s="4" t="s">
        <v>72</v>
      </c>
      <c r="D459" s="4" t="s">
        <v>73</v>
      </c>
      <c r="E459" s="4">
        <v>458</v>
      </c>
      <c r="F459" s="5">
        <v>2</v>
      </c>
      <c r="G459" s="5" t="s">
        <v>575</v>
      </c>
      <c r="H459" s="5" t="s">
        <v>576</v>
      </c>
      <c r="I459" s="5">
        <f t="shared" ref="I459:I475" si="37">I458</f>
        <v>6</v>
      </c>
      <c r="J459" s="5"/>
      <c r="K459" s="5"/>
      <c r="L459" s="5">
        <f>L458</f>
        <v>1</v>
      </c>
      <c r="M459" s="4" t="s">
        <v>2415</v>
      </c>
      <c r="N459" s="4" t="s">
        <v>2416</v>
      </c>
      <c r="O459" s="5"/>
      <c r="P459" s="5"/>
      <c r="Q459" s="5"/>
      <c r="R459" s="5"/>
      <c r="S459" s="5" t="s">
        <v>2417</v>
      </c>
      <c r="T459" s="5" t="s">
        <v>2418</v>
      </c>
      <c r="U459" s="5"/>
      <c r="V459" s="5"/>
      <c r="W459" s="5" t="s">
        <v>1389</v>
      </c>
      <c r="X459" s="5" t="s">
        <v>1390</v>
      </c>
      <c r="Y459" s="5" t="s">
        <v>167</v>
      </c>
      <c r="Z459" s="5" t="s">
        <v>168</v>
      </c>
      <c r="AA459" s="5"/>
      <c r="AB459" s="5"/>
      <c r="AC459" s="5">
        <v>72</v>
      </c>
      <c r="AD459" s="5" t="s">
        <v>2419</v>
      </c>
      <c r="AE459" s="5" t="s">
        <v>2420</v>
      </c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 t="s">
        <v>95</v>
      </c>
      <c r="AU459" s="5" t="s">
        <v>96</v>
      </c>
      <c r="AV459" s="5" t="s">
        <v>2421</v>
      </c>
      <c r="AW459" s="5" t="s">
        <v>2422</v>
      </c>
      <c r="AX459" s="5"/>
      <c r="AY459" s="5"/>
      <c r="AZ459" s="5"/>
      <c r="BA459" s="5"/>
      <c r="BB459" s="5"/>
      <c r="BC459" s="5"/>
      <c r="BD459" s="5"/>
      <c r="BE459" s="5"/>
      <c r="BF459" s="5"/>
      <c r="BG459" s="5" t="s">
        <v>95</v>
      </c>
      <c r="BH459" s="5" t="s">
        <v>96</v>
      </c>
      <c r="BI459" s="5" t="s">
        <v>2423</v>
      </c>
      <c r="BJ459" s="5" t="s">
        <v>5683</v>
      </c>
      <c r="BK459" s="5" t="s">
        <v>95</v>
      </c>
      <c r="BL459" s="5" t="s">
        <v>96</v>
      </c>
      <c r="BM459" s="5" t="s">
        <v>2424</v>
      </c>
      <c r="BN459" s="5" t="s">
        <v>2425</v>
      </c>
      <c r="BO459" s="5" t="s">
        <v>95</v>
      </c>
      <c r="BP459" s="5" t="s">
        <v>96</v>
      </c>
      <c r="BQ459" s="5" t="s">
        <v>2409</v>
      </c>
      <c r="BR459" s="5" t="s">
        <v>2410</v>
      </c>
      <c r="BS459" s="5" t="s">
        <v>116</v>
      </c>
      <c r="BT459" s="5" t="s">
        <v>117</v>
      </c>
      <c r="BU459" s="5"/>
    </row>
    <row r="460" spans="1:73" s="6" customFormat="1" ht="13.5" customHeight="1">
      <c r="A460" s="11" t="str">
        <f>HYPERLINK("http://kyu.snu.ac.kr/sdhj/index.jsp?type=hj/GK14746_00IM0001_150a.jpg","1867_수동면_150a")</f>
        <v>1867_수동면_150a</v>
      </c>
      <c r="B460" s="4">
        <v>1867</v>
      </c>
      <c r="C460" s="4" t="s">
        <v>72</v>
      </c>
      <c r="D460" s="4" t="s">
        <v>73</v>
      </c>
      <c r="E460" s="4">
        <v>459</v>
      </c>
      <c r="F460" s="5">
        <v>2</v>
      </c>
      <c r="G460" s="5" t="s">
        <v>575</v>
      </c>
      <c r="H460" s="5" t="s">
        <v>576</v>
      </c>
      <c r="I460" s="5">
        <f t="shared" si="37"/>
        <v>6</v>
      </c>
      <c r="J460" s="5"/>
      <c r="K460" s="5"/>
      <c r="L460" s="5">
        <f>L459</f>
        <v>1</v>
      </c>
      <c r="M460" s="4" t="s">
        <v>2415</v>
      </c>
      <c r="N460" s="4" t="s">
        <v>2416</v>
      </c>
      <c r="O460" s="5"/>
      <c r="P460" s="5"/>
      <c r="Q460" s="5"/>
      <c r="R460" s="5"/>
      <c r="S460" s="5"/>
      <c r="T460" s="5" t="s">
        <v>5684</v>
      </c>
      <c r="U460" s="5" t="s">
        <v>4512</v>
      </c>
      <c r="V460" s="5" t="s">
        <v>4513</v>
      </c>
      <c r="W460" s="5"/>
      <c r="X460" s="5"/>
      <c r="Y460" s="5" t="s">
        <v>4880</v>
      </c>
      <c r="Z460" s="5" t="s">
        <v>4881</v>
      </c>
      <c r="AA460" s="5"/>
      <c r="AB460" s="5"/>
      <c r="AC460" s="5"/>
      <c r="AD460" s="5" t="s">
        <v>814</v>
      </c>
      <c r="AE460" s="5" t="s">
        <v>815</v>
      </c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</row>
    <row r="461" spans="1:73" s="6" customFormat="1" ht="13.5" customHeight="1">
      <c r="A461" s="11" t="str">
        <f>HYPERLINK("http://kyu.snu.ac.kr/sdhj/index.jsp?type=hj/GK14746_00IM0001_150a.jpg","1867_수동면_150a")</f>
        <v>1867_수동면_150a</v>
      </c>
      <c r="B461" s="4">
        <v>1867</v>
      </c>
      <c r="C461" s="4" t="s">
        <v>72</v>
      </c>
      <c r="D461" s="4" t="s">
        <v>73</v>
      </c>
      <c r="E461" s="4">
        <v>460</v>
      </c>
      <c r="F461" s="5">
        <v>2</v>
      </c>
      <c r="G461" s="5" t="s">
        <v>575</v>
      </c>
      <c r="H461" s="5" t="s">
        <v>576</v>
      </c>
      <c r="I461" s="5">
        <f t="shared" si="37"/>
        <v>6</v>
      </c>
      <c r="J461" s="5"/>
      <c r="K461" s="5"/>
      <c r="L461" s="5">
        <v>2</v>
      </c>
      <c r="M461" s="4" t="s">
        <v>1123</v>
      </c>
      <c r="N461" s="4" t="s">
        <v>1124</v>
      </c>
      <c r="O461" s="5"/>
      <c r="P461" s="5"/>
      <c r="Q461" s="5"/>
      <c r="R461" s="5"/>
      <c r="S461" s="5"/>
      <c r="T461" s="5" t="s">
        <v>5685</v>
      </c>
      <c r="U461" s="5" t="s">
        <v>108</v>
      </c>
      <c r="V461" s="5" t="s">
        <v>109</v>
      </c>
      <c r="W461" s="5" t="s">
        <v>184</v>
      </c>
      <c r="X461" s="5" t="s">
        <v>5686</v>
      </c>
      <c r="Y461" s="5" t="s">
        <v>1125</v>
      </c>
      <c r="Z461" s="5" t="s">
        <v>1126</v>
      </c>
      <c r="AA461" s="5"/>
      <c r="AB461" s="5"/>
      <c r="AC461" s="5">
        <v>35</v>
      </c>
      <c r="AD461" s="5" t="s">
        <v>499</v>
      </c>
      <c r="AE461" s="5" t="s">
        <v>500</v>
      </c>
      <c r="AF461" s="5"/>
      <c r="AG461" s="5"/>
      <c r="AH461" s="5"/>
      <c r="AI461" s="5"/>
      <c r="AJ461" s="5" t="s">
        <v>35</v>
      </c>
      <c r="AK461" s="5" t="s">
        <v>36</v>
      </c>
      <c r="AL461" s="5" t="s">
        <v>231</v>
      </c>
      <c r="AM461" s="5" t="s">
        <v>232</v>
      </c>
      <c r="AN461" s="5"/>
      <c r="AO461" s="5"/>
      <c r="AP461" s="5"/>
      <c r="AQ461" s="5"/>
      <c r="AR461" s="5"/>
      <c r="AS461" s="5"/>
      <c r="AT461" s="5" t="s">
        <v>95</v>
      </c>
      <c r="AU461" s="5" t="s">
        <v>96</v>
      </c>
      <c r="AV461" s="5" t="s">
        <v>1127</v>
      </c>
      <c r="AW461" s="5" t="s">
        <v>309</v>
      </c>
      <c r="AX461" s="5"/>
      <c r="AY461" s="5"/>
      <c r="AZ461" s="5"/>
      <c r="BA461" s="5"/>
      <c r="BB461" s="5"/>
      <c r="BC461" s="5"/>
      <c r="BD461" s="5"/>
      <c r="BE461" s="5"/>
      <c r="BF461" s="5"/>
      <c r="BG461" s="5" t="s">
        <v>95</v>
      </c>
      <c r="BH461" s="5" t="s">
        <v>96</v>
      </c>
      <c r="BI461" s="5" t="s">
        <v>1128</v>
      </c>
      <c r="BJ461" s="5" t="s">
        <v>1129</v>
      </c>
      <c r="BK461" s="5" t="s">
        <v>95</v>
      </c>
      <c r="BL461" s="5" t="s">
        <v>96</v>
      </c>
      <c r="BM461" s="5" t="s">
        <v>1130</v>
      </c>
      <c r="BN461" s="5" t="s">
        <v>1131</v>
      </c>
      <c r="BO461" s="5" t="s">
        <v>95</v>
      </c>
      <c r="BP461" s="5" t="s">
        <v>96</v>
      </c>
      <c r="BQ461" s="5" t="s">
        <v>1132</v>
      </c>
      <c r="BR461" s="5" t="s">
        <v>1133</v>
      </c>
      <c r="BS461" s="5" t="s">
        <v>171</v>
      </c>
      <c r="BT461" s="5" t="s">
        <v>5687</v>
      </c>
      <c r="BU461" s="5"/>
    </row>
    <row r="462" spans="1:73" s="6" customFormat="1" ht="13.5" customHeight="1">
      <c r="A462" s="11" t="str">
        <f>HYPERLINK("http://kyu.snu.ac.kr/sdhj/index.jsp?type=hj/GK14746_00IM0001_150a.jpg","1867_수동면_150a")</f>
        <v>1867_수동면_150a</v>
      </c>
      <c r="B462" s="4">
        <v>1867</v>
      </c>
      <c r="C462" s="4" t="s">
        <v>72</v>
      </c>
      <c r="D462" s="4" t="s">
        <v>73</v>
      </c>
      <c r="E462" s="4">
        <v>461</v>
      </c>
      <c r="F462" s="5">
        <v>2</v>
      </c>
      <c r="G462" s="5" t="s">
        <v>575</v>
      </c>
      <c r="H462" s="5" t="s">
        <v>576</v>
      </c>
      <c r="I462" s="5">
        <f t="shared" si="37"/>
        <v>6</v>
      </c>
      <c r="J462" s="5"/>
      <c r="K462" s="5"/>
      <c r="L462" s="5">
        <f>L461</f>
        <v>2</v>
      </c>
      <c r="M462" s="4" t="s">
        <v>1123</v>
      </c>
      <c r="N462" s="4" t="s">
        <v>1124</v>
      </c>
      <c r="O462" s="5"/>
      <c r="P462" s="5"/>
      <c r="Q462" s="5"/>
      <c r="R462" s="5"/>
      <c r="S462" s="5" t="s">
        <v>164</v>
      </c>
      <c r="T462" s="5" t="s">
        <v>165</v>
      </c>
      <c r="U462" s="5"/>
      <c r="V462" s="5"/>
      <c r="W462" s="5" t="s">
        <v>184</v>
      </c>
      <c r="X462" s="5" t="s">
        <v>5686</v>
      </c>
      <c r="Y462" s="5" t="s">
        <v>167</v>
      </c>
      <c r="Z462" s="5" t="s">
        <v>168</v>
      </c>
      <c r="AA462" s="5"/>
      <c r="AB462" s="5"/>
      <c r="AC462" s="5">
        <v>27</v>
      </c>
      <c r="AD462" s="5" t="s">
        <v>2468</v>
      </c>
      <c r="AE462" s="5" t="s">
        <v>2469</v>
      </c>
      <c r="AF462" s="5"/>
      <c r="AG462" s="5"/>
      <c r="AH462" s="5"/>
      <c r="AI462" s="5"/>
      <c r="AJ462" s="5" t="s">
        <v>169</v>
      </c>
      <c r="AK462" s="5" t="s">
        <v>170</v>
      </c>
      <c r="AL462" s="5" t="s">
        <v>187</v>
      </c>
      <c r="AM462" s="5" t="s">
        <v>188</v>
      </c>
      <c r="AN462" s="5"/>
      <c r="AO462" s="5"/>
      <c r="AP462" s="5"/>
      <c r="AQ462" s="5"/>
      <c r="AR462" s="5"/>
      <c r="AS462" s="5"/>
      <c r="AT462" s="5" t="s">
        <v>95</v>
      </c>
      <c r="AU462" s="5" t="s">
        <v>96</v>
      </c>
      <c r="AV462" s="5" t="s">
        <v>3667</v>
      </c>
      <c r="AW462" s="5" t="s">
        <v>3668</v>
      </c>
      <c r="AX462" s="5"/>
      <c r="AY462" s="5"/>
      <c r="AZ462" s="5"/>
      <c r="BA462" s="5"/>
      <c r="BB462" s="5"/>
      <c r="BC462" s="5"/>
      <c r="BD462" s="5"/>
      <c r="BE462" s="5"/>
      <c r="BF462" s="5"/>
      <c r="BG462" s="5" t="s">
        <v>95</v>
      </c>
      <c r="BH462" s="5" t="s">
        <v>96</v>
      </c>
      <c r="BI462" s="5" t="s">
        <v>3669</v>
      </c>
      <c r="BJ462" s="5" t="s">
        <v>3670</v>
      </c>
      <c r="BK462" s="5" t="s">
        <v>95</v>
      </c>
      <c r="BL462" s="5" t="s">
        <v>96</v>
      </c>
      <c r="BM462" s="5" t="s">
        <v>3671</v>
      </c>
      <c r="BN462" s="5" t="s">
        <v>3672</v>
      </c>
      <c r="BO462" s="5" t="s">
        <v>95</v>
      </c>
      <c r="BP462" s="5" t="s">
        <v>96</v>
      </c>
      <c r="BQ462" s="5" t="s">
        <v>3673</v>
      </c>
      <c r="BR462" s="5" t="s">
        <v>3674</v>
      </c>
      <c r="BS462" s="5" t="s">
        <v>187</v>
      </c>
      <c r="BT462" s="5" t="s">
        <v>188</v>
      </c>
      <c r="BU462" s="5"/>
    </row>
    <row r="463" spans="1:73" s="6" customFormat="1" ht="13.5" customHeight="1">
      <c r="A463" s="11" t="str">
        <f>HYPERLINK("http://kyu.snu.ac.kr/sdhj/index.jsp?type=hj/GK14746_00IM0001_150a.jpg","1867_수동면_150a")</f>
        <v>1867_수동면_150a</v>
      </c>
      <c r="B463" s="4">
        <v>1867</v>
      </c>
      <c r="C463" s="4" t="s">
        <v>72</v>
      </c>
      <c r="D463" s="4" t="s">
        <v>73</v>
      </c>
      <c r="E463" s="4">
        <v>462</v>
      </c>
      <c r="F463" s="5">
        <v>2</v>
      </c>
      <c r="G463" s="5" t="s">
        <v>575</v>
      </c>
      <c r="H463" s="5" t="s">
        <v>576</v>
      </c>
      <c r="I463" s="5">
        <f t="shared" si="37"/>
        <v>6</v>
      </c>
      <c r="J463" s="5"/>
      <c r="K463" s="5"/>
      <c r="L463" s="5">
        <f>L462</f>
        <v>2</v>
      </c>
      <c r="M463" s="4" t="s">
        <v>1123</v>
      </c>
      <c r="N463" s="4" t="s">
        <v>1124</v>
      </c>
      <c r="O463" s="5"/>
      <c r="P463" s="5"/>
      <c r="Q463" s="5"/>
      <c r="R463" s="5"/>
      <c r="S463" s="5"/>
      <c r="T463" s="5" t="s">
        <v>5688</v>
      </c>
      <c r="U463" s="5" t="s">
        <v>4512</v>
      </c>
      <c r="V463" s="5" t="s">
        <v>4513</v>
      </c>
      <c r="W463" s="5"/>
      <c r="X463" s="5"/>
      <c r="Y463" s="5" t="s">
        <v>4882</v>
      </c>
      <c r="Z463" s="5" t="s">
        <v>4883</v>
      </c>
      <c r="AA463" s="5"/>
      <c r="AB463" s="5"/>
      <c r="AC463" s="5"/>
      <c r="AD463" s="5" t="s">
        <v>532</v>
      </c>
      <c r="AE463" s="5" t="s">
        <v>533</v>
      </c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</row>
    <row r="464" spans="1:73" s="6" customFormat="1" ht="13.5" customHeight="1">
      <c r="A464" s="11" t="str">
        <f>HYPERLINK("http://kyu.snu.ac.kr/sdhj/index.jsp?type=hj/GK14746_00IM0001_150a.jpg","1867_수동면_150a")</f>
        <v>1867_수동면_150a</v>
      </c>
      <c r="B464" s="4">
        <v>1867</v>
      </c>
      <c r="C464" s="4" t="s">
        <v>72</v>
      </c>
      <c r="D464" s="4" t="s">
        <v>73</v>
      </c>
      <c r="E464" s="4">
        <v>463</v>
      </c>
      <c r="F464" s="5">
        <v>2</v>
      </c>
      <c r="G464" s="5" t="s">
        <v>575</v>
      </c>
      <c r="H464" s="5" t="s">
        <v>576</v>
      </c>
      <c r="I464" s="5">
        <f t="shared" si="37"/>
        <v>6</v>
      </c>
      <c r="J464" s="5"/>
      <c r="K464" s="5"/>
      <c r="L464" s="5">
        <v>3</v>
      </c>
      <c r="M464" s="4" t="s">
        <v>2900</v>
      </c>
      <c r="N464" s="4" t="s">
        <v>2901</v>
      </c>
      <c r="O464" s="5"/>
      <c r="P464" s="5"/>
      <c r="Q464" s="5"/>
      <c r="R464" s="5"/>
      <c r="S464" s="5"/>
      <c r="T464" s="5" t="s">
        <v>5408</v>
      </c>
      <c r="U464" s="5" t="s">
        <v>108</v>
      </c>
      <c r="V464" s="5" t="s">
        <v>109</v>
      </c>
      <c r="W464" s="5" t="s">
        <v>134</v>
      </c>
      <c r="X464" s="5" t="s">
        <v>135</v>
      </c>
      <c r="Y464" s="5" t="s">
        <v>3297</v>
      </c>
      <c r="Z464" s="5" t="s">
        <v>3298</v>
      </c>
      <c r="AA464" s="5"/>
      <c r="AB464" s="5"/>
      <c r="AC464" s="5">
        <v>50</v>
      </c>
      <c r="AD464" s="5" t="s">
        <v>520</v>
      </c>
      <c r="AE464" s="5" t="s">
        <v>521</v>
      </c>
      <c r="AF464" s="5"/>
      <c r="AG464" s="5"/>
      <c r="AH464" s="5"/>
      <c r="AI464" s="5"/>
      <c r="AJ464" s="5" t="s">
        <v>35</v>
      </c>
      <c r="AK464" s="5" t="s">
        <v>36</v>
      </c>
      <c r="AL464" s="5" t="s">
        <v>140</v>
      </c>
      <c r="AM464" s="5" t="s">
        <v>141</v>
      </c>
      <c r="AN464" s="5"/>
      <c r="AO464" s="5"/>
      <c r="AP464" s="5"/>
      <c r="AQ464" s="5"/>
      <c r="AR464" s="5"/>
      <c r="AS464" s="5"/>
      <c r="AT464" s="5" t="s">
        <v>95</v>
      </c>
      <c r="AU464" s="5" t="s">
        <v>96</v>
      </c>
      <c r="AV464" s="5" t="s">
        <v>3292</v>
      </c>
      <c r="AW464" s="5" t="s">
        <v>3293</v>
      </c>
      <c r="AX464" s="5"/>
      <c r="AY464" s="5"/>
      <c r="AZ464" s="5"/>
      <c r="BA464" s="5"/>
      <c r="BB464" s="5"/>
      <c r="BC464" s="5"/>
      <c r="BD464" s="5"/>
      <c r="BE464" s="5"/>
      <c r="BF464" s="5"/>
      <c r="BG464" s="5" t="s">
        <v>95</v>
      </c>
      <c r="BH464" s="5" t="s">
        <v>96</v>
      </c>
      <c r="BI464" s="5" t="s">
        <v>1189</v>
      </c>
      <c r="BJ464" s="5" t="s">
        <v>1190</v>
      </c>
      <c r="BK464" s="5" t="s">
        <v>95</v>
      </c>
      <c r="BL464" s="5" t="s">
        <v>96</v>
      </c>
      <c r="BM464" s="5" t="s">
        <v>616</v>
      </c>
      <c r="BN464" s="5" t="s">
        <v>617</v>
      </c>
      <c r="BO464" s="5" t="s">
        <v>95</v>
      </c>
      <c r="BP464" s="5" t="s">
        <v>96</v>
      </c>
      <c r="BQ464" s="5" t="s">
        <v>3299</v>
      </c>
      <c r="BR464" s="5" t="s">
        <v>3300</v>
      </c>
      <c r="BS464" s="5" t="s">
        <v>214</v>
      </c>
      <c r="BT464" s="5" t="s">
        <v>215</v>
      </c>
      <c r="BU464" s="5"/>
    </row>
    <row r="465" spans="1:73" s="6" customFormat="1" ht="13.5" customHeight="1">
      <c r="A465" s="11" t="str">
        <f>HYPERLINK("http://kyu.snu.ac.kr/sdhj/index.jsp?type=hj/GK14746_00IM0001_150a.jpg","1867_수동면_150a")</f>
        <v>1867_수동면_150a</v>
      </c>
      <c r="B465" s="4">
        <v>1867</v>
      </c>
      <c r="C465" s="4" t="s">
        <v>72</v>
      </c>
      <c r="D465" s="4" t="s">
        <v>73</v>
      </c>
      <c r="E465" s="4">
        <v>464</v>
      </c>
      <c r="F465" s="5">
        <v>2</v>
      </c>
      <c r="G465" s="5" t="s">
        <v>575</v>
      </c>
      <c r="H465" s="5" t="s">
        <v>576</v>
      </c>
      <c r="I465" s="5">
        <f t="shared" si="37"/>
        <v>6</v>
      </c>
      <c r="J465" s="5"/>
      <c r="K465" s="5"/>
      <c r="L465" s="5">
        <f>L464</f>
        <v>3</v>
      </c>
      <c r="M465" s="4" t="s">
        <v>2900</v>
      </c>
      <c r="N465" s="4" t="s">
        <v>2901</v>
      </c>
      <c r="O465" s="5"/>
      <c r="P465" s="5"/>
      <c r="Q465" s="5"/>
      <c r="R465" s="5"/>
      <c r="S465" s="5" t="s">
        <v>164</v>
      </c>
      <c r="T465" s="5" t="s">
        <v>165</v>
      </c>
      <c r="U465" s="5"/>
      <c r="V465" s="5"/>
      <c r="W465" s="5" t="s">
        <v>2263</v>
      </c>
      <c r="X465" s="5" t="s">
        <v>2264</v>
      </c>
      <c r="Y465" s="5" t="s">
        <v>167</v>
      </c>
      <c r="Z465" s="5" t="s">
        <v>168</v>
      </c>
      <c r="AA465" s="5"/>
      <c r="AB465" s="5"/>
      <c r="AC465" s="5">
        <v>43</v>
      </c>
      <c r="AD465" s="5" t="s">
        <v>438</v>
      </c>
      <c r="AE465" s="5" t="s">
        <v>439</v>
      </c>
      <c r="AF465" s="5"/>
      <c r="AG465" s="5"/>
      <c r="AH465" s="5"/>
      <c r="AI465" s="5"/>
      <c r="AJ465" s="5" t="s">
        <v>169</v>
      </c>
      <c r="AK465" s="5" t="s">
        <v>170</v>
      </c>
      <c r="AL465" s="5" t="s">
        <v>2902</v>
      </c>
      <c r="AM465" s="5" t="s">
        <v>2903</v>
      </c>
      <c r="AN465" s="5"/>
      <c r="AO465" s="5"/>
      <c r="AP465" s="5"/>
      <c r="AQ465" s="5"/>
      <c r="AR465" s="5"/>
      <c r="AS465" s="5"/>
      <c r="AT465" s="5" t="s">
        <v>95</v>
      </c>
      <c r="AU465" s="5" t="s">
        <v>96</v>
      </c>
      <c r="AV465" s="5" t="s">
        <v>2904</v>
      </c>
      <c r="AW465" s="5" t="s">
        <v>5689</v>
      </c>
      <c r="AX465" s="5"/>
      <c r="AY465" s="5"/>
      <c r="AZ465" s="5"/>
      <c r="BA465" s="5"/>
      <c r="BB465" s="5"/>
      <c r="BC465" s="5"/>
      <c r="BD465" s="5"/>
      <c r="BE465" s="5"/>
      <c r="BF465" s="5"/>
      <c r="BG465" s="5" t="s">
        <v>95</v>
      </c>
      <c r="BH465" s="5" t="s">
        <v>96</v>
      </c>
      <c r="BI465" s="5" t="s">
        <v>2905</v>
      </c>
      <c r="BJ465" s="5" t="s">
        <v>2906</v>
      </c>
      <c r="BK465" s="5" t="s">
        <v>95</v>
      </c>
      <c r="BL465" s="5" t="s">
        <v>96</v>
      </c>
      <c r="BM465" s="5" t="s">
        <v>2907</v>
      </c>
      <c r="BN465" s="5" t="s">
        <v>2908</v>
      </c>
      <c r="BO465" s="5" t="s">
        <v>95</v>
      </c>
      <c r="BP465" s="5" t="s">
        <v>96</v>
      </c>
      <c r="BQ465" s="5" t="s">
        <v>2909</v>
      </c>
      <c r="BR465" s="5" t="s">
        <v>2910</v>
      </c>
      <c r="BS465" s="5" t="s">
        <v>245</v>
      </c>
      <c r="BT465" s="5" t="s">
        <v>246</v>
      </c>
      <c r="BU465" s="5"/>
    </row>
    <row r="466" spans="1:73" s="6" customFormat="1" ht="13.5" customHeight="1">
      <c r="A466" s="11" t="str">
        <f>HYPERLINK("http://kyu.snu.ac.kr/sdhj/index.jsp?type=hj/GK14746_00IM0001_150a.jpg","1867_수동면_150a")</f>
        <v>1867_수동면_150a</v>
      </c>
      <c r="B466" s="4">
        <v>1867</v>
      </c>
      <c r="C466" s="4" t="s">
        <v>72</v>
      </c>
      <c r="D466" s="4" t="s">
        <v>73</v>
      </c>
      <c r="E466" s="4">
        <v>465</v>
      </c>
      <c r="F466" s="5">
        <v>2</v>
      </c>
      <c r="G466" s="5" t="s">
        <v>575</v>
      </c>
      <c r="H466" s="5" t="s">
        <v>576</v>
      </c>
      <c r="I466" s="5">
        <f t="shared" si="37"/>
        <v>6</v>
      </c>
      <c r="J466" s="5"/>
      <c r="K466" s="5"/>
      <c r="L466" s="5">
        <f>L465</f>
        <v>3</v>
      </c>
      <c r="M466" s="4" t="s">
        <v>2900</v>
      </c>
      <c r="N466" s="4" t="s">
        <v>2901</v>
      </c>
      <c r="O466" s="5"/>
      <c r="P466" s="5"/>
      <c r="Q466" s="5"/>
      <c r="R466" s="5"/>
      <c r="S466" s="5" t="s">
        <v>4494</v>
      </c>
      <c r="T466" s="5" t="s">
        <v>4495</v>
      </c>
      <c r="U466" s="5"/>
      <c r="V466" s="5"/>
      <c r="W466" s="5"/>
      <c r="X466" s="5"/>
      <c r="Y466" s="5" t="s">
        <v>4884</v>
      </c>
      <c r="Z466" s="5" t="s">
        <v>4885</v>
      </c>
      <c r="AA466" s="5"/>
      <c r="AB466" s="5"/>
      <c r="AC466" s="5">
        <v>19</v>
      </c>
      <c r="AD466" s="5" t="s">
        <v>160</v>
      </c>
      <c r="AE466" s="5" t="s">
        <v>161</v>
      </c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</row>
    <row r="467" spans="1:73" s="6" customFormat="1" ht="13.5" customHeight="1">
      <c r="A467" s="11" t="str">
        <f>HYPERLINK("http://kyu.snu.ac.kr/sdhj/index.jsp?type=hj/GK14746_00IM0001_150a.jpg","1867_수동면_150a")</f>
        <v>1867_수동면_150a</v>
      </c>
      <c r="B467" s="4">
        <v>1867</v>
      </c>
      <c r="C467" s="4" t="s">
        <v>72</v>
      </c>
      <c r="D467" s="4" t="s">
        <v>73</v>
      </c>
      <c r="E467" s="4">
        <v>466</v>
      </c>
      <c r="F467" s="5">
        <v>2</v>
      </c>
      <c r="G467" s="5" t="s">
        <v>575</v>
      </c>
      <c r="H467" s="5" t="s">
        <v>576</v>
      </c>
      <c r="I467" s="5">
        <f t="shared" si="37"/>
        <v>6</v>
      </c>
      <c r="J467" s="5"/>
      <c r="K467" s="5"/>
      <c r="L467" s="5">
        <f>L466</f>
        <v>3</v>
      </c>
      <c r="M467" s="4" t="s">
        <v>2900</v>
      </c>
      <c r="N467" s="4" t="s">
        <v>2901</v>
      </c>
      <c r="O467" s="5"/>
      <c r="P467" s="5"/>
      <c r="Q467" s="5"/>
      <c r="R467" s="5"/>
      <c r="S467" s="5" t="s">
        <v>4494</v>
      </c>
      <c r="T467" s="5" t="s">
        <v>4495</v>
      </c>
      <c r="U467" s="5"/>
      <c r="V467" s="5"/>
      <c r="W467" s="5"/>
      <c r="X467" s="5"/>
      <c r="Y467" s="5" t="s">
        <v>4886</v>
      </c>
      <c r="Z467" s="5" t="s">
        <v>4887</v>
      </c>
      <c r="AA467" s="5"/>
      <c r="AB467" s="5"/>
      <c r="AC467" s="5">
        <v>17</v>
      </c>
      <c r="AD467" s="5" t="s">
        <v>397</v>
      </c>
      <c r="AE467" s="5" t="s">
        <v>398</v>
      </c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</row>
    <row r="468" spans="1:73" s="6" customFormat="1" ht="13.5" customHeight="1">
      <c r="A468" s="11" t="str">
        <f>HYPERLINK("http://kyu.snu.ac.kr/sdhj/index.jsp?type=hj/GK14746_00IM0001_150a.jpg","1867_수동면_150a")</f>
        <v>1867_수동면_150a</v>
      </c>
      <c r="B468" s="4">
        <v>1867</v>
      </c>
      <c r="C468" s="4" t="s">
        <v>72</v>
      </c>
      <c r="D468" s="4" t="s">
        <v>73</v>
      </c>
      <c r="E468" s="4">
        <v>467</v>
      </c>
      <c r="F468" s="5">
        <v>2</v>
      </c>
      <c r="G468" s="5" t="s">
        <v>575</v>
      </c>
      <c r="H468" s="5" t="s">
        <v>576</v>
      </c>
      <c r="I468" s="5">
        <f t="shared" si="37"/>
        <v>6</v>
      </c>
      <c r="J468" s="5"/>
      <c r="K468" s="5"/>
      <c r="L468" s="5">
        <f>L467</f>
        <v>3</v>
      </c>
      <c r="M468" s="4" t="s">
        <v>2900</v>
      </c>
      <c r="N468" s="4" t="s">
        <v>2901</v>
      </c>
      <c r="O468" s="5"/>
      <c r="P468" s="5"/>
      <c r="Q468" s="5"/>
      <c r="R468" s="5"/>
      <c r="S468" s="5"/>
      <c r="T468" s="5" t="s">
        <v>5410</v>
      </c>
      <c r="U468" s="5" t="s">
        <v>4512</v>
      </c>
      <c r="V468" s="5" t="s">
        <v>4513</v>
      </c>
      <c r="W468" s="5"/>
      <c r="X468" s="5"/>
      <c r="Y468" s="5" t="s">
        <v>4888</v>
      </c>
      <c r="Z468" s="5" t="s">
        <v>4889</v>
      </c>
      <c r="AA468" s="5"/>
      <c r="AB468" s="5"/>
      <c r="AC468" s="5">
        <v>19</v>
      </c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</row>
    <row r="469" spans="1:73" s="6" customFormat="1" ht="13.5" customHeight="1">
      <c r="A469" s="11" t="str">
        <f>HYPERLINK("http://kyu.snu.ac.kr/sdhj/index.jsp?type=hj/GK14746_00IM0001_150a.jpg","1867_수동면_150a")</f>
        <v>1867_수동면_150a</v>
      </c>
      <c r="B469" s="4">
        <v>1867</v>
      </c>
      <c r="C469" s="4" t="s">
        <v>72</v>
      </c>
      <c r="D469" s="4" t="s">
        <v>73</v>
      </c>
      <c r="E469" s="4">
        <v>468</v>
      </c>
      <c r="F469" s="5">
        <v>2</v>
      </c>
      <c r="G469" s="5" t="s">
        <v>575</v>
      </c>
      <c r="H469" s="5" t="s">
        <v>576</v>
      </c>
      <c r="I469" s="5">
        <f t="shared" si="37"/>
        <v>6</v>
      </c>
      <c r="J469" s="5"/>
      <c r="K469" s="5"/>
      <c r="L469" s="5">
        <v>4</v>
      </c>
      <c r="M469" s="4" t="s">
        <v>879</v>
      </c>
      <c r="N469" s="4" t="s">
        <v>880</v>
      </c>
      <c r="O469" s="5"/>
      <c r="P469" s="5"/>
      <c r="Q469" s="5"/>
      <c r="R469" s="5"/>
      <c r="S469" s="5"/>
      <c r="T469" s="5" t="s">
        <v>5397</v>
      </c>
      <c r="U469" s="5" t="s">
        <v>108</v>
      </c>
      <c r="V469" s="5" t="s">
        <v>109</v>
      </c>
      <c r="W469" s="5" t="s">
        <v>184</v>
      </c>
      <c r="X469" s="5" t="s">
        <v>5690</v>
      </c>
      <c r="Y469" s="5" t="s">
        <v>2941</v>
      </c>
      <c r="Z469" s="5" t="s">
        <v>2942</v>
      </c>
      <c r="AA469" s="5"/>
      <c r="AB469" s="5"/>
      <c r="AC469" s="5">
        <v>50</v>
      </c>
      <c r="AD469" s="5" t="s">
        <v>850</v>
      </c>
      <c r="AE469" s="5" t="s">
        <v>851</v>
      </c>
      <c r="AF469" s="5"/>
      <c r="AG469" s="5"/>
      <c r="AH469" s="5"/>
      <c r="AI469" s="5"/>
      <c r="AJ469" s="5" t="s">
        <v>35</v>
      </c>
      <c r="AK469" s="5" t="s">
        <v>36</v>
      </c>
      <c r="AL469" s="5" t="s">
        <v>231</v>
      </c>
      <c r="AM469" s="5" t="s">
        <v>232</v>
      </c>
      <c r="AN469" s="5"/>
      <c r="AO469" s="5"/>
      <c r="AP469" s="5"/>
      <c r="AQ469" s="5"/>
      <c r="AR469" s="5"/>
      <c r="AS469" s="5"/>
      <c r="AT469" s="5" t="s">
        <v>95</v>
      </c>
      <c r="AU469" s="5" t="s">
        <v>96</v>
      </c>
      <c r="AV469" s="5" t="s">
        <v>2943</v>
      </c>
      <c r="AW469" s="5" t="s">
        <v>2944</v>
      </c>
      <c r="AX469" s="5"/>
      <c r="AY469" s="5"/>
      <c r="AZ469" s="5"/>
      <c r="BA469" s="5"/>
      <c r="BB469" s="5"/>
      <c r="BC469" s="5"/>
      <c r="BD469" s="5"/>
      <c r="BE469" s="5"/>
      <c r="BF469" s="5"/>
      <c r="BG469" s="5" t="s">
        <v>95</v>
      </c>
      <c r="BH469" s="5" t="s">
        <v>96</v>
      </c>
      <c r="BI469" s="5" t="s">
        <v>2945</v>
      </c>
      <c r="BJ469" s="5" t="s">
        <v>2946</v>
      </c>
      <c r="BK469" s="5" t="s">
        <v>95</v>
      </c>
      <c r="BL469" s="5" t="s">
        <v>96</v>
      </c>
      <c r="BM469" s="5" t="s">
        <v>2947</v>
      </c>
      <c r="BN469" s="5" t="s">
        <v>2948</v>
      </c>
      <c r="BO469" s="5" t="s">
        <v>95</v>
      </c>
      <c r="BP469" s="5" t="s">
        <v>96</v>
      </c>
      <c r="BQ469" s="5" t="s">
        <v>2949</v>
      </c>
      <c r="BR469" s="5" t="s">
        <v>2950</v>
      </c>
      <c r="BS469" s="5" t="s">
        <v>2951</v>
      </c>
      <c r="BT469" s="5" t="s">
        <v>1176</v>
      </c>
      <c r="BU469" s="5"/>
    </row>
    <row r="470" spans="1:73" s="6" customFormat="1" ht="13.5" customHeight="1">
      <c r="A470" s="11" t="str">
        <f>HYPERLINK("http://kyu.snu.ac.kr/sdhj/index.jsp?type=hj/GK14746_00IM0001_150a.jpg","1867_수동면_150a")</f>
        <v>1867_수동면_150a</v>
      </c>
      <c r="B470" s="4">
        <v>1867</v>
      </c>
      <c r="C470" s="4" t="s">
        <v>72</v>
      </c>
      <c r="D470" s="4" t="s">
        <v>73</v>
      </c>
      <c r="E470" s="4">
        <v>469</v>
      </c>
      <c r="F470" s="5">
        <v>2</v>
      </c>
      <c r="G470" s="5" t="s">
        <v>575</v>
      </c>
      <c r="H470" s="5" t="s">
        <v>576</v>
      </c>
      <c r="I470" s="5">
        <f t="shared" si="37"/>
        <v>6</v>
      </c>
      <c r="J470" s="5"/>
      <c r="K470" s="5"/>
      <c r="L470" s="5">
        <f>L469</f>
        <v>4</v>
      </c>
      <c r="M470" s="4" t="s">
        <v>879</v>
      </c>
      <c r="N470" s="4" t="s">
        <v>880</v>
      </c>
      <c r="O470" s="5"/>
      <c r="P470" s="5"/>
      <c r="Q470" s="5"/>
      <c r="R470" s="5"/>
      <c r="S470" s="5" t="s">
        <v>164</v>
      </c>
      <c r="T470" s="5" t="s">
        <v>165</v>
      </c>
      <c r="U470" s="5"/>
      <c r="V470" s="5"/>
      <c r="W470" s="5" t="s">
        <v>110</v>
      </c>
      <c r="X470" s="5" t="s">
        <v>111</v>
      </c>
      <c r="Y470" s="5" t="s">
        <v>167</v>
      </c>
      <c r="Z470" s="5" t="s">
        <v>168</v>
      </c>
      <c r="AA470" s="5"/>
      <c r="AB470" s="5"/>
      <c r="AC470" s="5">
        <v>47</v>
      </c>
      <c r="AD470" s="5" t="s">
        <v>624</v>
      </c>
      <c r="AE470" s="5" t="s">
        <v>625</v>
      </c>
      <c r="AF470" s="5"/>
      <c r="AG470" s="5"/>
      <c r="AH470" s="5"/>
      <c r="AI470" s="5"/>
      <c r="AJ470" s="5" t="s">
        <v>35</v>
      </c>
      <c r="AK470" s="5" t="s">
        <v>36</v>
      </c>
      <c r="AL470" s="5" t="s">
        <v>116</v>
      </c>
      <c r="AM470" s="5" t="s">
        <v>117</v>
      </c>
      <c r="AN470" s="5"/>
      <c r="AO470" s="5"/>
      <c r="AP470" s="5"/>
      <c r="AQ470" s="5"/>
      <c r="AR470" s="5"/>
      <c r="AS470" s="5"/>
      <c r="AT470" s="5" t="s">
        <v>95</v>
      </c>
      <c r="AU470" s="5" t="s">
        <v>96</v>
      </c>
      <c r="AV470" s="5" t="s">
        <v>881</v>
      </c>
      <c r="AW470" s="5" t="s">
        <v>882</v>
      </c>
      <c r="AX470" s="5"/>
      <c r="AY470" s="5"/>
      <c r="AZ470" s="5"/>
      <c r="BA470" s="5"/>
      <c r="BB470" s="5"/>
      <c r="BC470" s="5"/>
      <c r="BD470" s="5"/>
      <c r="BE470" s="5"/>
      <c r="BF470" s="5"/>
      <c r="BG470" s="5" t="s">
        <v>95</v>
      </c>
      <c r="BH470" s="5" t="s">
        <v>96</v>
      </c>
      <c r="BI470" s="5" t="s">
        <v>883</v>
      </c>
      <c r="BJ470" s="5" t="s">
        <v>884</v>
      </c>
      <c r="BK470" s="5" t="s">
        <v>95</v>
      </c>
      <c r="BL470" s="5" t="s">
        <v>96</v>
      </c>
      <c r="BM470" s="5" t="s">
        <v>885</v>
      </c>
      <c r="BN470" s="5" t="s">
        <v>886</v>
      </c>
      <c r="BO470" s="5" t="s">
        <v>95</v>
      </c>
      <c r="BP470" s="5" t="s">
        <v>96</v>
      </c>
      <c r="BQ470" s="5" t="s">
        <v>887</v>
      </c>
      <c r="BR470" s="5" t="s">
        <v>888</v>
      </c>
      <c r="BS470" s="5" t="s">
        <v>171</v>
      </c>
      <c r="BT470" s="5" t="s">
        <v>5691</v>
      </c>
      <c r="BU470" s="5"/>
    </row>
    <row r="471" spans="1:73" s="6" customFormat="1" ht="13.5" customHeight="1">
      <c r="A471" s="11" t="str">
        <f>HYPERLINK("http://kyu.snu.ac.kr/sdhj/index.jsp?type=hj/GK14746_00IM0001_150a.jpg","1867_수동면_150a")</f>
        <v>1867_수동면_150a</v>
      </c>
      <c r="B471" s="4">
        <v>1867</v>
      </c>
      <c r="C471" s="4" t="s">
        <v>72</v>
      </c>
      <c r="D471" s="4" t="s">
        <v>73</v>
      </c>
      <c r="E471" s="4">
        <v>470</v>
      </c>
      <c r="F471" s="5">
        <v>2</v>
      </c>
      <c r="G471" s="5" t="s">
        <v>575</v>
      </c>
      <c r="H471" s="5" t="s">
        <v>576</v>
      </c>
      <c r="I471" s="5">
        <f t="shared" si="37"/>
        <v>6</v>
      </c>
      <c r="J471" s="5"/>
      <c r="K471" s="5"/>
      <c r="L471" s="5">
        <f>L470</f>
        <v>4</v>
      </c>
      <c r="M471" s="4" t="s">
        <v>879</v>
      </c>
      <c r="N471" s="4" t="s">
        <v>880</v>
      </c>
      <c r="O471" s="5"/>
      <c r="P471" s="5"/>
      <c r="Q471" s="5"/>
      <c r="R471" s="5"/>
      <c r="S471" s="5"/>
      <c r="T471" s="5" t="s">
        <v>5692</v>
      </c>
      <c r="U471" s="5" t="s">
        <v>4512</v>
      </c>
      <c r="V471" s="5" t="s">
        <v>4513</v>
      </c>
      <c r="W471" s="5"/>
      <c r="X471" s="5"/>
      <c r="Y471" s="5" t="s">
        <v>4890</v>
      </c>
      <c r="Z471" s="5" t="s">
        <v>4891</v>
      </c>
      <c r="AA471" s="5"/>
      <c r="AB471" s="5"/>
      <c r="AC471" s="5"/>
      <c r="AD471" s="5" t="s">
        <v>203</v>
      </c>
      <c r="AE471" s="5" t="s">
        <v>204</v>
      </c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</row>
    <row r="472" spans="1:73" s="6" customFormat="1" ht="13.5" customHeight="1">
      <c r="A472" s="11" t="str">
        <f>HYPERLINK("http://kyu.snu.ac.kr/sdhj/index.jsp?type=hj/GK14746_00IM0001_150a.jpg","1867_수동면_150a")</f>
        <v>1867_수동면_150a</v>
      </c>
      <c r="B472" s="4">
        <v>1867</v>
      </c>
      <c r="C472" s="4" t="s">
        <v>72</v>
      </c>
      <c r="D472" s="4" t="s">
        <v>73</v>
      </c>
      <c r="E472" s="4">
        <v>471</v>
      </c>
      <c r="F472" s="5">
        <v>2</v>
      </c>
      <c r="G472" s="5" t="s">
        <v>575</v>
      </c>
      <c r="H472" s="5" t="s">
        <v>576</v>
      </c>
      <c r="I472" s="5">
        <f t="shared" si="37"/>
        <v>6</v>
      </c>
      <c r="J472" s="5"/>
      <c r="K472" s="5"/>
      <c r="L472" s="5">
        <v>5</v>
      </c>
      <c r="M472" s="4" t="s">
        <v>2234</v>
      </c>
      <c r="N472" s="4" t="s">
        <v>2235</v>
      </c>
      <c r="O472" s="5"/>
      <c r="P472" s="5"/>
      <c r="Q472" s="5"/>
      <c r="R472" s="5"/>
      <c r="S472" s="5"/>
      <c r="T472" s="5" t="s">
        <v>5556</v>
      </c>
      <c r="U472" s="5" t="s">
        <v>108</v>
      </c>
      <c r="V472" s="5" t="s">
        <v>109</v>
      </c>
      <c r="W472" s="5" t="s">
        <v>166</v>
      </c>
      <c r="X472" s="5" t="s">
        <v>5693</v>
      </c>
      <c r="Y472" s="5" t="s">
        <v>3993</v>
      </c>
      <c r="Z472" s="5" t="s">
        <v>5694</v>
      </c>
      <c r="AA472" s="5"/>
      <c r="AB472" s="5"/>
      <c r="AC472" s="5">
        <v>43</v>
      </c>
      <c r="AD472" s="5" t="s">
        <v>438</v>
      </c>
      <c r="AE472" s="5" t="s">
        <v>439</v>
      </c>
      <c r="AF472" s="5"/>
      <c r="AG472" s="5"/>
      <c r="AH472" s="5"/>
      <c r="AI472" s="5"/>
      <c r="AJ472" s="5" t="s">
        <v>35</v>
      </c>
      <c r="AK472" s="5" t="s">
        <v>36</v>
      </c>
      <c r="AL472" s="5" t="s">
        <v>171</v>
      </c>
      <c r="AM472" s="5" t="s">
        <v>5695</v>
      </c>
      <c r="AN472" s="5"/>
      <c r="AO472" s="5"/>
      <c r="AP472" s="5"/>
      <c r="AQ472" s="5"/>
      <c r="AR472" s="5"/>
      <c r="AS472" s="5"/>
      <c r="AT472" s="5" t="s">
        <v>95</v>
      </c>
      <c r="AU472" s="5" t="s">
        <v>96</v>
      </c>
      <c r="AV472" s="5" t="s">
        <v>3181</v>
      </c>
      <c r="AW472" s="5" t="s">
        <v>5696</v>
      </c>
      <c r="AX472" s="5"/>
      <c r="AY472" s="5"/>
      <c r="AZ472" s="5"/>
      <c r="BA472" s="5"/>
      <c r="BB472" s="5"/>
      <c r="BC472" s="5"/>
      <c r="BD472" s="5"/>
      <c r="BE472" s="5"/>
      <c r="BF472" s="5"/>
      <c r="BG472" s="5" t="s">
        <v>95</v>
      </c>
      <c r="BH472" s="5" t="s">
        <v>96</v>
      </c>
      <c r="BI472" s="5" t="s">
        <v>460</v>
      </c>
      <c r="BJ472" s="5" t="s">
        <v>461</v>
      </c>
      <c r="BK472" s="5" t="s">
        <v>95</v>
      </c>
      <c r="BL472" s="5" t="s">
        <v>96</v>
      </c>
      <c r="BM472" s="5" t="s">
        <v>2997</v>
      </c>
      <c r="BN472" s="5" t="s">
        <v>2998</v>
      </c>
      <c r="BO472" s="5" t="s">
        <v>95</v>
      </c>
      <c r="BP472" s="5" t="s">
        <v>96</v>
      </c>
      <c r="BQ472" s="5" t="s">
        <v>3994</v>
      </c>
      <c r="BR472" s="5" t="s">
        <v>3995</v>
      </c>
      <c r="BS472" s="5" t="s">
        <v>1103</v>
      </c>
      <c r="BT472" s="5" t="s">
        <v>1104</v>
      </c>
      <c r="BU472" s="5"/>
    </row>
    <row r="473" spans="1:73" s="6" customFormat="1" ht="13.5" customHeight="1">
      <c r="A473" s="11" t="str">
        <f>HYPERLINK("http://kyu.snu.ac.kr/sdhj/index.jsp?type=hj/GK14746_00IM0001_150a.jpg","1867_수동면_150a")</f>
        <v>1867_수동면_150a</v>
      </c>
      <c r="B473" s="4">
        <v>1867</v>
      </c>
      <c r="C473" s="4" t="s">
        <v>72</v>
      </c>
      <c r="D473" s="4" t="s">
        <v>73</v>
      </c>
      <c r="E473" s="4">
        <v>472</v>
      </c>
      <c r="F473" s="5">
        <v>2</v>
      </c>
      <c r="G473" s="5" t="s">
        <v>575</v>
      </c>
      <c r="H473" s="5" t="s">
        <v>576</v>
      </c>
      <c r="I473" s="5">
        <f t="shared" si="37"/>
        <v>6</v>
      </c>
      <c r="J473" s="5"/>
      <c r="K473" s="5"/>
      <c r="L473" s="5">
        <f>L472</f>
        <v>5</v>
      </c>
      <c r="M473" s="4" t="s">
        <v>2234</v>
      </c>
      <c r="N473" s="4" t="s">
        <v>2235</v>
      </c>
      <c r="O473" s="5"/>
      <c r="P473" s="5"/>
      <c r="Q473" s="5"/>
      <c r="R473" s="5"/>
      <c r="S473" s="5" t="s">
        <v>2417</v>
      </c>
      <c r="T473" s="5" t="s">
        <v>2418</v>
      </c>
      <c r="U473" s="5"/>
      <c r="V473" s="5"/>
      <c r="W473" s="5" t="s">
        <v>1101</v>
      </c>
      <c r="X473" s="5" t="s">
        <v>1102</v>
      </c>
      <c r="Y473" s="5" t="s">
        <v>167</v>
      </c>
      <c r="Z473" s="5" t="s">
        <v>168</v>
      </c>
      <c r="AA473" s="5"/>
      <c r="AB473" s="5"/>
      <c r="AC473" s="5">
        <v>73</v>
      </c>
      <c r="AD473" s="5" t="s">
        <v>536</v>
      </c>
      <c r="AE473" s="5" t="s">
        <v>537</v>
      </c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</row>
    <row r="474" spans="1:73" s="6" customFormat="1" ht="13.5" customHeight="1">
      <c r="A474" s="11" t="str">
        <f>HYPERLINK("http://kyu.snu.ac.kr/sdhj/index.jsp?type=hj/GK14746_00IM0001_150a.jpg","1867_수동면_150a")</f>
        <v>1867_수동면_150a</v>
      </c>
      <c r="B474" s="4">
        <v>1867</v>
      </c>
      <c r="C474" s="4" t="s">
        <v>72</v>
      </c>
      <c r="D474" s="4" t="s">
        <v>73</v>
      </c>
      <c r="E474" s="4">
        <v>473</v>
      </c>
      <c r="F474" s="5">
        <v>2</v>
      </c>
      <c r="G474" s="5" t="s">
        <v>575</v>
      </c>
      <c r="H474" s="5" t="s">
        <v>576</v>
      </c>
      <c r="I474" s="5">
        <f t="shared" si="37"/>
        <v>6</v>
      </c>
      <c r="J474" s="5"/>
      <c r="K474" s="5"/>
      <c r="L474" s="5">
        <f>L473</f>
        <v>5</v>
      </c>
      <c r="M474" s="4" t="s">
        <v>2234</v>
      </c>
      <c r="N474" s="4" t="s">
        <v>2235</v>
      </c>
      <c r="O474" s="5"/>
      <c r="P474" s="5"/>
      <c r="Q474" s="5"/>
      <c r="R474" s="5"/>
      <c r="S474" s="5" t="s">
        <v>164</v>
      </c>
      <c r="T474" s="5" t="s">
        <v>165</v>
      </c>
      <c r="U474" s="5"/>
      <c r="V474" s="5"/>
      <c r="W474" s="5" t="s">
        <v>166</v>
      </c>
      <c r="X474" s="5" t="s">
        <v>5693</v>
      </c>
      <c r="Y474" s="5" t="s">
        <v>167</v>
      </c>
      <c r="Z474" s="5" t="s">
        <v>168</v>
      </c>
      <c r="AA474" s="5"/>
      <c r="AB474" s="5"/>
      <c r="AC474" s="5">
        <v>40</v>
      </c>
      <c r="AD474" s="5" t="s">
        <v>229</v>
      </c>
      <c r="AE474" s="5" t="s">
        <v>230</v>
      </c>
      <c r="AF474" s="5"/>
      <c r="AG474" s="5"/>
      <c r="AH474" s="5"/>
      <c r="AI474" s="5"/>
      <c r="AJ474" s="5" t="s">
        <v>35</v>
      </c>
      <c r="AK474" s="5" t="s">
        <v>36</v>
      </c>
      <c r="AL474" s="5" t="s">
        <v>187</v>
      </c>
      <c r="AM474" s="5" t="s">
        <v>188</v>
      </c>
      <c r="AN474" s="5"/>
      <c r="AO474" s="5"/>
      <c r="AP474" s="5"/>
      <c r="AQ474" s="5"/>
      <c r="AR474" s="5"/>
      <c r="AS474" s="5"/>
      <c r="AT474" s="5" t="s">
        <v>95</v>
      </c>
      <c r="AU474" s="5" t="s">
        <v>96</v>
      </c>
      <c r="AV474" s="5" t="s">
        <v>2236</v>
      </c>
      <c r="AW474" s="5" t="s">
        <v>2237</v>
      </c>
      <c r="AX474" s="5"/>
      <c r="AY474" s="5"/>
      <c r="AZ474" s="5"/>
      <c r="BA474" s="5"/>
      <c r="BB474" s="5"/>
      <c r="BC474" s="5"/>
      <c r="BD474" s="5"/>
      <c r="BE474" s="5"/>
      <c r="BF474" s="5"/>
      <c r="BG474" s="5" t="s">
        <v>95</v>
      </c>
      <c r="BH474" s="5" t="s">
        <v>96</v>
      </c>
      <c r="BI474" s="5" t="s">
        <v>2238</v>
      </c>
      <c r="BJ474" s="5" t="s">
        <v>2239</v>
      </c>
      <c r="BK474" s="5" t="s">
        <v>95</v>
      </c>
      <c r="BL474" s="5" t="s">
        <v>96</v>
      </c>
      <c r="BM474" s="5" t="s">
        <v>2240</v>
      </c>
      <c r="BN474" s="5" t="s">
        <v>2241</v>
      </c>
      <c r="BO474" s="5" t="s">
        <v>95</v>
      </c>
      <c r="BP474" s="5" t="s">
        <v>96</v>
      </c>
      <c r="BQ474" s="5" t="s">
        <v>2242</v>
      </c>
      <c r="BR474" s="5" t="s">
        <v>2243</v>
      </c>
      <c r="BS474" s="5" t="s">
        <v>116</v>
      </c>
      <c r="BT474" s="5" t="s">
        <v>117</v>
      </c>
      <c r="BU474" s="5"/>
    </row>
    <row r="475" spans="1:73" s="6" customFormat="1" ht="13.5" customHeight="1">
      <c r="A475" s="11" t="str">
        <f>HYPERLINK("http://kyu.snu.ac.kr/sdhj/index.jsp?type=hj/GK14746_00IM0001_150a.jpg","1867_수동면_150a")</f>
        <v>1867_수동면_150a</v>
      </c>
      <c r="B475" s="4">
        <v>1867</v>
      </c>
      <c r="C475" s="4" t="s">
        <v>72</v>
      </c>
      <c r="D475" s="4" t="s">
        <v>73</v>
      </c>
      <c r="E475" s="4">
        <v>474</v>
      </c>
      <c r="F475" s="5">
        <v>2</v>
      </c>
      <c r="G475" s="5" t="s">
        <v>575</v>
      </c>
      <c r="H475" s="5" t="s">
        <v>576</v>
      </c>
      <c r="I475" s="5">
        <f t="shared" si="37"/>
        <v>6</v>
      </c>
      <c r="J475" s="5"/>
      <c r="K475" s="5"/>
      <c r="L475" s="5">
        <f>L474</f>
        <v>5</v>
      </c>
      <c r="M475" s="4" t="s">
        <v>2234</v>
      </c>
      <c r="N475" s="4" t="s">
        <v>2235</v>
      </c>
      <c r="O475" s="5"/>
      <c r="P475" s="5"/>
      <c r="Q475" s="5"/>
      <c r="R475" s="5"/>
      <c r="S475" s="5"/>
      <c r="T475" s="5" t="s">
        <v>5558</v>
      </c>
      <c r="U475" s="5" t="s">
        <v>4512</v>
      </c>
      <c r="V475" s="5" t="s">
        <v>4513</v>
      </c>
      <c r="W475" s="5"/>
      <c r="X475" s="5"/>
      <c r="Y475" s="5" t="s">
        <v>4892</v>
      </c>
      <c r="Z475" s="5" t="s">
        <v>4893</v>
      </c>
      <c r="AA475" s="5"/>
      <c r="AB475" s="5"/>
      <c r="AC475" s="5"/>
      <c r="AD475" s="5" t="s">
        <v>2885</v>
      </c>
      <c r="AE475" s="5" t="s">
        <v>2886</v>
      </c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</row>
    <row r="476" spans="1:73" s="6" customFormat="1" ht="13.5" customHeight="1">
      <c r="A476" s="11" t="str">
        <f>HYPERLINK("http://kyu.snu.ac.kr/sdhj/index.jsp?type=hj/GK14746_00IM0001_150b.jpg","1867_수동면_150b")</f>
        <v>1867_수동면_150b</v>
      </c>
      <c r="B476" s="4">
        <v>1867</v>
      </c>
      <c r="C476" s="4" t="s">
        <v>72</v>
      </c>
      <c r="D476" s="4" t="s">
        <v>73</v>
      </c>
      <c r="E476" s="4">
        <v>475</v>
      </c>
      <c r="F476" s="5">
        <v>2</v>
      </c>
      <c r="G476" s="5" t="s">
        <v>575</v>
      </c>
      <c r="H476" s="5" t="s">
        <v>576</v>
      </c>
      <c r="I476" s="5">
        <v>7</v>
      </c>
      <c r="J476" s="5" t="s">
        <v>5697</v>
      </c>
      <c r="K476" s="5" t="s">
        <v>5698</v>
      </c>
      <c r="L476" s="5">
        <v>1</v>
      </c>
      <c r="M476" s="4" t="s">
        <v>5699</v>
      </c>
      <c r="N476" s="4" t="s">
        <v>1357</v>
      </c>
      <c r="O476" s="5"/>
      <c r="P476" s="5"/>
      <c r="Q476" s="5"/>
      <c r="R476" s="5"/>
      <c r="S476" s="5"/>
      <c r="T476" s="5" t="s">
        <v>5404</v>
      </c>
      <c r="U476" s="5" t="s">
        <v>189</v>
      </c>
      <c r="V476" s="5" t="s">
        <v>190</v>
      </c>
      <c r="W476" s="5" t="s">
        <v>184</v>
      </c>
      <c r="X476" s="5" t="s">
        <v>5700</v>
      </c>
      <c r="Y476" s="5" t="s">
        <v>5701</v>
      </c>
      <c r="Z476" s="5" t="s">
        <v>5702</v>
      </c>
      <c r="AA476" s="5"/>
      <c r="AB476" s="5"/>
      <c r="AC476" s="5">
        <v>49</v>
      </c>
      <c r="AD476" s="5" t="s">
        <v>381</v>
      </c>
      <c r="AE476" s="5" t="s">
        <v>382</v>
      </c>
      <c r="AF476" s="5"/>
      <c r="AG476" s="5"/>
      <c r="AH476" s="5"/>
      <c r="AI476" s="5"/>
      <c r="AJ476" s="5" t="s">
        <v>35</v>
      </c>
      <c r="AK476" s="5" t="s">
        <v>36</v>
      </c>
      <c r="AL476" s="5" t="s">
        <v>187</v>
      </c>
      <c r="AM476" s="5" t="s">
        <v>188</v>
      </c>
      <c r="AN476" s="5"/>
      <c r="AO476" s="5"/>
      <c r="AP476" s="5"/>
      <c r="AQ476" s="5"/>
      <c r="AR476" s="5"/>
      <c r="AS476" s="5"/>
      <c r="AT476" s="5" t="s">
        <v>189</v>
      </c>
      <c r="AU476" s="5" t="s">
        <v>190</v>
      </c>
      <c r="AV476" s="5" t="s">
        <v>2290</v>
      </c>
      <c r="AW476" s="5" t="s">
        <v>2291</v>
      </c>
      <c r="AX476" s="5"/>
      <c r="AY476" s="5"/>
      <c r="AZ476" s="5"/>
      <c r="BA476" s="5"/>
      <c r="BB476" s="5"/>
      <c r="BC476" s="5"/>
      <c r="BD476" s="5"/>
      <c r="BE476" s="5"/>
      <c r="BF476" s="5"/>
      <c r="BG476" s="5" t="s">
        <v>189</v>
      </c>
      <c r="BH476" s="5" t="s">
        <v>190</v>
      </c>
      <c r="BI476" s="5" t="s">
        <v>767</v>
      </c>
      <c r="BJ476" s="5" t="s">
        <v>768</v>
      </c>
      <c r="BK476" s="5" t="s">
        <v>189</v>
      </c>
      <c r="BL476" s="5" t="s">
        <v>190</v>
      </c>
      <c r="BM476" s="5" t="s">
        <v>922</v>
      </c>
      <c r="BN476" s="5" t="s">
        <v>923</v>
      </c>
      <c r="BO476" s="5" t="s">
        <v>189</v>
      </c>
      <c r="BP476" s="5" t="s">
        <v>190</v>
      </c>
      <c r="BQ476" s="5" t="s">
        <v>2614</v>
      </c>
      <c r="BR476" s="5" t="s">
        <v>2615</v>
      </c>
      <c r="BS476" s="5" t="s">
        <v>116</v>
      </c>
      <c r="BT476" s="5" t="s">
        <v>117</v>
      </c>
      <c r="BU476" s="5"/>
    </row>
    <row r="477" spans="1:73" s="6" customFormat="1" ht="13.5" customHeight="1">
      <c r="A477" s="11" t="str">
        <f>HYPERLINK("http://kyu.snu.ac.kr/sdhj/index.jsp?type=hj/GK14746_00IM0001_150b.jpg","1867_수동면_150b")</f>
        <v>1867_수동면_150b</v>
      </c>
      <c r="B477" s="4">
        <v>1867</v>
      </c>
      <c r="C477" s="4" t="s">
        <v>72</v>
      </c>
      <c r="D477" s="4" t="s">
        <v>73</v>
      </c>
      <c r="E477" s="4">
        <v>476</v>
      </c>
      <c r="F477" s="5">
        <v>2</v>
      </c>
      <c r="G477" s="5" t="s">
        <v>575</v>
      </c>
      <c r="H477" s="5" t="s">
        <v>576</v>
      </c>
      <c r="I477" s="5">
        <f t="shared" ref="I477:I490" si="38">I476</f>
        <v>7</v>
      </c>
      <c r="J477" s="5"/>
      <c r="K477" s="5"/>
      <c r="L477" s="5">
        <f>L476</f>
        <v>1</v>
      </c>
      <c r="M477" s="4" t="s">
        <v>5699</v>
      </c>
      <c r="N477" s="4" t="s">
        <v>1357</v>
      </c>
      <c r="O477" s="5"/>
      <c r="P477" s="5"/>
      <c r="Q477" s="5"/>
      <c r="R477" s="5"/>
      <c r="S477" s="5" t="s">
        <v>164</v>
      </c>
      <c r="T477" s="5" t="s">
        <v>165</v>
      </c>
      <c r="U477" s="5"/>
      <c r="V477" s="5"/>
      <c r="W477" s="5" t="s">
        <v>184</v>
      </c>
      <c r="X477" s="5" t="s">
        <v>5700</v>
      </c>
      <c r="Y477" s="5" t="s">
        <v>167</v>
      </c>
      <c r="Z477" s="5" t="s">
        <v>168</v>
      </c>
      <c r="AA477" s="5"/>
      <c r="AB477" s="5"/>
      <c r="AC477" s="5">
        <v>49</v>
      </c>
      <c r="AD477" s="5" t="s">
        <v>81</v>
      </c>
      <c r="AE477" s="5" t="s">
        <v>82</v>
      </c>
      <c r="AF477" s="5"/>
      <c r="AG477" s="5"/>
      <c r="AH477" s="5"/>
      <c r="AI477" s="5"/>
      <c r="AJ477" s="5" t="s">
        <v>169</v>
      </c>
      <c r="AK477" s="5" t="s">
        <v>170</v>
      </c>
      <c r="AL477" s="5" t="s">
        <v>231</v>
      </c>
      <c r="AM477" s="5" t="s">
        <v>232</v>
      </c>
      <c r="AN477" s="5"/>
      <c r="AO477" s="5"/>
      <c r="AP477" s="5"/>
      <c r="AQ477" s="5"/>
      <c r="AR477" s="5"/>
      <c r="AS477" s="5"/>
      <c r="AT477" s="5" t="s">
        <v>189</v>
      </c>
      <c r="AU477" s="5" t="s">
        <v>190</v>
      </c>
      <c r="AV477" s="5" t="s">
        <v>1358</v>
      </c>
      <c r="AW477" s="5" t="s">
        <v>1359</v>
      </c>
      <c r="AX477" s="5"/>
      <c r="AY477" s="5"/>
      <c r="AZ477" s="5"/>
      <c r="BA477" s="5"/>
      <c r="BB477" s="5"/>
      <c r="BC477" s="5"/>
      <c r="BD477" s="5"/>
      <c r="BE477" s="5"/>
      <c r="BF477" s="5"/>
      <c r="BG477" s="5" t="s">
        <v>189</v>
      </c>
      <c r="BH477" s="5" t="s">
        <v>190</v>
      </c>
      <c r="BI477" s="5" t="s">
        <v>1360</v>
      </c>
      <c r="BJ477" s="5" t="s">
        <v>1361</v>
      </c>
      <c r="BK477" s="5" t="s">
        <v>189</v>
      </c>
      <c r="BL477" s="5" t="s">
        <v>190</v>
      </c>
      <c r="BM477" s="5" t="s">
        <v>1362</v>
      </c>
      <c r="BN477" s="5" t="s">
        <v>1363</v>
      </c>
      <c r="BO477" s="5" t="s">
        <v>189</v>
      </c>
      <c r="BP477" s="5" t="s">
        <v>190</v>
      </c>
      <c r="BQ477" s="5" t="s">
        <v>1364</v>
      </c>
      <c r="BR477" s="5" t="s">
        <v>1365</v>
      </c>
      <c r="BS477" s="5" t="s">
        <v>171</v>
      </c>
      <c r="BT477" s="5" t="s">
        <v>5434</v>
      </c>
      <c r="BU477" s="5"/>
    </row>
    <row r="478" spans="1:73" s="6" customFormat="1" ht="13.5" customHeight="1">
      <c r="A478" s="11" t="str">
        <f>HYPERLINK("http://kyu.snu.ac.kr/sdhj/index.jsp?type=hj/GK14746_00IM0001_150b.jpg","1867_수동면_150b")</f>
        <v>1867_수동면_150b</v>
      </c>
      <c r="B478" s="4">
        <v>1867</v>
      </c>
      <c r="C478" s="4" t="s">
        <v>72</v>
      </c>
      <c r="D478" s="4" t="s">
        <v>73</v>
      </c>
      <c r="E478" s="4">
        <v>477</v>
      </c>
      <c r="F478" s="5">
        <v>2</v>
      </c>
      <c r="G478" s="5" t="s">
        <v>575</v>
      </c>
      <c r="H478" s="5" t="s">
        <v>576</v>
      </c>
      <c r="I478" s="5">
        <f t="shared" si="38"/>
        <v>7</v>
      </c>
      <c r="J478" s="5"/>
      <c r="K478" s="5"/>
      <c r="L478" s="5">
        <v>2</v>
      </c>
      <c r="M478" s="4" t="s">
        <v>780</v>
      </c>
      <c r="N478" s="4" t="s">
        <v>781</v>
      </c>
      <c r="O478" s="5"/>
      <c r="P478" s="5"/>
      <c r="Q478" s="5" t="s">
        <v>782</v>
      </c>
      <c r="R478" s="5" t="s">
        <v>5703</v>
      </c>
      <c r="S478" s="5"/>
      <c r="T478" s="5" t="s">
        <v>5612</v>
      </c>
      <c r="U478" s="5"/>
      <c r="V478" s="5"/>
      <c r="W478" s="5" t="s">
        <v>5704</v>
      </c>
      <c r="X478" s="5" t="s">
        <v>5650</v>
      </c>
      <c r="Y478" s="5" t="s">
        <v>783</v>
      </c>
      <c r="Z478" s="5" t="s">
        <v>784</v>
      </c>
      <c r="AA478" s="5"/>
      <c r="AB478" s="5"/>
      <c r="AC478" s="5">
        <v>17</v>
      </c>
      <c r="AD478" s="5" t="s">
        <v>397</v>
      </c>
      <c r="AE478" s="5" t="s">
        <v>398</v>
      </c>
      <c r="AF478" s="5"/>
      <c r="AG478" s="5"/>
      <c r="AH478" s="5"/>
      <c r="AI478" s="5"/>
      <c r="AJ478" s="5" t="s">
        <v>35</v>
      </c>
      <c r="AK478" s="5" t="s">
        <v>36</v>
      </c>
      <c r="AL478" s="5" t="s">
        <v>187</v>
      </c>
      <c r="AM478" s="5" t="s">
        <v>188</v>
      </c>
      <c r="AN478" s="5"/>
      <c r="AO478" s="5"/>
      <c r="AP478" s="5"/>
      <c r="AQ478" s="5"/>
      <c r="AR478" s="5"/>
      <c r="AS478" s="5"/>
      <c r="AT478" s="5" t="s">
        <v>189</v>
      </c>
      <c r="AU478" s="5" t="s">
        <v>190</v>
      </c>
      <c r="AV478" s="5" t="s">
        <v>785</v>
      </c>
      <c r="AW478" s="5" t="s">
        <v>786</v>
      </c>
      <c r="AX478" s="5"/>
      <c r="AY478" s="5"/>
      <c r="AZ478" s="5"/>
      <c r="BA478" s="5"/>
      <c r="BB478" s="5"/>
      <c r="BC478" s="5"/>
      <c r="BD478" s="5"/>
      <c r="BE478" s="5"/>
      <c r="BF478" s="5"/>
      <c r="BG478" s="5" t="s">
        <v>189</v>
      </c>
      <c r="BH478" s="5" t="s">
        <v>190</v>
      </c>
      <c r="BI478" s="5" t="s">
        <v>787</v>
      </c>
      <c r="BJ478" s="5" t="s">
        <v>788</v>
      </c>
      <c r="BK478" s="5" t="s">
        <v>189</v>
      </c>
      <c r="BL478" s="5" t="s">
        <v>190</v>
      </c>
      <c r="BM478" s="5" t="s">
        <v>789</v>
      </c>
      <c r="BN478" s="5" t="s">
        <v>790</v>
      </c>
      <c r="BO478" s="5" t="s">
        <v>189</v>
      </c>
      <c r="BP478" s="5" t="s">
        <v>190</v>
      </c>
      <c r="BQ478" s="5" t="s">
        <v>791</v>
      </c>
      <c r="BR478" s="5" t="s">
        <v>792</v>
      </c>
      <c r="BS478" s="5" t="s">
        <v>771</v>
      </c>
      <c r="BT478" s="5" t="s">
        <v>772</v>
      </c>
      <c r="BU478" s="5"/>
    </row>
    <row r="479" spans="1:73" s="6" customFormat="1" ht="13.5" customHeight="1">
      <c r="A479" s="11" t="str">
        <f>HYPERLINK("http://kyu.snu.ac.kr/sdhj/index.jsp?type=hj/GK14746_00IM0001_150b.jpg","1867_수동면_150b")</f>
        <v>1867_수동면_150b</v>
      </c>
      <c r="B479" s="4">
        <v>1867</v>
      </c>
      <c r="C479" s="4" t="s">
        <v>72</v>
      </c>
      <c r="D479" s="4" t="s">
        <v>73</v>
      </c>
      <c r="E479" s="4">
        <v>478</v>
      </c>
      <c r="F479" s="5">
        <v>2</v>
      </c>
      <c r="G479" s="5" t="s">
        <v>575</v>
      </c>
      <c r="H479" s="5" t="s">
        <v>576</v>
      </c>
      <c r="I479" s="5">
        <f t="shared" si="38"/>
        <v>7</v>
      </c>
      <c r="J479" s="5"/>
      <c r="K479" s="5"/>
      <c r="L479" s="5">
        <f>L478</f>
        <v>2</v>
      </c>
      <c r="M479" s="4" t="s">
        <v>780</v>
      </c>
      <c r="N479" s="4" t="s">
        <v>781</v>
      </c>
      <c r="O479" s="5"/>
      <c r="P479" s="5"/>
      <c r="Q479" s="5"/>
      <c r="R479" s="5"/>
      <c r="S479" s="5" t="s">
        <v>2417</v>
      </c>
      <c r="T479" s="5" t="s">
        <v>2418</v>
      </c>
      <c r="U479" s="5"/>
      <c r="V479" s="5"/>
      <c r="W479" s="5" t="s">
        <v>166</v>
      </c>
      <c r="X479" s="5" t="s">
        <v>5650</v>
      </c>
      <c r="Y479" s="5" t="s">
        <v>22</v>
      </c>
      <c r="Z479" s="5" t="s">
        <v>23</v>
      </c>
      <c r="AA479" s="5"/>
      <c r="AB479" s="5"/>
      <c r="AC479" s="5">
        <v>52</v>
      </c>
      <c r="AD479" s="5" t="s">
        <v>153</v>
      </c>
      <c r="AE479" s="5" t="s">
        <v>154</v>
      </c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</row>
    <row r="480" spans="1:73" s="6" customFormat="1" ht="13.5" customHeight="1">
      <c r="A480" s="11" t="str">
        <f>HYPERLINK("http://kyu.snu.ac.kr/sdhj/index.jsp?type=hj/GK14746_00IM0001_150b.jpg","1867_수동면_150b")</f>
        <v>1867_수동면_150b</v>
      </c>
      <c r="B480" s="4">
        <v>1867</v>
      </c>
      <c r="C480" s="4" t="s">
        <v>72</v>
      </c>
      <c r="D480" s="4" t="s">
        <v>73</v>
      </c>
      <c r="E480" s="4">
        <v>479</v>
      </c>
      <c r="F480" s="5">
        <v>2</v>
      </c>
      <c r="G480" s="5" t="s">
        <v>575</v>
      </c>
      <c r="H480" s="5" t="s">
        <v>576</v>
      </c>
      <c r="I480" s="5">
        <f t="shared" si="38"/>
        <v>7</v>
      </c>
      <c r="J480" s="5"/>
      <c r="K480" s="5"/>
      <c r="L480" s="5">
        <f>L479</f>
        <v>2</v>
      </c>
      <c r="M480" s="4" t="s">
        <v>780</v>
      </c>
      <c r="N480" s="4" t="s">
        <v>781</v>
      </c>
      <c r="O480" s="5"/>
      <c r="P480" s="5"/>
      <c r="Q480" s="5"/>
      <c r="R480" s="5"/>
      <c r="S480" s="5"/>
      <c r="T480" s="5" t="s">
        <v>5615</v>
      </c>
      <c r="U480" s="5" t="s">
        <v>4512</v>
      </c>
      <c r="V480" s="5" t="s">
        <v>4513</v>
      </c>
      <c r="W480" s="5"/>
      <c r="X480" s="5"/>
      <c r="Y480" s="5" t="s">
        <v>4894</v>
      </c>
      <c r="Z480" s="5" t="s">
        <v>4895</v>
      </c>
      <c r="AA480" s="5"/>
      <c r="AB480" s="5"/>
      <c r="AC480" s="5"/>
      <c r="AD480" s="5" t="s">
        <v>2928</v>
      </c>
      <c r="AE480" s="5" t="s">
        <v>2929</v>
      </c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</row>
    <row r="481" spans="1:73" s="6" customFormat="1" ht="13.5" customHeight="1">
      <c r="A481" s="11" t="str">
        <f>HYPERLINK("http://kyu.snu.ac.kr/sdhj/index.jsp?type=hj/GK14746_00IM0001_150b.jpg","1867_수동면_150b")</f>
        <v>1867_수동면_150b</v>
      </c>
      <c r="B481" s="4">
        <v>1867</v>
      </c>
      <c r="C481" s="4" t="s">
        <v>72</v>
      </c>
      <c r="D481" s="4" t="s">
        <v>73</v>
      </c>
      <c r="E481" s="4">
        <v>480</v>
      </c>
      <c r="F481" s="5">
        <v>2</v>
      </c>
      <c r="G481" s="5" t="s">
        <v>575</v>
      </c>
      <c r="H481" s="5" t="s">
        <v>576</v>
      </c>
      <c r="I481" s="5">
        <f t="shared" si="38"/>
        <v>7</v>
      </c>
      <c r="J481" s="5"/>
      <c r="K481" s="5"/>
      <c r="L481" s="5">
        <v>3</v>
      </c>
      <c r="M481" s="4" t="s">
        <v>2039</v>
      </c>
      <c r="N481" s="4" t="s">
        <v>2040</v>
      </c>
      <c r="O481" s="5"/>
      <c r="P481" s="5"/>
      <c r="Q481" s="5"/>
      <c r="R481" s="5"/>
      <c r="S481" s="5"/>
      <c r="T481" s="5" t="s">
        <v>5705</v>
      </c>
      <c r="U481" s="5" t="s">
        <v>108</v>
      </c>
      <c r="V481" s="5" t="s">
        <v>109</v>
      </c>
      <c r="W481" s="5" t="s">
        <v>110</v>
      </c>
      <c r="X481" s="5" t="s">
        <v>111</v>
      </c>
      <c r="Y481" s="5" t="s">
        <v>1145</v>
      </c>
      <c r="Z481" s="5" t="s">
        <v>1146</v>
      </c>
      <c r="AA481" s="5"/>
      <c r="AB481" s="5"/>
      <c r="AC481" s="5">
        <v>34</v>
      </c>
      <c r="AD481" s="5" t="s">
        <v>349</v>
      </c>
      <c r="AE481" s="5" t="s">
        <v>350</v>
      </c>
      <c r="AF481" s="5"/>
      <c r="AG481" s="5"/>
      <c r="AH481" s="5"/>
      <c r="AI481" s="5"/>
      <c r="AJ481" s="5" t="s">
        <v>35</v>
      </c>
      <c r="AK481" s="5" t="s">
        <v>36</v>
      </c>
      <c r="AL481" s="5" t="s">
        <v>116</v>
      </c>
      <c r="AM481" s="5" t="s">
        <v>117</v>
      </c>
      <c r="AN481" s="5"/>
      <c r="AO481" s="5"/>
      <c r="AP481" s="5"/>
      <c r="AQ481" s="5"/>
      <c r="AR481" s="5"/>
      <c r="AS481" s="5"/>
      <c r="AT481" s="5" t="s">
        <v>95</v>
      </c>
      <c r="AU481" s="5" t="s">
        <v>96</v>
      </c>
      <c r="AV481" s="5" t="s">
        <v>2041</v>
      </c>
      <c r="AW481" s="5" t="s">
        <v>2042</v>
      </c>
      <c r="AX481" s="5"/>
      <c r="AY481" s="5"/>
      <c r="AZ481" s="5"/>
      <c r="BA481" s="5"/>
      <c r="BB481" s="5"/>
      <c r="BC481" s="5"/>
      <c r="BD481" s="5"/>
      <c r="BE481" s="5"/>
      <c r="BF481" s="5"/>
      <c r="BG481" s="5" t="s">
        <v>95</v>
      </c>
      <c r="BH481" s="5" t="s">
        <v>96</v>
      </c>
      <c r="BI481" s="5" t="s">
        <v>2043</v>
      </c>
      <c r="BJ481" s="5" t="s">
        <v>2044</v>
      </c>
      <c r="BK481" s="5" t="s">
        <v>95</v>
      </c>
      <c r="BL481" s="5" t="s">
        <v>96</v>
      </c>
      <c r="BM481" s="5" t="s">
        <v>957</v>
      </c>
      <c r="BN481" s="5" t="s">
        <v>958</v>
      </c>
      <c r="BO481" s="5" t="s">
        <v>95</v>
      </c>
      <c r="BP481" s="5" t="s">
        <v>96</v>
      </c>
      <c r="BQ481" s="5" t="s">
        <v>5706</v>
      </c>
      <c r="BR481" s="5" t="s">
        <v>2045</v>
      </c>
      <c r="BS481" s="5" t="s">
        <v>93</v>
      </c>
      <c r="BT481" s="5" t="s">
        <v>94</v>
      </c>
      <c r="BU481" s="5"/>
    </row>
    <row r="482" spans="1:73" s="6" customFormat="1" ht="13.5" customHeight="1">
      <c r="A482" s="11" t="str">
        <f>HYPERLINK("http://kyu.snu.ac.kr/sdhj/index.jsp?type=hj/GK14746_00IM0001_150b.jpg","1867_수동면_150b")</f>
        <v>1867_수동면_150b</v>
      </c>
      <c r="B482" s="4">
        <v>1867</v>
      </c>
      <c r="C482" s="4" t="s">
        <v>72</v>
      </c>
      <c r="D482" s="4" t="s">
        <v>73</v>
      </c>
      <c r="E482" s="4">
        <v>481</v>
      </c>
      <c r="F482" s="5">
        <v>2</v>
      </c>
      <c r="G482" s="5" t="s">
        <v>575</v>
      </c>
      <c r="H482" s="5" t="s">
        <v>576</v>
      </c>
      <c r="I482" s="5">
        <f t="shared" si="38"/>
        <v>7</v>
      </c>
      <c r="J482" s="5"/>
      <c r="K482" s="5"/>
      <c r="L482" s="5">
        <f>L481</f>
        <v>3</v>
      </c>
      <c r="M482" s="4" t="s">
        <v>2039</v>
      </c>
      <c r="N482" s="4" t="s">
        <v>2040</v>
      </c>
      <c r="O482" s="5"/>
      <c r="P482" s="5"/>
      <c r="Q482" s="5"/>
      <c r="R482" s="5"/>
      <c r="S482" s="5" t="s">
        <v>164</v>
      </c>
      <c r="T482" s="5" t="s">
        <v>165</v>
      </c>
      <c r="U482" s="5"/>
      <c r="V482" s="5"/>
      <c r="W482" s="5" t="s">
        <v>166</v>
      </c>
      <c r="X482" s="5" t="s">
        <v>5707</v>
      </c>
      <c r="Y482" s="5" t="s">
        <v>167</v>
      </c>
      <c r="Z482" s="5" t="s">
        <v>168</v>
      </c>
      <c r="AA482" s="5"/>
      <c r="AB482" s="5"/>
      <c r="AC482" s="5">
        <v>42</v>
      </c>
      <c r="AD482" s="5" t="s">
        <v>714</v>
      </c>
      <c r="AE482" s="5" t="s">
        <v>715</v>
      </c>
      <c r="AF482" s="5"/>
      <c r="AG482" s="5"/>
      <c r="AH482" s="5"/>
      <c r="AI482" s="5"/>
      <c r="AJ482" s="5" t="s">
        <v>169</v>
      </c>
      <c r="AK482" s="5" t="s">
        <v>170</v>
      </c>
      <c r="AL482" s="5" t="s">
        <v>171</v>
      </c>
      <c r="AM482" s="5" t="s">
        <v>5708</v>
      </c>
      <c r="AN482" s="5"/>
      <c r="AO482" s="5"/>
      <c r="AP482" s="5"/>
      <c r="AQ482" s="5"/>
      <c r="AR482" s="5"/>
      <c r="AS482" s="5"/>
      <c r="AT482" s="5" t="s">
        <v>95</v>
      </c>
      <c r="AU482" s="5" t="s">
        <v>96</v>
      </c>
      <c r="AV482" s="5" t="s">
        <v>4176</v>
      </c>
      <c r="AW482" s="5" t="s">
        <v>4177</v>
      </c>
      <c r="AX482" s="5"/>
      <c r="AY482" s="5"/>
      <c r="AZ482" s="5"/>
      <c r="BA482" s="5"/>
      <c r="BB482" s="5"/>
      <c r="BC482" s="5"/>
      <c r="BD482" s="5"/>
      <c r="BE482" s="5"/>
      <c r="BF482" s="5"/>
      <c r="BG482" s="5" t="s">
        <v>95</v>
      </c>
      <c r="BH482" s="5" t="s">
        <v>96</v>
      </c>
      <c r="BI482" s="5" t="s">
        <v>4178</v>
      </c>
      <c r="BJ482" s="5" t="s">
        <v>4179</v>
      </c>
      <c r="BK482" s="5" t="s">
        <v>95</v>
      </c>
      <c r="BL482" s="5" t="s">
        <v>96</v>
      </c>
      <c r="BM482" s="5" t="s">
        <v>4180</v>
      </c>
      <c r="BN482" s="5" t="s">
        <v>4181</v>
      </c>
      <c r="BO482" s="5" t="s">
        <v>95</v>
      </c>
      <c r="BP482" s="5" t="s">
        <v>96</v>
      </c>
      <c r="BQ482" s="5" t="s">
        <v>4182</v>
      </c>
      <c r="BR482" s="5" t="s">
        <v>4183</v>
      </c>
      <c r="BS482" s="5" t="s">
        <v>1393</v>
      </c>
      <c r="BT482" s="5" t="s">
        <v>1120</v>
      </c>
      <c r="BU482" s="5"/>
    </row>
    <row r="483" spans="1:73" s="6" customFormat="1" ht="13.5" customHeight="1">
      <c r="A483" s="11" t="str">
        <f>HYPERLINK("http://kyu.snu.ac.kr/sdhj/index.jsp?type=hj/GK14746_00IM0001_150b.jpg","1867_수동면_150b")</f>
        <v>1867_수동면_150b</v>
      </c>
      <c r="B483" s="4">
        <v>1867</v>
      </c>
      <c r="C483" s="4" t="s">
        <v>72</v>
      </c>
      <c r="D483" s="4" t="s">
        <v>73</v>
      </c>
      <c r="E483" s="4">
        <v>482</v>
      </c>
      <c r="F483" s="5">
        <v>2</v>
      </c>
      <c r="G483" s="5" t="s">
        <v>575</v>
      </c>
      <c r="H483" s="5" t="s">
        <v>576</v>
      </c>
      <c r="I483" s="5">
        <f t="shared" si="38"/>
        <v>7</v>
      </c>
      <c r="J483" s="5"/>
      <c r="K483" s="5"/>
      <c r="L483" s="5">
        <f>L482</f>
        <v>3</v>
      </c>
      <c r="M483" s="4" t="s">
        <v>2039</v>
      </c>
      <c r="N483" s="4" t="s">
        <v>2040</v>
      </c>
      <c r="O483" s="5"/>
      <c r="P483" s="5"/>
      <c r="Q483" s="5"/>
      <c r="R483" s="5"/>
      <c r="S483" s="5"/>
      <c r="T483" s="5" t="s">
        <v>5709</v>
      </c>
      <c r="U483" s="5" t="s">
        <v>4512</v>
      </c>
      <c r="V483" s="5" t="s">
        <v>4513</v>
      </c>
      <c r="W483" s="5"/>
      <c r="X483" s="5"/>
      <c r="Y483" s="5" t="s">
        <v>4896</v>
      </c>
      <c r="Z483" s="5" t="s">
        <v>4897</v>
      </c>
      <c r="AA483" s="5"/>
      <c r="AB483" s="5"/>
      <c r="AC483" s="5"/>
      <c r="AD483" s="5" t="s">
        <v>229</v>
      </c>
      <c r="AE483" s="5" t="s">
        <v>230</v>
      </c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</row>
    <row r="484" spans="1:73" s="6" customFormat="1" ht="13.5" customHeight="1">
      <c r="A484" s="11" t="str">
        <f>HYPERLINK("http://kyu.snu.ac.kr/sdhj/index.jsp?type=hj/GK14746_00IM0001_150b.jpg","1867_수동면_150b")</f>
        <v>1867_수동면_150b</v>
      </c>
      <c r="B484" s="4">
        <v>1867</v>
      </c>
      <c r="C484" s="4" t="s">
        <v>72</v>
      </c>
      <c r="D484" s="4" t="s">
        <v>73</v>
      </c>
      <c r="E484" s="4">
        <v>483</v>
      </c>
      <c r="F484" s="5">
        <v>2</v>
      </c>
      <c r="G484" s="5" t="s">
        <v>575</v>
      </c>
      <c r="H484" s="5" t="s">
        <v>576</v>
      </c>
      <c r="I484" s="5">
        <f t="shared" si="38"/>
        <v>7</v>
      </c>
      <c r="J484" s="5"/>
      <c r="K484" s="5"/>
      <c r="L484" s="5">
        <v>4</v>
      </c>
      <c r="M484" s="4" t="s">
        <v>1665</v>
      </c>
      <c r="N484" s="4" t="s">
        <v>1666</v>
      </c>
      <c r="O484" s="5"/>
      <c r="P484" s="5"/>
      <c r="Q484" s="5"/>
      <c r="R484" s="5"/>
      <c r="S484" s="5"/>
      <c r="T484" s="5" t="s">
        <v>5616</v>
      </c>
      <c r="U484" s="5" t="s">
        <v>108</v>
      </c>
      <c r="V484" s="5" t="s">
        <v>109</v>
      </c>
      <c r="W484" s="5" t="s">
        <v>269</v>
      </c>
      <c r="X484" s="5" t="s">
        <v>270</v>
      </c>
      <c r="Y484" s="5" t="s">
        <v>4078</v>
      </c>
      <c r="Z484" s="5" t="s">
        <v>4079</v>
      </c>
      <c r="AA484" s="5"/>
      <c r="AB484" s="5"/>
      <c r="AC484" s="5">
        <v>44</v>
      </c>
      <c r="AD484" s="5" t="s">
        <v>814</v>
      </c>
      <c r="AE484" s="5" t="s">
        <v>815</v>
      </c>
      <c r="AF484" s="5"/>
      <c r="AG484" s="5"/>
      <c r="AH484" s="5"/>
      <c r="AI484" s="5"/>
      <c r="AJ484" s="5" t="s">
        <v>35</v>
      </c>
      <c r="AK484" s="5" t="s">
        <v>36</v>
      </c>
      <c r="AL484" s="5" t="s">
        <v>1862</v>
      </c>
      <c r="AM484" s="5" t="s">
        <v>1863</v>
      </c>
      <c r="AN484" s="5"/>
      <c r="AO484" s="5"/>
      <c r="AP484" s="5"/>
      <c r="AQ484" s="5"/>
      <c r="AR484" s="5"/>
      <c r="AS484" s="5"/>
      <c r="AT484" s="5" t="s">
        <v>95</v>
      </c>
      <c r="AU484" s="5" t="s">
        <v>96</v>
      </c>
      <c r="AV484" s="5" t="s">
        <v>4075</v>
      </c>
      <c r="AW484" s="5" t="s">
        <v>4076</v>
      </c>
      <c r="AX484" s="5"/>
      <c r="AY484" s="5"/>
      <c r="AZ484" s="5"/>
      <c r="BA484" s="5"/>
      <c r="BB484" s="5"/>
      <c r="BC484" s="5"/>
      <c r="BD484" s="5"/>
      <c r="BE484" s="5"/>
      <c r="BF484" s="5"/>
      <c r="BG484" s="5" t="s">
        <v>95</v>
      </c>
      <c r="BH484" s="5" t="s">
        <v>96</v>
      </c>
      <c r="BI484" s="5" t="s">
        <v>3847</v>
      </c>
      <c r="BJ484" s="5" t="s">
        <v>3848</v>
      </c>
      <c r="BK484" s="5" t="s">
        <v>95</v>
      </c>
      <c r="BL484" s="5" t="s">
        <v>96</v>
      </c>
      <c r="BM484" s="5" t="s">
        <v>1867</v>
      </c>
      <c r="BN484" s="5" t="s">
        <v>1868</v>
      </c>
      <c r="BO484" s="5" t="s">
        <v>95</v>
      </c>
      <c r="BP484" s="5" t="s">
        <v>96</v>
      </c>
      <c r="BQ484" s="5" t="s">
        <v>4077</v>
      </c>
      <c r="BR484" s="5" t="s">
        <v>5617</v>
      </c>
      <c r="BS484" s="5" t="s">
        <v>626</v>
      </c>
      <c r="BT484" s="5" t="s">
        <v>627</v>
      </c>
      <c r="BU484" s="5"/>
    </row>
    <row r="485" spans="1:73" s="6" customFormat="1" ht="13.5" customHeight="1">
      <c r="A485" s="11" t="str">
        <f>HYPERLINK("http://kyu.snu.ac.kr/sdhj/index.jsp?type=hj/GK14746_00IM0001_150b.jpg","1867_수동면_150b")</f>
        <v>1867_수동면_150b</v>
      </c>
      <c r="B485" s="4">
        <v>1867</v>
      </c>
      <c r="C485" s="4" t="s">
        <v>72</v>
      </c>
      <c r="D485" s="4" t="s">
        <v>73</v>
      </c>
      <c r="E485" s="4">
        <v>484</v>
      </c>
      <c r="F485" s="5">
        <v>2</v>
      </c>
      <c r="G485" s="5" t="s">
        <v>575</v>
      </c>
      <c r="H485" s="5" t="s">
        <v>576</v>
      </c>
      <c r="I485" s="5">
        <f t="shared" si="38"/>
        <v>7</v>
      </c>
      <c r="J485" s="5"/>
      <c r="K485" s="5"/>
      <c r="L485" s="5">
        <f>L484</f>
        <v>4</v>
      </c>
      <c r="M485" s="4" t="s">
        <v>1665</v>
      </c>
      <c r="N485" s="4" t="s">
        <v>1666</v>
      </c>
      <c r="O485" s="5"/>
      <c r="P485" s="5"/>
      <c r="Q485" s="5"/>
      <c r="R485" s="5"/>
      <c r="S485" s="5" t="s">
        <v>164</v>
      </c>
      <c r="T485" s="5" t="s">
        <v>165</v>
      </c>
      <c r="U485" s="5"/>
      <c r="V485" s="5"/>
      <c r="W485" s="5" t="s">
        <v>1199</v>
      </c>
      <c r="X485" s="5" t="s">
        <v>1200</v>
      </c>
      <c r="Y485" s="5" t="s">
        <v>167</v>
      </c>
      <c r="Z485" s="5" t="s">
        <v>168</v>
      </c>
      <c r="AA485" s="5"/>
      <c r="AB485" s="5"/>
      <c r="AC485" s="5">
        <v>40</v>
      </c>
      <c r="AD485" s="5" t="s">
        <v>714</v>
      </c>
      <c r="AE485" s="5" t="s">
        <v>715</v>
      </c>
      <c r="AF485" s="5"/>
      <c r="AG485" s="5"/>
      <c r="AH485" s="5"/>
      <c r="AI485" s="5"/>
      <c r="AJ485" s="5" t="s">
        <v>35</v>
      </c>
      <c r="AK485" s="5" t="s">
        <v>36</v>
      </c>
      <c r="AL485" s="5" t="s">
        <v>290</v>
      </c>
      <c r="AM485" s="5" t="s">
        <v>291</v>
      </c>
      <c r="AN485" s="5"/>
      <c r="AO485" s="5"/>
      <c r="AP485" s="5"/>
      <c r="AQ485" s="5"/>
      <c r="AR485" s="5"/>
      <c r="AS485" s="5"/>
      <c r="AT485" s="5" t="s">
        <v>95</v>
      </c>
      <c r="AU485" s="5" t="s">
        <v>96</v>
      </c>
      <c r="AV485" s="5" t="s">
        <v>1667</v>
      </c>
      <c r="AW485" s="5" t="s">
        <v>1668</v>
      </c>
      <c r="AX485" s="5"/>
      <c r="AY485" s="5"/>
      <c r="AZ485" s="5"/>
      <c r="BA485" s="5"/>
      <c r="BB485" s="5"/>
      <c r="BC485" s="5"/>
      <c r="BD485" s="5"/>
      <c r="BE485" s="5"/>
      <c r="BF485" s="5"/>
      <c r="BG485" s="5" t="s">
        <v>95</v>
      </c>
      <c r="BH485" s="5" t="s">
        <v>96</v>
      </c>
      <c r="BI485" s="5" t="s">
        <v>1669</v>
      </c>
      <c r="BJ485" s="5" t="s">
        <v>1670</v>
      </c>
      <c r="BK485" s="5" t="s">
        <v>95</v>
      </c>
      <c r="BL485" s="5" t="s">
        <v>96</v>
      </c>
      <c r="BM485" s="5" t="s">
        <v>1671</v>
      </c>
      <c r="BN485" s="5" t="s">
        <v>1672</v>
      </c>
      <c r="BO485" s="5" t="s">
        <v>95</v>
      </c>
      <c r="BP485" s="5" t="s">
        <v>96</v>
      </c>
      <c r="BQ485" s="5" t="s">
        <v>1673</v>
      </c>
      <c r="BR485" s="5" t="s">
        <v>1674</v>
      </c>
      <c r="BS485" s="5" t="s">
        <v>591</v>
      </c>
      <c r="BT485" s="5" t="s">
        <v>592</v>
      </c>
      <c r="BU485" s="5"/>
    </row>
    <row r="486" spans="1:73" s="6" customFormat="1" ht="13.5" customHeight="1">
      <c r="A486" s="11" t="str">
        <f>HYPERLINK("http://kyu.snu.ac.kr/sdhj/index.jsp?type=hj/GK14746_00IM0001_150b.jpg","1867_수동면_150b")</f>
        <v>1867_수동면_150b</v>
      </c>
      <c r="B486" s="4">
        <v>1867</v>
      </c>
      <c r="C486" s="4" t="s">
        <v>72</v>
      </c>
      <c r="D486" s="4" t="s">
        <v>73</v>
      </c>
      <c r="E486" s="4">
        <v>485</v>
      </c>
      <c r="F486" s="5">
        <v>2</v>
      </c>
      <c r="G486" s="5" t="s">
        <v>575</v>
      </c>
      <c r="H486" s="5" t="s">
        <v>576</v>
      </c>
      <c r="I486" s="5">
        <f t="shared" si="38"/>
        <v>7</v>
      </c>
      <c r="J486" s="5"/>
      <c r="K486" s="5"/>
      <c r="L486" s="5">
        <f>L485</f>
        <v>4</v>
      </c>
      <c r="M486" s="4" t="s">
        <v>1665</v>
      </c>
      <c r="N486" s="4" t="s">
        <v>1666</v>
      </c>
      <c r="O486" s="5"/>
      <c r="P486" s="5"/>
      <c r="Q486" s="5"/>
      <c r="R486" s="5"/>
      <c r="S486" s="5" t="s">
        <v>4494</v>
      </c>
      <c r="T486" s="5" t="s">
        <v>4495</v>
      </c>
      <c r="U486" s="5"/>
      <c r="V486" s="5"/>
      <c r="W486" s="5"/>
      <c r="X486" s="5"/>
      <c r="Y486" s="5" t="s">
        <v>235</v>
      </c>
      <c r="Z486" s="5" t="s">
        <v>236</v>
      </c>
      <c r="AA486" s="5"/>
      <c r="AB486" s="5"/>
      <c r="AC486" s="5">
        <v>10</v>
      </c>
      <c r="AD486" s="5" t="s">
        <v>1806</v>
      </c>
      <c r="AE486" s="5" t="s">
        <v>1807</v>
      </c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</row>
    <row r="487" spans="1:73" s="6" customFormat="1" ht="13.5" customHeight="1">
      <c r="A487" s="11" t="str">
        <f>HYPERLINK("http://kyu.snu.ac.kr/sdhj/index.jsp?type=hj/GK14746_00IM0001_150b.jpg","1867_수동면_150b")</f>
        <v>1867_수동면_150b</v>
      </c>
      <c r="B487" s="4">
        <v>1867</v>
      </c>
      <c r="C487" s="4" t="s">
        <v>72</v>
      </c>
      <c r="D487" s="4" t="s">
        <v>73</v>
      </c>
      <c r="E487" s="4">
        <v>486</v>
      </c>
      <c r="F487" s="5">
        <v>2</v>
      </c>
      <c r="G487" s="5" t="s">
        <v>575</v>
      </c>
      <c r="H487" s="5" t="s">
        <v>576</v>
      </c>
      <c r="I487" s="5">
        <f t="shared" si="38"/>
        <v>7</v>
      </c>
      <c r="J487" s="5"/>
      <c r="K487" s="5"/>
      <c r="L487" s="5">
        <f>L486</f>
        <v>4</v>
      </c>
      <c r="M487" s="4" t="s">
        <v>1665</v>
      </c>
      <c r="N487" s="4" t="s">
        <v>1666</v>
      </c>
      <c r="O487" s="5"/>
      <c r="P487" s="5"/>
      <c r="Q487" s="5"/>
      <c r="R487" s="5"/>
      <c r="S487" s="5"/>
      <c r="T487" s="5" t="s">
        <v>5618</v>
      </c>
      <c r="U487" s="5" t="s">
        <v>4512</v>
      </c>
      <c r="V487" s="5" t="s">
        <v>4513</v>
      </c>
      <c r="W487" s="5"/>
      <c r="X487" s="5"/>
      <c r="Y487" s="5" t="s">
        <v>4802</v>
      </c>
      <c r="Z487" s="5" t="s">
        <v>4803</v>
      </c>
      <c r="AA487" s="5"/>
      <c r="AB487" s="5"/>
      <c r="AC487" s="5">
        <v>30</v>
      </c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</row>
    <row r="488" spans="1:73" s="6" customFormat="1" ht="13.5" customHeight="1">
      <c r="A488" s="11" t="str">
        <f>HYPERLINK("http://kyu.snu.ac.kr/sdhj/index.jsp?type=hj/GK14746_00IM0001_150b.jpg","1867_수동면_150b")</f>
        <v>1867_수동면_150b</v>
      </c>
      <c r="B488" s="4">
        <v>1867</v>
      </c>
      <c r="C488" s="4" t="s">
        <v>72</v>
      </c>
      <c r="D488" s="4" t="s">
        <v>73</v>
      </c>
      <c r="E488" s="4">
        <v>487</v>
      </c>
      <c r="F488" s="5">
        <v>2</v>
      </c>
      <c r="G488" s="5" t="s">
        <v>575</v>
      </c>
      <c r="H488" s="5" t="s">
        <v>576</v>
      </c>
      <c r="I488" s="5">
        <f t="shared" si="38"/>
        <v>7</v>
      </c>
      <c r="J488" s="5"/>
      <c r="K488" s="5"/>
      <c r="L488" s="5">
        <v>5</v>
      </c>
      <c r="M488" s="4" t="s">
        <v>1089</v>
      </c>
      <c r="N488" s="4" t="s">
        <v>1090</v>
      </c>
      <c r="O488" s="5"/>
      <c r="P488" s="5"/>
      <c r="Q488" s="5"/>
      <c r="R488" s="5"/>
      <c r="S488" s="5"/>
      <c r="T488" s="5" t="s">
        <v>5612</v>
      </c>
      <c r="U488" s="5" t="s">
        <v>108</v>
      </c>
      <c r="V488" s="5" t="s">
        <v>109</v>
      </c>
      <c r="W488" s="5" t="s">
        <v>110</v>
      </c>
      <c r="X488" s="5" t="s">
        <v>111</v>
      </c>
      <c r="Y488" s="5" t="s">
        <v>1638</v>
      </c>
      <c r="Z488" s="5" t="s">
        <v>1639</v>
      </c>
      <c r="AA488" s="5"/>
      <c r="AB488" s="5"/>
      <c r="AC488" s="5">
        <v>31</v>
      </c>
      <c r="AD488" s="5" t="s">
        <v>1640</v>
      </c>
      <c r="AE488" s="5" t="s">
        <v>1641</v>
      </c>
      <c r="AF488" s="5"/>
      <c r="AG488" s="5"/>
      <c r="AH488" s="5"/>
      <c r="AI488" s="5"/>
      <c r="AJ488" s="5" t="s">
        <v>35</v>
      </c>
      <c r="AK488" s="5" t="s">
        <v>36</v>
      </c>
      <c r="AL488" s="5" t="s">
        <v>116</v>
      </c>
      <c r="AM488" s="5" t="s">
        <v>117</v>
      </c>
      <c r="AN488" s="5"/>
      <c r="AO488" s="5"/>
      <c r="AP488" s="5"/>
      <c r="AQ488" s="5"/>
      <c r="AR488" s="5"/>
      <c r="AS488" s="5"/>
      <c r="AT488" s="5" t="s">
        <v>108</v>
      </c>
      <c r="AU488" s="5" t="s">
        <v>109</v>
      </c>
      <c r="AV488" s="5" t="s">
        <v>1642</v>
      </c>
      <c r="AW488" s="5" t="s">
        <v>1643</v>
      </c>
      <c r="AX488" s="5"/>
      <c r="AY488" s="5"/>
      <c r="AZ488" s="5"/>
      <c r="BA488" s="5"/>
      <c r="BB488" s="5"/>
      <c r="BC488" s="5"/>
      <c r="BD488" s="5"/>
      <c r="BE488" s="5"/>
      <c r="BF488" s="5"/>
      <c r="BG488" s="5" t="s">
        <v>95</v>
      </c>
      <c r="BH488" s="5" t="s">
        <v>96</v>
      </c>
      <c r="BI488" s="5" t="s">
        <v>1644</v>
      </c>
      <c r="BJ488" s="5" t="s">
        <v>933</v>
      </c>
      <c r="BK488" s="5" t="s">
        <v>95</v>
      </c>
      <c r="BL488" s="5" t="s">
        <v>96</v>
      </c>
      <c r="BM488" s="5" t="s">
        <v>934</v>
      </c>
      <c r="BN488" s="5" t="s">
        <v>935</v>
      </c>
      <c r="BO488" s="5" t="s">
        <v>95</v>
      </c>
      <c r="BP488" s="5" t="s">
        <v>96</v>
      </c>
      <c r="BQ488" s="5" t="s">
        <v>1645</v>
      </c>
      <c r="BR488" s="5" t="s">
        <v>1646</v>
      </c>
      <c r="BS488" s="5" t="s">
        <v>1402</v>
      </c>
      <c r="BT488" s="5" t="s">
        <v>5710</v>
      </c>
      <c r="BU488" s="5"/>
    </row>
    <row r="489" spans="1:73" s="6" customFormat="1" ht="13.5" customHeight="1">
      <c r="A489" s="11" t="str">
        <f>HYPERLINK("http://kyu.snu.ac.kr/sdhj/index.jsp?type=hj/GK14746_00IM0001_150b.jpg","1867_수동면_150b")</f>
        <v>1867_수동면_150b</v>
      </c>
      <c r="B489" s="4">
        <v>1867</v>
      </c>
      <c r="C489" s="4" t="s">
        <v>72</v>
      </c>
      <c r="D489" s="4" t="s">
        <v>73</v>
      </c>
      <c r="E489" s="4">
        <v>488</v>
      </c>
      <c r="F489" s="5">
        <v>2</v>
      </c>
      <c r="G489" s="5" t="s">
        <v>575</v>
      </c>
      <c r="H489" s="5" t="s">
        <v>576</v>
      </c>
      <c r="I489" s="5">
        <f t="shared" si="38"/>
        <v>7</v>
      </c>
      <c r="J489" s="5"/>
      <c r="K489" s="5"/>
      <c r="L489" s="5">
        <f>L488</f>
        <v>5</v>
      </c>
      <c r="M489" s="4" t="s">
        <v>1089</v>
      </c>
      <c r="N489" s="4" t="s">
        <v>1090</v>
      </c>
      <c r="O489" s="5"/>
      <c r="P489" s="5"/>
      <c r="Q489" s="5"/>
      <c r="R489" s="5"/>
      <c r="S489" s="5" t="s">
        <v>164</v>
      </c>
      <c r="T489" s="5" t="s">
        <v>165</v>
      </c>
      <c r="U489" s="5"/>
      <c r="V489" s="5"/>
      <c r="W489" s="5" t="s">
        <v>184</v>
      </c>
      <c r="X489" s="5" t="s">
        <v>5613</v>
      </c>
      <c r="Y489" s="5" t="s">
        <v>167</v>
      </c>
      <c r="Z489" s="5" t="s">
        <v>168</v>
      </c>
      <c r="AA489" s="5"/>
      <c r="AB489" s="5"/>
      <c r="AC489" s="5">
        <v>31</v>
      </c>
      <c r="AD489" s="5" t="s">
        <v>662</v>
      </c>
      <c r="AE489" s="5" t="s">
        <v>663</v>
      </c>
      <c r="AF489" s="5"/>
      <c r="AG489" s="5"/>
      <c r="AH489" s="5"/>
      <c r="AI489" s="5"/>
      <c r="AJ489" s="5" t="s">
        <v>169</v>
      </c>
      <c r="AK489" s="5" t="s">
        <v>170</v>
      </c>
      <c r="AL489" s="5" t="s">
        <v>245</v>
      </c>
      <c r="AM489" s="5" t="s">
        <v>246</v>
      </c>
      <c r="AN489" s="5"/>
      <c r="AO489" s="5"/>
      <c r="AP489" s="5"/>
      <c r="AQ489" s="5"/>
      <c r="AR489" s="5"/>
      <c r="AS489" s="5"/>
      <c r="AT489" s="5" t="s">
        <v>108</v>
      </c>
      <c r="AU489" s="5" t="s">
        <v>109</v>
      </c>
      <c r="AV489" s="5" t="s">
        <v>1091</v>
      </c>
      <c r="AW489" s="5" t="s">
        <v>1092</v>
      </c>
      <c r="AX489" s="5"/>
      <c r="AY489" s="5"/>
      <c r="AZ489" s="5"/>
      <c r="BA489" s="5"/>
      <c r="BB489" s="5"/>
      <c r="BC489" s="5"/>
      <c r="BD489" s="5"/>
      <c r="BE489" s="5"/>
      <c r="BF489" s="5"/>
      <c r="BG489" s="5" t="s">
        <v>95</v>
      </c>
      <c r="BH489" s="5" t="s">
        <v>96</v>
      </c>
      <c r="BI489" s="5" t="s">
        <v>1093</v>
      </c>
      <c r="BJ489" s="5" t="s">
        <v>1094</v>
      </c>
      <c r="BK489" s="5" t="s">
        <v>95</v>
      </c>
      <c r="BL489" s="5" t="s">
        <v>96</v>
      </c>
      <c r="BM489" s="5" t="s">
        <v>1095</v>
      </c>
      <c r="BN489" s="5" t="s">
        <v>1096</v>
      </c>
      <c r="BO489" s="5" t="s">
        <v>95</v>
      </c>
      <c r="BP489" s="5" t="s">
        <v>96</v>
      </c>
      <c r="BQ489" s="5" t="s">
        <v>1097</v>
      </c>
      <c r="BR489" s="5" t="s">
        <v>1098</v>
      </c>
      <c r="BS489" s="5" t="s">
        <v>171</v>
      </c>
      <c r="BT489" s="5" t="s">
        <v>5711</v>
      </c>
      <c r="BU489" s="5"/>
    </row>
    <row r="490" spans="1:73" s="6" customFormat="1" ht="13.5" customHeight="1">
      <c r="A490" s="11" t="str">
        <f>HYPERLINK("http://kyu.snu.ac.kr/sdhj/index.jsp?type=hj/GK14746_00IM0001_150b.jpg","1867_수동면_150b")</f>
        <v>1867_수동면_150b</v>
      </c>
      <c r="B490" s="4">
        <v>1867</v>
      </c>
      <c r="C490" s="4" t="s">
        <v>72</v>
      </c>
      <c r="D490" s="4" t="s">
        <v>73</v>
      </c>
      <c r="E490" s="4">
        <v>489</v>
      </c>
      <c r="F490" s="5">
        <v>2</v>
      </c>
      <c r="G490" s="5" t="s">
        <v>575</v>
      </c>
      <c r="H490" s="5" t="s">
        <v>576</v>
      </c>
      <c r="I490" s="5">
        <f t="shared" si="38"/>
        <v>7</v>
      </c>
      <c r="J490" s="5"/>
      <c r="K490" s="5"/>
      <c r="L490" s="5">
        <f>L489</f>
        <v>5</v>
      </c>
      <c r="M490" s="4" t="s">
        <v>1089</v>
      </c>
      <c r="N490" s="4" t="s">
        <v>1090</v>
      </c>
      <c r="O490" s="5"/>
      <c r="P490" s="5"/>
      <c r="Q490" s="5"/>
      <c r="R490" s="5"/>
      <c r="S490" s="5"/>
      <c r="T490" s="5" t="s">
        <v>5615</v>
      </c>
      <c r="U490" s="5" t="s">
        <v>4512</v>
      </c>
      <c r="V490" s="5" t="s">
        <v>4513</v>
      </c>
      <c r="W490" s="5"/>
      <c r="X490" s="5"/>
      <c r="Y490" s="5" t="s">
        <v>4898</v>
      </c>
      <c r="Z490" s="5" t="s">
        <v>4899</v>
      </c>
      <c r="AA490" s="5"/>
      <c r="AB490" s="5"/>
      <c r="AC490" s="5"/>
      <c r="AD490" s="5" t="s">
        <v>349</v>
      </c>
      <c r="AE490" s="5" t="s">
        <v>350</v>
      </c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</row>
    <row r="491" spans="1:73" s="6" customFormat="1" ht="13.5" customHeight="1">
      <c r="A491" s="11" t="str">
        <f>HYPERLINK("http://kyu.snu.ac.kr/sdhj/index.jsp?type=hj/GK14746_00IM0001_151a.jpg","1867_수동면_151a")</f>
        <v>1867_수동면_151a</v>
      </c>
      <c r="B491" s="4">
        <v>1867</v>
      </c>
      <c r="C491" s="4" t="s">
        <v>72</v>
      </c>
      <c r="D491" s="4" t="s">
        <v>73</v>
      </c>
      <c r="E491" s="4">
        <v>490</v>
      </c>
      <c r="F491" s="5">
        <v>3</v>
      </c>
      <c r="G491" s="5" t="s">
        <v>104</v>
      </c>
      <c r="H491" s="5" t="s">
        <v>105</v>
      </c>
      <c r="I491" s="5">
        <v>1</v>
      </c>
      <c r="J491" s="5" t="s">
        <v>2062</v>
      </c>
      <c r="K491" s="5" t="s">
        <v>2063</v>
      </c>
      <c r="L491" s="5">
        <v>1</v>
      </c>
      <c r="M491" s="4" t="s">
        <v>2062</v>
      </c>
      <c r="N491" s="4" t="s">
        <v>2063</v>
      </c>
      <c r="O491" s="5"/>
      <c r="P491" s="5"/>
      <c r="Q491" s="5"/>
      <c r="R491" s="5"/>
      <c r="S491" s="5"/>
      <c r="T491" s="5" t="s">
        <v>5476</v>
      </c>
      <c r="U491" s="5" t="s">
        <v>189</v>
      </c>
      <c r="V491" s="5" t="s">
        <v>190</v>
      </c>
      <c r="W491" s="5" t="s">
        <v>269</v>
      </c>
      <c r="X491" s="5" t="s">
        <v>270</v>
      </c>
      <c r="Y491" s="5" t="s">
        <v>2064</v>
      </c>
      <c r="Z491" s="5" t="s">
        <v>2065</v>
      </c>
      <c r="AA491" s="5"/>
      <c r="AB491" s="5"/>
      <c r="AC491" s="5">
        <v>56</v>
      </c>
      <c r="AD491" s="5" t="s">
        <v>365</v>
      </c>
      <c r="AE491" s="5" t="s">
        <v>366</v>
      </c>
      <c r="AF491" s="5"/>
      <c r="AG491" s="5"/>
      <c r="AH491" s="5"/>
      <c r="AI491" s="5"/>
      <c r="AJ491" s="5" t="s">
        <v>35</v>
      </c>
      <c r="AK491" s="5" t="s">
        <v>36</v>
      </c>
      <c r="AL491" s="5" t="s">
        <v>199</v>
      </c>
      <c r="AM491" s="5" t="s">
        <v>200</v>
      </c>
      <c r="AN491" s="5"/>
      <c r="AO491" s="5"/>
      <c r="AP491" s="5"/>
      <c r="AQ491" s="5"/>
      <c r="AR491" s="5"/>
      <c r="AS491" s="5"/>
      <c r="AT491" s="5" t="s">
        <v>189</v>
      </c>
      <c r="AU491" s="5" t="s">
        <v>190</v>
      </c>
      <c r="AV491" s="5" t="s">
        <v>2066</v>
      </c>
      <c r="AW491" s="5" t="s">
        <v>2057</v>
      </c>
      <c r="AX491" s="5"/>
      <c r="AY491" s="5"/>
      <c r="AZ491" s="5"/>
      <c r="BA491" s="5"/>
      <c r="BB491" s="5"/>
      <c r="BC491" s="5"/>
      <c r="BD491" s="5"/>
      <c r="BE491" s="5"/>
      <c r="BF491" s="5"/>
      <c r="BG491" s="5" t="s">
        <v>189</v>
      </c>
      <c r="BH491" s="5" t="s">
        <v>190</v>
      </c>
      <c r="BI491" s="5" t="s">
        <v>1029</v>
      </c>
      <c r="BJ491" s="5" t="s">
        <v>1030</v>
      </c>
      <c r="BK491" s="5" t="s">
        <v>189</v>
      </c>
      <c r="BL491" s="5" t="s">
        <v>190</v>
      </c>
      <c r="BM491" s="5" t="s">
        <v>2067</v>
      </c>
      <c r="BN491" s="5" t="s">
        <v>2068</v>
      </c>
      <c r="BO491" s="5" t="s">
        <v>189</v>
      </c>
      <c r="BP491" s="5" t="s">
        <v>190</v>
      </c>
      <c r="BQ491" s="5" t="s">
        <v>2060</v>
      </c>
      <c r="BR491" s="5" t="s">
        <v>2061</v>
      </c>
      <c r="BS491" s="5" t="s">
        <v>93</v>
      </c>
      <c r="BT491" s="5" t="s">
        <v>94</v>
      </c>
      <c r="BU491" s="5"/>
    </row>
    <row r="492" spans="1:73" s="6" customFormat="1" ht="13.5" customHeight="1">
      <c r="A492" s="11" t="str">
        <f>HYPERLINK("http://kyu.snu.ac.kr/sdhj/index.jsp?type=hj/GK14746_00IM0001_151a.jpg","1867_수동면_151a")</f>
        <v>1867_수동면_151a</v>
      </c>
      <c r="B492" s="4">
        <v>1867</v>
      </c>
      <c r="C492" s="4" t="s">
        <v>72</v>
      </c>
      <c r="D492" s="4" t="s">
        <v>73</v>
      </c>
      <c r="E492" s="4">
        <v>491</v>
      </c>
      <c r="F492" s="5">
        <v>3</v>
      </c>
      <c r="G492" s="5" t="s">
        <v>104</v>
      </c>
      <c r="H492" s="5" t="s">
        <v>105</v>
      </c>
      <c r="I492" s="5">
        <f t="shared" ref="I492:I514" si="39">I491</f>
        <v>1</v>
      </c>
      <c r="J492" s="5"/>
      <c r="K492" s="5"/>
      <c r="L492" s="5">
        <f>L491</f>
        <v>1</v>
      </c>
      <c r="M492" s="4" t="s">
        <v>2062</v>
      </c>
      <c r="N492" s="4" t="s">
        <v>2063</v>
      </c>
      <c r="O492" s="5"/>
      <c r="P492" s="5"/>
      <c r="Q492" s="5"/>
      <c r="R492" s="5"/>
      <c r="S492" s="5" t="s">
        <v>164</v>
      </c>
      <c r="T492" s="5" t="s">
        <v>165</v>
      </c>
      <c r="U492" s="5"/>
      <c r="V492" s="5"/>
      <c r="W492" s="5" t="s">
        <v>3507</v>
      </c>
      <c r="X492" s="5" t="s">
        <v>5712</v>
      </c>
      <c r="Y492" s="5" t="s">
        <v>22</v>
      </c>
      <c r="Z492" s="5" t="s">
        <v>23</v>
      </c>
      <c r="AA492" s="5"/>
      <c r="AB492" s="5"/>
      <c r="AC492" s="5">
        <v>56</v>
      </c>
      <c r="AD492" s="5" t="s">
        <v>365</v>
      </c>
      <c r="AE492" s="5" t="s">
        <v>366</v>
      </c>
      <c r="AF492" s="5"/>
      <c r="AG492" s="5"/>
      <c r="AH492" s="5"/>
      <c r="AI492" s="5"/>
      <c r="AJ492" s="5" t="s">
        <v>169</v>
      </c>
      <c r="AK492" s="5" t="s">
        <v>170</v>
      </c>
      <c r="AL492" s="5" t="s">
        <v>3508</v>
      </c>
      <c r="AM492" s="5" t="s">
        <v>3509</v>
      </c>
      <c r="AN492" s="5"/>
      <c r="AO492" s="5"/>
      <c r="AP492" s="5"/>
      <c r="AQ492" s="5"/>
      <c r="AR492" s="5"/>
      <c r="AS492" s="5"/>
      <c r="AT492" s="5" t="s">
        <v>189</v>
      </c>
      <c r="AU492" s="5" t="s">
        <v>190</v>
      </c>
      <c r="AV492" s="5" t="s">
        <v>3510</v>
      </c>
      <c r="AW492" s="5" t="s">
        <v>3511</v>
      </c>
      <c r="AX492" s="5"/>
      <c r="AY492" s="5"/>
      <c r="AZ492" s="5"/>
      <c r="BA492" s="5"/>
      <c r="BB492" s="5"/>
      <c r="BC492" s="5"/>
      <c r="BD492" s="5"/>
      <c r="BE492" s="5"/>
      <c r="BF492" s="5"/>
      <c r="BG492" s="5" t="s">
        <v>189</v>
      </c>
      <c r="BH492" s="5" t="s">
        <v>190</v>
      </c>
      <c r="BI492" s="5" t="s">
        <v>3512</v>
      </c>
      <c r="BJ492" s="5" t="s">
        <v>3513</v>
      </c>
      <c r="BK492" s="5" t="s">
        <v>189</v>
      </c>
      <c r="BL492" s="5" t="s">
        <v>190</v>
      </c>
      <c r="BM492" s="5" t="s">
        <v>3514</v>
      </c>
      <c r="BN492" s="5" t="s">
        <v>173</v>
      </c>
      <c r="BO492" s="5" t="s">
        <v>189</v>
      </c>
      <c r="BP492" s="5" t="s">
        <v>190</v>
      </c>
      <c r="BQ492" s="5" t="s">
        <v>3515</v>
      </c>
      <c r="BR492" s="5" t="s">
        <v>3516</v>
      </c>
      <c r="BS492" s="5" t="s">
        <v>187</v>
      </c>
      <c r="BT492" s="5" t="s">
        <v>188</v>
      </c>
      <c r="BU492" s="5"/>
    </row>
    <row r="493" spans="1:73" s="6" customFormat="1" ht="13.5" customHeight="1">
      <c r="A493" s="11" t="str">
        <f>HYPERLINK("http://kyu.snu.ac.kr/sdhj/index.jsp?type=hj/GK14746_00IM0001_151a.jpg","1867_수동면_151a")</f>
        <v>1867_수동면_151a</v>
      </c>
      <c r="B493" s="4">
        <v>1867</v>
      </c>
      <c r="C493" s="4" t="s">
        <v>72</v>
      </c>
      <c r="D493" s="4" t="s">
        <v>73</v>
      </c>
      <c r="E493" s="4">
        <v>492</v>
      </c>
      <c r="F493" s="5">
        <v>3</v>
      </c>
      <c r="G493" s="5" t="s">
        <v>104</v>
      </c>
      <c r="H493" s="5" t="s">
        <v>105</v>
      </c>
      <c r="I493" s="5">
        <f t="shared" si="39"/>
        <v>1</v>
      </c>
      <c r="J493" s="5"/>
      <c r="K493" s="5"/>
      <c r="L493" s="5">
        <f>L492</f>
        <v>1</v>
      </c>
      <c r="M493" s="4" t="s">
        <v>2062</v>
      </c>
      <c r="N493" s="4" t="s">
        <v>2063</v>
      </c>
      <c r="O493" s="5"/>
      <c r="P493" s="5"/>
      <c r="Q493" s="5"/>
      <c r="R493" s="5"/>
      <c r="S493" s="5"/>
      <c r="T493" s="5" t="s">
        <v>5481</v>
      </c>
      <c r="U493" s="5" t="s">
        <v>4512</v>
      </c>
      <c r="V493" s="5" t="s">
        <v>4513</v>
      </c>
      <c r="W493" s="5"/>
      <c r="X493" s="5"/>
      <c r="Y493" s="5" t="s">
        <v>4900</v>
      </c>
      <c r="Z493" s="5" t="s">
        <v>4901</v>
      </c>
      <c r="AA493" s="5"/>
      <c r="AB493" s="5"/>
      <c r="AC493" s="5"/>
      <c r="AD493" s="5" t="s">
        <v>1079</v>
      </c>
      <c r="AE493" s="5" t="s">
        <v>1080</v>
      </c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</row>
    <row r="494" spans="1:73" s="6" customFormat="1" ht="13.5" customHeight="1">
      <c r="A494" s="11" t="str">
        <f>HYPERLINK("http://kyu.snu.ac.kr/sdhj/index.jsp?type=hj/GK14746_00IM0001_151a.jpg","1867_수동면_151a")</f>
        <v>1867_수동면_151a</v>
      </c>
      <c r="B494" s="4">
        <v>1867</v>
      </c>
      <c r="C494" s="4" t="s">
        <v>72</v>
      </c>
      <c r="D494" s="4" t="s">
        <v>73</v>
      </c>
      <c r="E494" s="4">
        <v>493</v>
      </c>
      <c r="F494" s="5">
        <v>3</v>
      </c>
      <c r="G494" s="5" t="s">
        <v>104</v>
      </c>
      <c r="H494" s="5" t="s">
        <v>105</v>
      </c>
      <c r="I494" s="5">
        <f t="shared" si="39"/>
        <v>1</v>
      </c>
      <c r="J494" s="5"/>
      <c r="K494" s="5"/>
      <c r="L494" s="5">
        <v>2</v>
      </c>
      <c r="M494" s="4" t="s">
        <v>1077</v>
      </c>
      <c r="N494" s="4" t="s">
        <v>1078</v>
      </c>
      <c r="O494" s="5"/>
      <c r="P494" s="5"/>
      <c r="Q494" s="5" t="s">
        <v>3641</v>
      </c>
      <c r="R494" s="5" t="s">
        <v>3642</v>
      </c>
      <c r="S494" s="5"/>
      <c r="T494" s="5" t="s">
        <v>5713</v>
      </c>
      <c r="U494" s="5"/>
      <c r="V494" s="5"/>
      <c r="W494" s="5" t="s">
        <v>5714</v>
      </c>
      <c r="X494" s="5" t="s">
        <v>5715</v>
      </c>
      <c r="Y494" s="5" t="s">
        <v>3643</v>
      </c>
      <c r="Z494" s="5" t="s">
        <v>3644</v>
      </c>
      <c r="AA494" s="5"/>
      <c r="AB494" s="5"/>
      <c r="AC494" s="5">
        <v>40</v>
      </c>
      <c r="AD494" s="5" t="s">
        <v>229</v>
      </c>
      <c r="AE494" s="5" t="s">
        <v>230</v>
      </c>
      <c r="AF494" s="5"/>
      <c r="AG494" s="5"/>
      <c r="AH494" s="5"/>
      <c r="AI494" s="5"/>
      <c r="AJ494" s="5" t="s">
        <v>35</v>
      </c>
      <c r="AK494" s="5" t="s">
        <v>36</v>
      </c>
      <c r="AL494" s="5" t="s">
        <v>116</v>
      </c>
      <c r="AM494" s="5" t="s">
        <v>117</v>
      </c>
      <c r="AN494" s="5"/>
      <c r="AO494" s="5"/>
      <c r="AP494" s="5"/>
      <c r="AQ494" s="5"/>
      <c r="AR494" s="5"/>
      <c r="AS494" s="5"/>
      <c r="AT494" s="5" t="s">
        <v>95</v>
      </c>
      <c r="AU494" s="5" t="s">
        <v>96</v>
      </c>
      <c r="AV494" s="5" t="s">
        <v>3645</v>
      </c>
      <c r="AW494" s="5" t="s">
        <v>3646</v>
      </c>
      <c r="AX494" s="5"/>
      <c r="AY494" s="5"/>
      <c r="AZ494" s="5"/>
      <c r="BA494" s="5"/>
      <c r="BB494" s="5"/>
      <c r="BC494" s="5"/>
      <c r="BD494" s="5"/>
      <c r="BE494" s="5"/>
      <c r="BF494" s="5"/>
      <c r="BG494" s="5" t="s">
        <v>95</v>
      </c>
      <c r="BH494" s="5" t="s">
        <v>96</v>
      </c>
      <c r="BI494" s="5" t="s">
        <v>1456</v>
      </c>
      <c r="BJ494" s="5" t="s">
        <v>1457</v>
      </c>
      <c r="BK494" s="5" t="s">
        <v>95</v>
      </c>
      <c r="BL494" s="5" t="s">
        <v>96</v>
      </c>
      <c r="BM494" s="5" t="s">
        <v>1458</v>
      </c>
      <c r="BN494" s="5" t="s">
        <v>1459</v>
      </c>
      <c r="BO494" s="5" t="s">
        <v>95</v>
      </c>
      <c r="BP494" s="5" t="s">
        <v>96</v>
      </c>
      <c r="BQ494" s="5" t="s">
        <v>3639</v>
      </c>
      <c r="BR494" s="5" t="s">
        <v>3640</v>
      </c>
      <c r="BS494" s="5" t="s">
        <v>187</v>
      </c>
      <c r="BT494" s="5" t="s">
        <v>188</v>
      </c>
      <c r="BU494" s="5"/>
    </row>
    <row r="495" spans="1:73" s="6" customFormat="1" ht="13.5" customHeight="1">
      <c r="A495" s="11" t="str">
        <f>HYPERLINK("http://kyu.snu.ac.kr/sdhj/index.jsp?type=hj/GK14746_00IM0001_151a.jpg","1867_수동면_151a")</f>
        <v>1867_수동면_151a</v>
      </c>
      <c r="B495" s="4">
        <v>1867</v>
      </c>
      <c r="C495" s="4" t="s">
        <v>72</v>
      </c>
      <c r="D495" s="4" t="s">
        <v>73</v>
      </c>
      <c r="E495" s="4">
        <v>494</v>
      </c>
      <c r="F495" s="5">
        <v>3</v>
      </c>
      <c r="G495" s="5" t="s">
        <v>104</v>
      </c>
      <c r="H495" s="5" t="s">
        <v>105</v>
      </c>
      <c r="I495" s="5">
        <f t="shared" si="39"/>
        <v>1</v>
      </c>
      <c r="J495" s="5"/>
      <c r="K495" s="5"/>
      <c r="L495" s="5">
        <f>L494</f>
        <v>2</v>
      </c>
      <c r="M495" s="4" t="s">
        <v>1077</v>
      </c>
      <c r="N495" s="4" t="s">
        <v>1078</v>
      </c>
      <c r="O495" s="5"/>
      <c r="P495" s="5"/>
      <c r="Q495" s="5"/>
      <c r="R495" s="5"/>
      <c r="S495" s="5" t="s">
        <v>164</v>
      </c>
      <c r="T495" s="5" t="s">
        <v>165</v>
      </c>
      <c r="U495" s="5"/>
      <c r="V495" s="5"/>
      <c r="W495" s="5" t="s">
        <v>622</v>
      </c>
      <c r="X495" s="5" t="s">
        <v>623</v>
      </c>
      <c r="Y495" s="5" t="s">
        <v>167</v>
      </c>
      <c r="Z495" s="5" t="s">
        <v>168</v>
      </c>
      <c r="AA495" s="5"/>
      <c r="AB495" s="5"/>
      <c r="AC495" s="5">
        <v>41</v>
      </c>
      <c r="AD495" s="5" t="s">
        <v>1079</v>
      </c>
      <c r="AE495" s="5" t="s">
        <v>1080</v>
      </c>
      <c r="AF495" s="5"/>
      <c r="AG495" s="5"/>
      <c r="AH495" s="5"/>
      <c r="AI495" s="5"/>
      <c r="AJ495" s="5" t="s">
        <v>35</v>
      </c>
      <c r="AK495" s="5" t="s">
        <v>36</v>
      </c>
      <c r="AL495" s="5" t="s">
        <v>1081</v>
      </c>
      <c r="AM495" s="5" t="s">
        <v>1082</v>
      </c>
      <c r="AN495" s="5"/>
      <c r="AO495" s="5"/>
      <c r="AP495" s="5"/>
      <c r="AQ495" s="5"/>
      <c r="AR495" s="5"/>
      <c r="AS495" s="5"/>
      <c r="AT495" s="5" t="s">
        <v>95</v>
      </c>
      <c r="AU495" s="5" t="s">
        <v>96</v>
      </c>
      <c r="AV495" s="5" t="s">
        <v>399</v>
      </c>
      <c r="AW495" s="5" t="s">
        <v>400</v>
      </c>
      <c r="AX495" s="5"/>
      <c r="AY495" s="5"/>
      <c r="AZ495" s="5"/>
      <c r="BA495" s="5"/>
      <c r="BB495" s="5"/>
      <c r="BC495" s="5"/>
      <c r="BD495" s="5"/>
      <c r="BE495" s="5"/>
      <c r="BF495" s="5"/>
      <c r="BG495" s="5" t="s">
        <v>95</v>
      </c>
      <c r="BH495" s="5" t="s">
        <v>96</v>
      </c>
      <c r="BI495" s="5" t="s">
        <v>1083</v>
      </c>
      <c r="BJ495" s="5" t="s">
        <v>1084</v>
      </c>
      <c r="BK495" s="5" t="s">
        <v>95</v>
      </c>
      <c r="BL495" s="5" t="s">
        <v>96</v>
      </c>
      <c r="BM495" s="5" t="s">
        <v>1085</v>
      </c>
      <c r="BN495" s="5" t="s">
        <v>1086</v>
      </c>
      <c r="BO495" s="5" t="s">
        <v>95</v>
      </c>
      <c r="BP495" s="5" t="s">
        <v>96</v>
      </c>
      <c r="BQ495" s="5" t="s">
        <v>1087</v>
      </c>
      <c r="BR495" s="5" t="s">
        <v>1088</v>
      </c>
      <c r="BS495" s="5" t="s">
        <v>171</v>
      </c>
      <c r="BT495" s="5" t="s">
        <v>5716</v>
      </c>
      <c r="BU495" s="5"/>
    </row>
    <row r="496" spans="1:73" s="6" customFormat="1" ht="13.5" customHeight="1">
      <c r="A496" s="11" t="str">
        <f>HYPERLINK("http://kyu.snu.ac.kr/sdhj/index.jsp?type=hj/GK14746_00IM0001_151a.jpg","1867_수동면_151a")</f>
        <v>1867_수동면_151a</v>
      </c>
      <c r="B496" s="4">
        <v>1867</v>
      </c>
      <c r="C496" s="4" t="s">
        <v>72</v>
      </c>
      <c r="D496" s="4" t="s">
        <v>73</v>
      </c>
      <c r="E496" s="4">
        <v>495</v>
      </c>
      <c r="F496" s="5">
        <v>3</v>
      </c>
      <c r="G496" s="5" t="s">
        <v>104</v>
      </c>
      <c r="H496" s="5" t="s">
        <v>105</v>
      </c>
      <c r="I496" s="5">
        <f t="shared" si="39"/>
        <v>1</v>
      </c>
      <c r="J496" s="5"/>
      <c r="K496" s="5"/>
      <c r="L496" s="5">
        <f>L495</f>
        <v>2</v>
      </c>
      <c r="M496" s="4" t="s">
        <v>1077</v>
      </c>
      <c r="N496" s="4" t="s">
        <v>1078</v>
      </c>
      <c r="O496" s="5"/>
      <c r="P496" s="5"/>
      <c r="Q496" s="5"/>
      <c r="R496" s="5"/>
      <c r="S496" s="5" t="s">
        <v>2417</v>
      </c>
      <c r="T496" s="5" t="s">
        <v>2418</v>
      </c>
      <c r="U496" s="5"/>
      <c r="V496" s="5"/>
      <c r="W496" s="5" t="s">
        <v>269</v>
      </c>
      <c r="X496" s="5" t="s">
        <v>270</v>
      </c>
      <c r="Y496" s="5" t="s">
        <v>167</v>
      </c>
      <c r="Z496" s="5" t="s">
        <v>168</v>
      </c>
      <c r="AA496" s="5"/>
      <c r="AB496" s="5"/>
      <c r="AC496" s="5">
        <v>68</v>
      </c>
      <c r="AD496" s="5" t="s">
        <v>1592</v>
      </c>
      <c r="AE496" s="5" t="s">
        <v>1593</v>
      </c>
      <c r="AF496" s="5"/>
      <c r="AG496" s="5"/>
      <c r="AH496" s="5"/>
      <c r="AI496" s="5"/>
      <c r="AJ496" s="5" t="s">
        <v>169</v>
      </c>
      <c r="AK496" s="5" t="s">
        <v>170</v>
      </c>
      <c r="AL496" s="5" t="s">
        <v>187</v>
      </c>
      <c r="AM496" s="5" t="s">
        <v>188</v>
      </c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</row>
    <row r="497" spans="1:73" s="6" customFormat="1" ht="13.5" customHeight="1">
      <c r="A497" s="11" t="str">
        <f>HYPERLINK("http://kyu.snu.ac.kr/sdhj/index.jsp?type=hj/GK14746_00IM0001_151a.jpg","1867_수동면_151a")</f>
        <v>1867_수동면_151a</v>
      </c>
      <c r="B497" s="4">
        <v>1867</v>
      </c>
      <c r="C497" s="4" t="s">
        <v>72</v>
      </c>
      <c r="D497" s="4" t="s">
        <v>73</v>
      </c>
      <c r="E497" s="4">
        <v>496</v>
      </c>
      <c r="F497" s="5">
        <v>3</v>
      </c>
      <c r="G497" s="5" t="s">
        <v>104</v>
      </c>
      <c r="H497" s="5" t="s">
        <v>105</v>
      </c>
      <c r="I497" s="5">
        <f t="shared" si="39"/>
        <v>1</v>
      </c>
      <c r="J497" s="5"/>
      <c r="K497" s="5"/>
      <c r="L497" s="5">
        <f>L496</f>
        <v>2</v>
      </c>
      <c r="M497" s="4" t="s">
        <v>1077</v>
      </c>
      <c r="N497" s="4" t="s">
        <v>1078</v>
      </c>
      <c r="O497" s="5"/>
      <c r="P497" s="5"/>
      <c r="Q497" s="5"/>
      <c r="R497" s="5"/>
      <c r="S497" s="5"/>
      <c r="T497" s="5" t="s">
        <v>5717</v>
      </c>
      <c r="U497" s="5" t="s">
        <v>4512</v>
      </c>
      <c r="V497" s="5" t="s">
        <v>4513</v>
      </c>
      <c r="W497" s="5"/>
      <c r="X497" s="5"/>
      <c r="Y497" s="5" t="s">
        <v>4902</v>
      </c>
      <c r="Z497" s="5" t="s">
        <v>4903</v>
      </c>
      <c r="AA497" s="5"/>
      <c r="AB497" s="5"/>
      <c r="AC497" s="5"/>
      <c r="AD497" s="5" t="s">
        <v>850</v>
      </c>
      <c r="AE497" s="5" t="s">
        <v>851</v>
      </c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</row>
    <row r="498" spans="1:73" s="6" customFormat="1" ht="13.5" customHeight="1">
      <c r="A498" s="11" t="str">
        <f>HYPERLINK("http://kyu.snu.ac.kr/sdhj/index.jsp?type=hj/GK14746_00IM0001_151a.jpg","1867_수동면_151a")</f>
        <v>1867_수동면_151a</v>
      </c>
      <c r="B498" s="4">
        <v>1867</v>
      </c>
      <c r="C498" s="4" t="s">
        <v>72</v>
      </c>
      <c r="D498" s="4" t="s">
        <v>73</v>
      </c>
      <c r="E498" s="4">
        <v>497</v>
      </c>
      <c r="F498" s="5">
        <v>3</v>
      </c>
      <c r="G498" s="5" t="s">
        <v>104</v>
      </c>
      <c r="H498" s="5" t="s">
        <v>105</v>
      </c>
      <c r="I498" s="5">
        <f t="shared" si="39"/>
        <v>1</v>
      </c>
      <c r="J498" s="5"/>
      <c r="K498" s="5"/>
      <c r="L498" s="5">
        <v>3</v>
      </c>
      <c r="M498" s="4" t="s">
        <v>859</v>
      </c>
      <c r="N498" s="4" t="s">
        <v>860</v>
      </c>
      <c r="O498" s="5"/>
      <c r="P498" s="5"/>
      <c r="Q498" s="5"/>
      <c r="R498" s="5"/>
      <c r="S498" s="5"/>
      <c r="T498" s="5" t="s">
        <v>5718</v>
      </c>
      <c r="U498" s="5" t="s">
        <v>108</v>
      </c>
      <c r="V498" s="5" t="s">
        <v>109</v>
      </c>
      <c r="W498" s="5" t="s">
        <v>110</v>
      </c>
      <c r="X498" s="5" t="s">
        <v>111</v>
      </c>
      <c r="Y498" s="5" t="s">
        <v>861</v>
      </c>
      <c r="Z498" s="5" t="s">
        <v>862</v>
      </c>
      <c r="AA498" s="5"/>
      <c r="AB498" s="5"/>
      <c r="AC498" s="5">
        <v>54</v>
      </c>
      <c r="AD498" s="5" t="s">
        <v>114</v>
      </c>
      <c r="AE498" s="5" t="s">
        <v>115</v>
      </c>
      <c r="AF498" s="5"/>
      <c r="AG498" s="5"/>
      <c r="AH498" s="5"/>
      <c r="AI498" s="5"/>
      <c r="AJ498" s="5" t="s">
        <v>35</v>
      </c>
      <c r="AK498" s="5" t="s">
        <v>36</v>
      </c>
      <c r="AL498" s="5" t="s">
        <v>116</v>
      </c>
      <c r="AM498" s="5" t="s">
        <v>117</v>
      </c>
      <c r="AN498" s="5"/>
      <c r="AO498" s="5"/>
      <c r="AP498" s="5"/>
      <c r="AQ498" s="5"/>
      <c r="AR498" s="5"/>
      <c r="AS498" s="5"/>
      <c r="AT498" s="5" t="s">
        <v>95</v>
      </c>
      <c r="AU498" s="5" t="s">
        <v>96</v>
      </c>
      <c r="AV498" s="5" t="s">
        <v>863</v>
      </c>
      <c r="AW498" s="5" t="s">
        <v>864</v>
      </c>
      <c r="AX498" s="5"/>
      <c r="AY498" s="5"/>
      <c r="AZ498" s="5"/>
      <c r="BA498" s="5"/>
      <c r="BB498" s="5"/>
      <c r="BC498" s="5"/>
      <c r="BD498" s="5"/>
      <c r="BE498" s="5"/>
      <c r="BF498" s="5"/>
      <c r="BG498" s="5" t="s">
        <v>95</v>
      </c>
      <c r="BH498" s="5" t="s">
        <v>96</v>
      </c>
      <c r="BI498" s="5" t="s">
        <v>120</v>
      </c>
      <c r="BJ498" s="5" t="s">
        <v>121</v>
      </c>
      <c r="BK498" s="5" t="s">
        <v>122</v>
      </c>
      <c r="BL498" s="5" t="s">
        <v>123</v>
      </c>
      <c r="BM498" s="5" t="s">
        <v>124</v>
      </c>
      <c r="BN498" s="5" t="s">
        <v>125</v>
      </c>
      <c r="BO498" s="5" t="s">
        <v>95</v>
      </c>
      <c r="BP498" s="5" t="s">
        <v>96</v>
      </c>
      <c r="BQ498" s="5" t="s">
        <v>865</v>
      </c>
      <c r="BR498" s="5" t="s">
        <v>866</v>
      </c>
      <c r="BS498" s="5" t="s">
        <v>171</v>
      </c>
      <c r="BT498" s="5" t="s">
        <v>5445</v>
      </c>
      <c r="BU498" s="5"/>
    </row>
    <row r="499" spans="1:73" s="6" customFormat="1" ht="13.5" customHeight="1">
      <c r="A499" s="11" t="str">
        <f>HYPERLINK("http://kyu.snu.ac.kr/sdhj/index.jsp?type=hj/GK14746_00IM0001_151a.jpg","1867_수동면_151a")</f>
        <v>1867_수동면_151a</v>
      </c>
      <c r="B499" s="4">
        <v>1867</v>
      </c>
      <c r="C499" s="4" t="s">
        <v>72</v>
      </c>
      <c r="D499" s="4" t="s">
        <v>73</v>
      </c>
      <c r="E499" s="4">
        <v>498</v>
      </c>
      <c r="F499" s="5">
        <v>3</v>
      </c>
      <c r="G499" s="5" t="s">
        <v>104</v>
      </c>
      <c r="H499" s="5" t="s">
        <v>105</v>
      </c>
      <c r="I499" s="5">
        <f t="shared" si="39"/>
        <v>1</v>
      </c>
      <c r="J499" s="5"/>
      <c r="K499" s="5"/>
      <c r="L499" s="5">
        <f t="shared" ref="L499:L504" si="40">L498</f>
        <v>3</v>
      </c>
      <c r="M499" s="4" t="s">
        <v>859</v>
      </c>
      <c r="N499" s="4" t="s">
        <v>860</v>
      </c>
      <c r="O499" s="5"/>
      <c r="P499" s="5"/>
      <c r="Q499" s="5"/>
      <c r="R499" s="5"/>
      <c r="S499" s="5" t="s">
        <v>4498</v>
      </c>
      <c r="T499" s="5" t="s">
        <v>4499</v>
      </c>
      <c r="U499" s="5"/>
      <c r="V499" s="5"/>
      <c r="W499" s="5" t="s">
        <v>184</v>
      </c>
      <c r="X499" s="5" t="s">
        <v>5719</v>
      </c>
      <c r="Y499" s="5" t="s">
        <v>167</v>
      </c>
      <c r="Z499" s="5" t="s">
        <v>168</v>
      </c>
      <c r="AA499" s="5"/>
      <c r="AB499" s="5"/>
      <c r="AC499" s="5">
        <v>68</v>
      </c>
      <c r="AD499" s="5" t="s">
        <v>893</v>
      </c>
      <c r="AE499" s="5" t="s">
        <v>894</v>
      </c>
      <c r="AF499" s="5"/>
      <c r="AG499" s="5"/>
      <c r="AH499" s="5"/>
      <c r="AI499" s="5"/>
      <c r="AJ499" s="5" t="s">
        <v>35</v>
      </c>
      <c r="AK499" s="5" t="s">
        <v>36</v>
      </c>
      <c r="AL499" s="5" t="s">
        <v>187</v>
      </c>
      <c r="AM499" s="5" t="s">
        <v>188</v>
      </c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</row>
    <row r="500" spans="1:73" s="6" customFormat="1" ht="13.5" customHeight="1">
      <c r="A500" s="11" t="str">
        <f>HYPERLINK("http://kyu.snu.ac.kr/sdhj/index.jsp?type=hj/GK14746_00IM0001_151a.jpg","1867_수동면_151a")</f>
        <v>1867_수동면_151a</v>
      </c>
      <c r="B500" s="4">
        <v>1867</v>
      </c>
      <c r="C500" s="4" t="s">
        <v>72</v>
      </c>
      <c r="D500" s="4" t="s">
        <v>73</v>
      </c>
      <c r="E500" s="4">
        <v>499</v>
      </c>
      <c r="F500" s="5">
        <v>3</v>
      </c>
      <c r="G500" s="5" t="s">
        <v>104</v>
      </c>
      <c r="H500" s="5" t="s">
        <v>105</v>
      </c>
      <c r="I500" s="5">
        <f t="shared" si="39"/>
        <v>1</v>
      </c>
      <c r="J500" s="5"/>
      <c r="K500" s="5"/>
      <c r="L500" s="5">
        <f t="shared" si="40"/>
        <v>3</v>
      </c>
      <c r="M500" s="4" t="s">
        <v>859</v>
      </c>
      <c r="N500" s="4" t="s">
        <v>860</v>
      </c>
      <c r="O500" s="5"/>
      <c r="P500" s="5"/>
      <c r="Q500" s="5"/>
      <c r="R500" s="5"/>
      <c r="S500" s="5" t="s">
        <v>164</v>
      </c>
      <c r="T500" s="5" t="s">
        <v>165</v>
      </c>
      <c r="U500" s="5"/>
      <c r="V500" s="5"/>
      <c r="W500" s="5" t="s">
        <v>637</v>
      </c>
      <c r="X500" s="5" t="s">
        <v>638</v>
      </c>
      <c r="Y500" s="5" t="s">
        <v>167</v>
      </c>
      <c r="Z500" s="5" t="s">
        <v>168</v>
      </c>
      <c r="AA500" s="5"/>
      <c r="AB500" s="5"/>
      <c r="AC500" s="5">
        <v>50</v>
      </c>
      <c r="AD500" s="5" t="s">
        <v>520</v>
      </c>
      <c r="AE500" s="5" t="s">
        <v>521</v>
      </c>
      <c r="AF500" s="5"/>
      <c r="AG500" s="5"/>
      <c r="AH500" s="5"/>
      <c r="AI500" s="5"/>
      <c r="AJ500" s="5" t="s">
        <v>169</v>
      </c>
      <c r="AK500" s="5" t="s">
        <v>170</v>
      </c>
      <c r="AL500" s="5" t="s">
        <v>639</v>
      </c>
      <c r="AM500" s="5" t="s">
        <v>640</v>
      </c>
      <c r="AN500" s="5"/>
      <c r="AO500" s="5"/>
      <c r="AP500" s="5"/>
      <c r="AQ500" s="5"/>
      <c r="AR500" s="5"/>
      <c r="AS500" s="5"/>
      <c r="AT500" s="5" t="s">
        <v>95</v>
      </c>
      <c r="AU500" s="5" t="s">
        <v>96</v>
      </c>
      <c r="AV500" s="5" t="s">
        <v>4338</v>
      </c>
      <c r="AW500" s="5" t="s">
        <v>5720</v>
      </c>
      <c r="AX500" s="5"/>
      <c r="AY500" s="5"/>
      <c r="AZ500" s="5"/>
      <c r="BA500" s="5"/>
      <c r="BB500" s="5"/>
      <c r="BC500" s="5"/>
      <c r="BD500" s="5"/>
      <c r="BE500" s="5"/>
      <c r="BF500" s="5"/>
      <c r="BG500" s="5" t="s">
        <v>95</v>
      </c>
      <c r="BH500" s="5" t="s">
        <v>96</v>
      </c>
      <c r="BI500" s="5" t="s">
        <v>4339</v>
      </c>
      <c r="BJ500" s="5" t="s">
        <v>4340</v>
      </c>
      <c r="BK500" s="5" t="s">
        <v>407</v>
      </c>
      <c r="BL500" s="5" t="s">
        <v>408</v>
      </c>
      <c r="BM500" s="5" t="s">
        <v>4341</v>
      </c>
      <c r="BN500" s="5" t="s">
        <v>4342</v>
      </c>
      <c r="BO500" s="5" t="s">
        <v>95</v>
      </c>
      <c r="BP500" s="5" t="s">
        <v>96</v>
      </c>
      <c r="BQ500" s="5" t="s">
        <v>4343</v>
      </c>
      <c r="BR500" s="5" t="s">
        <v>4344</v>
      </c>
      <c r="BS500" s="5" t="s">
        <v>1325</v>
      </c>
      <c r="BT500" s="5" t="s">
        <v>1326</v>
      </c>
      <c r="BU500" s="5"/>
    </row>
    <row r="501" spans="1:73" s="6" customFormat="1" ht="13.5" customHeight="1">
      <c r="A501" s="11" t="str">
        <f>HYPERLINK("http://kyu.snu.ac.kr/sdhj/index.jsp?type=hj/GK14746_00IM0001_151a.jpg","1867_수동면_151a")</f>
        <v>1867_수동면_151a</v>
      </c>
      <c r="B501" s="4">
        <v>1867</v>
      </c>
      <c r="C501" s="4" t="s">
        <v>72</v>
      </c>
      <c r="D501" s="4" t="s">
        <v>73</v>
      </c>
      <c r="E501" s="4">
        <v>500</v>
      </c>
      <c r="F501" s="5">
        <v>3</v>
      </c>
      <c r="G501" s="5" t="s">
        <v>104</v>
      </c>
      <c r="H501" s="5" t="s">
        <v>105</v>
      </c>
      <c r="I501" s="5">
        <f t="shared" si="39"/>
        <v>1</v>
      </c>
      <c r="J501" s="5"/>
      <c r="K501" s="5"/>
      <c r="L501" s="5">
        <f t="shared" si="40"/>
        <v>3</v>
      </c>
      <c r="M501" s="4" t="s">
        <v>859</v>
      </c>
      <c r="N501" s="4" t="s">
        <v>860</v>
      </c>
      <c r="O501" s="5"/>
      <c r="P501" s="5"/>
      <c r="Q501" s="5"/>
      <c r="R501" s="5"/>
      <c r="S501" s="5" t="s">
        <v>4494</v>
      </c>
      <c r="T501" s="5" t="s">
        <v>4495</v>
      </c>
      <c r="U501" s="5" t="s">
        <v>108</v>
      </c>
      <c r="V501" s="5" t="s">
        <v>109</v>
      </c>
      <c r="W501" s="5"/>
      <c r="X501" s="5"/>
      <c r="Y501" s="5" t="s">
        <v>4904</v>
      </c>
      <c r="Z501" s="5" t="s">
        <v>4905</v>
      </c>
      <c r="AA501" s="5"/>
      <c r="AB501" s="5"/>
      <c r="AC501" s="5">
        <v>32</v>
      </c>
      <c r="AD501" s="5" t="s">
        <v>1640</v>
      </c>
      <c r="AE501" s="5" t="s">
        <v>1641</v>
      </c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</row>
    <row r="502" spans="1:73" s="6" customFormat="1" ht="13.5" customHeight="1">
      <c r="A502" s="11" t="str">
        <f>HYPERLINK("http://kyu.snu.ac.kr/sdhj/index.jsp?type=hj/GK14746_00IM0001_151a.jpg","1867_수동면_151a")</f>
        <v>1867_수동면_151a</v>
      </c>
      <c r="B502" s="4">
        <v>1867</v>
      </c>
      <c r="C502" s="4" t="s">
        <v>72</v>
      </c>
      <c r="D502" s="4" t="s">
        <v>73</v>
      </c>
      <c r="E502" s="4">
        <v>501</v>
      </c>
      <c r="F502" s="5">
        <v>3</v>
      </c>
      <c r="G502" s="5" t="s">
        <v>104</v>
      </c>
      <c r="H502" s="5" t="s">
        <v>105</v>
      </c>
      <c r="I502" s="5">
        <f t="shared" si="39"/>
        <v>1</v>
      </c>
      <c r="J502" s="5"/>
      <c r="K502" s="5"/>
      <c r="L502" s="5">
        <f t="shared" si="40"/>
        <v>3</v>
      </c>
      <c r="M502" s="4" t="s">
        <v>859</v>
      </c>
      <c r="N502" s="4" t="s">
        <v>860</v>
      </c>
      <c r="O502" s="5"/>
      <c r="P502" s="5"/>
      <c r="Q502" s="5"/>
      <c r="R502" s="5"/>
      <c r="S502" s="5" t="s">
        <v>4475</v>
      </c>
      <c r="T502" s="5" t="s">
        <v>4435</v>
      </c>
      <c r="U502" s="5"/>
      <c r="V502" s="5"/>
      <c r="W502" s="5" t="s">
        <v>1199</v>
      </c>
      <c r="X502" s="5" t="s">
        <v>1200</v>
      </c>
      <c r="Y502" s="5" t="s">
        <v>167</v>
      </c>
      <c r="Z502" s="5" t="s">
        <v>168</v>
      </c>
      <c r="AA502" s="5"/>
      <c r="AB502" s="5"/>
      <c r="AC502" s="5">
        <v>32</v>
      </c>
      <c r="AD502" s="5" t="s">
        <v>1640</v>
      </c>
      <c r="AE502" s="5" t="s">
        <v>1641</v>
      </c>
      <c r="AF502" s="5"/>
      <c r="AG502" s="5"/>
      <c r="AH502" s="5"/>
      <c r="AI502" s="5"/>
      <c r="AJ502" s="5" t="s">
        <v>169</v>
      </c>
      <c r="AK502" s="5" t="s">
        <v>170</v>
      </c>
      <c r="AL502" s="5" t="s">
        <v>290</v>
      </c>
      <c r="AM502" s="5" t="s">
        <v>291</v>
      </c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</row>
    <row r="503" spans="1:73" s="6" customFormat="1" ht="13.5" customHeight="1">
      <c r="A503" s="11" t="str">
        <f>HYPERLINK("http://kyu.snu.ac.kr/sdhj/index.jsp?type=hj/GK14746_00IM0001_151a.jpg","1867_수동면_151a")</f>
        <v>1867_수동면_151a</v>
      </c>
      <c r="B503" s="4">
        <v>1867</v>
      </c>
      <c r="C503" s="4" t="s">
        <v>72</v>
      </c>
      <c r="D503" s="4" t="s">
        <v>73</v>
      </c>
      <c r="E503" s="4">
        <v>502</v>
      </c>
      <c r="F503" s="5">
        <v>3</v>
      </c>
      <c r="G503" s="5" t="s">
        <v>104</v>
      </c>
      <c r="H503" s="5" t="s">
        <v>105</v>
      </c>
      <c r="I503" s="5">
        <f t="shared" si="39"/>
        <v>1</v>
      </c>
      <c r="J503" s="5"/>
      <c r="K503" s="5"/>
      <c r="L503" s="5">
        <f t="shared" si="40"/>
        <v>3</v>
      </c>
      <c r="M503" s="4" t="s">
        <v>859</v>
      </c>
      <c r="N503" s="4" t="s">
        <v>860</v>
      </c>
      <c r="O503" s="5"/>
      <c r="P503" s="5"/>
      <c r="Q503" s="5"/>
      <c r="R503" s="5"/>
      <c r="S503" s="5" t="s">
        <v>4494</v>
      </c>
      <c r="T503" s="5" t="s">
        <v>4495</v>
      </c>
      <c r="U503" s="5" t="s">
        <v>1282</v>
      </c>
      <c r="V503" s="5" t="s">
        <v>1283</v>
      </c>
      <c r="W503" s="5"/>
      <c r="X503" s="5"/>
      <c r="Y503" s="5" t="s">
        <v>4906</v>
      </c>
      <c r="Z503" s="5" t="s">
        <v>4907</v>
      </c>
      <c r="AA503" s="5"/>
      <c r="AB503" s="5"/>
      <c r="AC503" s="5">
        <v>11</v>
      </c>
      <c r="AD503" s="5" t="s">
        <v>2419</v>
      </c>
      <c r="AE503" s="5" t="s">
        <v>2420</v>
      </c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</row>
    <row r="504" spans="1:73" s="6" customFormat="1" ht="13.5" customHeight="1">
      <c r="A504" s="11" t="str">
        <f>HYPERLINK("http://kyu.snu.ac.kr/sdhj/index.jsp?type=hj/GK14746_00IM0001_151a.jpg","1867_수동면_151a")</f>
        <v>1867_수동면_151a</v>
      </c>
      <c r="B504" s="4">
        <v>1867</v>
      </c>
      <c r="C504" s="4" t="s">
        <v>72</v>
      </c>
      <c r="D504" s="4" t="s">
        <v>73</v>
      </c>
      <c r="E504" s="4">
        <v>503</v>
      </c>
      <c r="F504" s="5">
        <v>3</v>
      </c>
      <c r="G504" s="5" t="s">
        <v>104</v>
      </c>
      <c r="H504" s="5" t="s">
        <v>105</v>
      </c>
      <c r="I504" s="5">
        <f t="shared" si="39"/>
        <v>1</v>
      </c>
      <c r="J504" s="5"/>
      <c r="K504" s="5"/>
      <c r="L504" s="5">
        <f t="shared" si="40"/>
        <v>3</v>
      </c>
      <c r="M504" s="4" t="s">
        <v>859</v>
      </c>
      <c r="N504" s="4" t="s">
        <v>860</v>
      </c>
      <c r="O504" s="5"/>
      <c r="P504" s="5"/>
      <c r="Q504" s="5"/>
      <c r="R504" s="5"/>
      <c r="S504" s="5"/>
      <c r="T504" s="5" t="s">
        <v>5721</v>
      </c>
      <c r="U504" s="5" t="s">
        <v>4512</v>
      </c>
      <c r="V504" s="5" t="s">
        <v>4513</v>
      </c>
      <c r="W504" s="5"/>
      <c r="X504" s="5"/>
      <c r="Y504" s="5" t="s">
        <v>4908</v>
      </c>
      <c r="Z504" s="5" t="s">
        <v>4909</v>
      </c>
      <c r="AA504" s="5"/>
      <c r="AB504" s="5"/>
      <c r="AC504" s="5"/>
      <c r="AD504" s="5" t="s">
        <v>714</v>
      </c>
      <c r="AE504" s="5" t="s">
        <v>715</v>
      </c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</row>
    <row r="505" spans="1:73" s="6" customFormat="1" ht="13.5" customHeight="1">
      <c r="A505" s="11" t="str">
        <f>HYPERLINK("http://kyu.snu.ac.kr/sdhj/index.jsp?type=hj/GK14746_00IM0001_151a.jpg","1867_수동면_151a")</f>
        <v>1867_수동면_151a</v>
      </c>
      <c r="B505" s="4">
        <v>1867</v>
      </c>
      <c r="C505" s="4" t="s">
        <v>72</v>
      </c>
      <c r="D505" s="4" t="s">
        <v>73</v>
      </c>
      <c r="E505" s="4">
        <v>504</v>
      </c>
      <c r="F505" s="5">
        <v>3</v>
      </c>
      <c r="G505" s="5" t="s">
        <v>104</v>
      </c>
      <c r="H505" s="5" t="s">
        <v>105</v>
      </c>
      <c r="I505" s="5">
        <f t="shared" si="39"/>
        <v>1</v>
      </c>
      <c r="J505" s="5"/>
      <c r="K505" s="5"/>
      <c r="L505" s="5">
        <v>4</v>
      </c>
      <c r="M505" s="4" t="s">
        <v>3063</v>
      </c>
      <c r="N505" s="4" t="s">
        <v>3064</v>
      </c>
      <c r="O505" s="5"/>
      <c r="P505" s="5"/>
      <c r="Q505" s="5" t="s">
        <v>3609</v>
      </c>
      <c r="R505" s="5" t="s">
        <v>3610</v>
      </c>
      <c r="S505" s="5"/>
      <c r="T505" s="5" t="s">
        <v>5722</v>
      </c>
      <c r="U505" s="5" t="s">
        <v>108</v>
      </c>
      <c r="V505" s="5" t="s">
        <v>109</v>
      </c>
      <c r="W505" s="5" t="s">
        <v>5723</v>
      </c>
      <c r="X505" s="5" t="s">
        <v>5724</v>
      </c>
      <c r="Y505" s="5" t="s">
        <v>3611</v>
      </c>
      <c r="Z505" s="5" t="s">
        <v>3612</v>
      </c>
      <c r="AA505" s="5"/>
      <c r="AB505" s="5"/>
      <c r="AC505" s="5">
        <v>76</v>
      </c>
      <c r="AD505" s="5" t="s">
        <v>536</v>
      </c>
      <c r="AE505" s="5" t="s">
        <v>537</v>
      </c>
      <c r="AF505" s="5"/>
      <c r="AG505" s="5"/>
      <c r="AH505" s="5"/>
      <c r="AI505" s="5"/>
      <c r="AJ505" s="5" t="s">
        <v>35</v>
      </c>
      <c r="AK505" s="5" t="s">
        <v>36</v>
      </c>
      <c r="AL505" s="5" t="s">
        <v>116</v>
      </c>
      <c r="AM505" s="5" t="s">
        <v>117</v>
      </c>
      <c r="AN505" s="5"/>
      <c r="AO505" s="5"/>
      <c r="AP505" s="5"/>
      <c r="AQ505" s="5"/>
      <c r="AR505" s="5"/>
      <c r="AS505" s="5"/>
      <c r="AT505" s="5" t="s">
        <v>407</v>
      </c>
      <c r="AU505" s="5" t="s">
        <v>408</v>
      </c>
      <c r="AV505" s="5" t="s">
        <v>3613</v>
      </c>
      <c r="AW505" s="5" t="s">
        <v>966</v>
      </c>
      <c r="AX505" s="5"/>
      <c r="AY505" s="5"/>
      <c r="AZ505" s="5"/>
      <c r="BA505" s="5"/>
      <c r="BB505" s="5"/>
      <c r="BC505" s="5"/>
      <c r="BD505" s="5"/>
      <c r="BE505" s="5"/>
      <c r="BF505" s="5"/>
      <c r="BG505" s="5" t="s">
        <v>95</v>
      </c>
      <c r="BH505" s="5" t="s">
        <v>96</v>
      </c>
      <c r="BI505" s="5" t="s">
        <v>755</v>
      </c>
      <c r="BJ505" s="5" t="s">
        <v>756</v>
      </c>
      <c r="BK505" s="5" t="s">
        <v>95</v>
      </c>
      <c r="BL505" s="5" t="s">
        <v>96</v>
      </c>
      <c r="BM505" s="5" t="s">
        <v>308</v>
      </c>
      <c r="BN505" s="5" t="s">
        <v>309</v>
      </c>
      <c r="BO505" s="5" t="s">
        <v>95</v>
      </c>
      <c r="BP505" s="5" t="s">
        <v>96</v>
      </c>
      <c r="BQ505" s="5" t="s">
        <v>3614</v>
      </c>
      <c r="BR505" s="5" t="s">
        <v>3615</v>
      </c>
      <c r="BS505" s="5" t="s">
        <v>187</v>
      </c>
      <c r="BT505" s="5" t="s">
        <v>188</v>
      </c>
      <c r="BU505" s="5"/>
    </row>
    <row r="506" spans="1:73" s="6" customFormat="1" ht="13.5" customHeight="1">
      <c r="A506" s="11" t="str">
        <f>HYPERLINK("http://kyu.snu.ac.kr/sdhj/index.jsp?type=hj/GK14746_00IM0001_151a.jpg","1867_수동면_151a")</f>
        <v>1867_수동면_151a</v>
      </c>
      <c r="B506" s="4">
        <v>1867</v>
      </c>
      <c r="C506" s="4" t="s">
        <v>72</v>
      </c>
      <c r="D506" s="4" t="s">
        <v>73</v>
      </c>
      <c r="E506" s="4">
        <v>505</v>
      </c>
      <c r="F506" s="5">
        <v>3</v>
      </c>
      <c r="G506" s="5" t="s">
        <v>104</v>
      </c>
      <c r="H506" s="5" t="s">
        <v>105</v>
      </c>
      <c r="I506" s="5">
        <f t="shared" si="39"/>
        <v>1</v>
      </c>
      <c r="J506" s="5"/>
      <c r="K506" s="5"/>
      <c r="L506" s="5">
        <f>L505</f>
        <v>4</v>
      </c>
      <c r="M506" s="4" t="s">
        <v>3063</v>
      </c>
      <c r="N506" s="4" t="s">
        <v>3064</v>
      </c>
      <c r="O506" s="5"/>
      <c r="P506" s="5"/>
      <c r="Q506" s="5"/>
      <c r="R506" s="5"/>
      <c r="S506" s="5" t="s">
        <v>164</v>
      </c>
      <c r="T506" s="5" t="s">
        <v>165</v>
      </c>
      <c r="U506" s="5"/>
      <c r="V506" s="5"/>
      <c r="W506" s="5" t="s">
        <v>166</v>
      </c>
      <c r="X506" s="5" t="s">
        <v>5725</v>
      </c>
      <c r="Y506" s="5" t="s">
        <v>167</v>
      </c>
      <c r="Z506" s="5" t="s">
        <v>168</v>
      </c>
      <c r="AA506" s="5"/>
      <c r="AB506" s="5"/>
      <c r="AC506" s="5">
        <v>72</v>
      </c>
      <c r="AD506" s="5" t="s">
        <v>365</v>
      </c>
      <c r="AE506" s="5" t="s">
        <v>366</v>
      </c>
      <c r="AF506" s="5"/>
      <c r="AG506" s="5"/>
      <c r="AH506" s="5"/>
      <c r="AI506" s="5"/>
      <c r="AJ506" s="5" t="s">
        <v>169</v>
      </c>
      <c r="AK506" s="5" t="s">
        <v>170</v>
      </c>
      <c r="AL506" s="5" t="s">
        <v>171</v>
      </c>
      <c r="AM506" s="5" t="s">
        <v>5726</v>
      </c>
      <c r="AN506" s="5"/>
      <c r="AO506" s="5"/>
      <c r="AP506" s="5"/>
      <c r="AQ506" s="5"/>
      <c r="AR506" s="5"/>
      <c r="AS506" s="5"/>
      <c r="AT506" s="5" t="s">
        <v>95</v>
      </c>
      <c r="AU506" s="5" t="s">
        <v>96</v>
      </c>
      <c r="AV506" s="5" t="s">
        <v>3065</v>
      </c>
      <c r="AW506" s="5" t="s">
        <v>1977</v>
      </c>
      <c r="AX506" s="5"/>
      <c r="AY506" s="5"/>
      <c r="AZ506" s="5"/>
      <c r="BA506" s="5"/>
      <c r="BB506" s="5"/>
      <c r="BC506" s="5"/>
      <c r="BD506" s="5"/>
      <c r="BE506" s="5"/>
      <c r="BF506" s="5"/>
      <c r="BG506" s="5" t="s">
        <v>95</v>
      </c>
      <c r="BH506" s="5" t="s">
        <v>96</v>
      </c>
      <c r="BI506" s="5" t="s">
        <v>3066</v>
      </c>
      <c r="BJ506" s="5" t="s">
        <v>3067</v>
      </c>
      <c r="BK506" s="5" t="s">
        <v>95</v>
      </c>
      <c r="BL506" s="5" t="s">
        <v>96</v>
      </c>
      <c r="BM506" s="5" t="s">
        <v>3068</v>
      </c>
      <c r="BN506" s="5" t="s">
        <v>3069</v>
      </c>
      <c r="BO506" s="5" t="s">
        <v>95</v>
      </c>
      <c r="BP506" s="5" t="s">
        <v>96</v>
      </c>
      <c r="BQ506" s="5" t="s">
        <v>3070</v>
      </c>
      <c r="BR506" s="5" t="s">
        <v>3071</v>
      </c>
      <c r="BS506" s="5" t="s">
        <v>383</v>
      </c>
      <c r="BT506" s="5" t="s">
        <v>384</v>
      </c>
      <c r="BU506" s="5"/>
    </row>
    <row r="507" spans="1:73" s="6" customFormat="1" ht="13.5" customHeight="1">
      <c r="A507" s="11" t="str">
        <f>HYPERLINK("http://kyu.snu.ac.kr/sdhj/index.jsp?type=hj/GK14746_00IM0001_151a.jpg","1867_수동면_151a")</f>
        <v>1867_수동면_151a</v>
      </c>
      <c r="B507" s="4">
        <v>1867</v>
      </c>
      <c r="C507" s="4" t="s">
        <v>72</v>
      </c>
      <c r="D507" s="4" t="s">
        <v>73</v>
      </c>
      <c r="E507" s="4">
        <v>506</v>
      </c>
      <c r="F507" s="5">
        <v>3</v>
      </c>
      <c r="G507" s="5" t="s">
        <v>104</v>
      </c>
      <c r="H507" s="5" t="s">
        <v>105</v>
      </c>
      <c r="I507" s="5">
        <f t="shared" si="39"/>
        <v>1</v>
      </c>
      <c r="J507" s="5"/>
      <c r="K507" s="5"/>
      <c r="L507" s="5">
        <f>L506</f>
        <v>4</v>
      </c>
      <c r="M507" s="4" t="s">
        <v>3063</v>
      </c>
      <c r="N507" s="4" t="s">
        <v>3064</v>
      </c>
      <c r="O507" s="5"/>
      <c r="P507" s="5"/>
      <c r="Q507" s="5"/>
      <c r="R507" s="5"/>
      <c r="S507" s="5" t="s">
        <v>4494</v>
      </c>
      <c r="T507" s="5" t="s">
        <v>4495</v>
      </c>
      <c r="U507" s="5" t="s">
        <v>108</v>
      </c>
      <c r="V507" s="5" t="s">
        <v>109</v>
      </c>
      <c r="W507" s="5"/>
      <c r="X507" s="5"/>
      <c r="Y507" s="5" t="s">
        <v>4910</v>
      </c>
      <c r="Z507" s="5" t="s">
        <v>4911</v>
      </c>
      <c r="AA507" s="5"/>
      <c r="AB507" s="5"/>
      <c r="AC507" s="5">
        <v>47</v>
      </c>
      <c r="AD507" s="5" t="s">
        <v>203</v>
      </c>
      <c r="AE507" s="5" t="s">
        <v>204</v>
      </c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</row>
    <row r="508" spans="1:73" s="6" customFormat="1" ht="13.5" customHeight="1">
      <c r="A508" s="11" t="str">
        <f>HYPERLINK("http://kyu.snu.ac.kr/sdhj/index.jsp?type=hj/GK14746_00IM0001_151a.jpg","1867_수동면_151a")</f>
        <v>1867_수동면_151a</v>
      </c>
      <c r="B508" s="4">
        <v>1867</v>
      </c>
      <c r="C508" s="4" t="s">
        <v>72</v>
      </c>
      <c r="D508" s="4" t="s">
        <v>73</v>
      </c>
      <c r="E508" s="4">
        <v>507</v>
      </c>
      <c r="F508" s="5">
        <v>3</v>
      </c>
      <c r="G508" s="5" t="s">
        <v>104</v>
      </c>
      <c r="H508" s="5" t="s">
        <v>105</v>
      </c>
      <c r="I508" s="5">
        <f t="shared" si="39"/>
        <v>1</v>
      </c>
      <c r="J508" s="5"/>
      <c r="K508" s="5"/>
      <c r="L508" s="5">
        <f>L507</f>
        <v>4</v>
      </c>
      <c r="M508" s="4" t="s">
        <v>3063</v>
      </c>
      <c r="N508" s="4" t="s">
        <v>3064</v>
      </c>
      <c r="O508" s="5"/>
      <c r="P508" s="5"/>
      <c r="Q508" s="5"/>
      <c r="R508" s="5"/>
      <c r="S508" s="5" t="s">
        <v>4475</v>
      </c>
      <c r="T508" s="5" t="s">
        <v>4435</v>
      </c>
      <c r="U508" s="5"/>
      <c r="V508" s="5"/>
      <c r="W508" s="5" t="s">
        <v>184</v>
      </c>
      <c r="X508" s="5" t="s">
        <v>5727</v>
      </c>
      <c r="Y508" s="5" t="s">
        <v>167</v>
      </c>
      <c r="Z508" s="5" t="s">
        <v>168</v>
      </c>
      <c r="AA508" s="5"/>
      <c r="AB508" s="5"/>
      <c r="AC508" s="5">
        <v>47</v>
      </c>
      <c r="AD508" s="5" t="s">
        <v>203</v>
      </c>
      <c r="AE508" s="5" t="s">
        <v>204</v>
      </c>
      <c r="AF508" s="5"/>
      <c r="AG508" s="5"/>
      <c r="AH508" s="5"/>
      <c r="AI508" s="5"/>
      <c r="AJ508" s="5" t="s">
        <v>169</v>
      </c>
      <c r="AK508" s="5" t="s">
        <v>170</v>
      </c>
      <c r="AL508" s="5" t="s">
        <v>4489</v>
      </c>
      <c r="AM508" s="5" t="s">
        <v>246</v>
      </c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</row>
    <row r="509" spans="1:73" s="6" customFormat="1" ht="13.5" customHeight="1">
      <c r="A509" s="11" t="str">
        <f>HYPERLINK("http://kyu.snu.ac.kr/sdhj/index.jsp?type=hj/GK14746_00IM0001_151a.jpg","1867_수동면_151a")</f>
        <v>1867_수동면_151a</v>
      </c>
      <c r="B509" s="4">
        <v>1867</v>
      </c>
      <c r="C509" s="4" t="s">
        <v>72</v>
      </c>
      <c r="D509" s="4" t="s">
        <v>73</v>
      </c>
      <c r="E509" s="4">
        <v>508</v>
      </c>
      <c r="F509" s="5">
        <v>3</v>
      </c>
      <c r="G509" s="5" t="s">
        <v>104</v>
      </c>
      <c r="H509" s="5" t="s">
        <v>105</v>
      </c>
      <c r="I509" s="5">
        <f t="shared" si="39"/>
        <v>1</v>
      </c>
      <c r="J509" s="5"/>
      <c r="K509" s="5"/>
      <c r="L509" s="5">
        <f>L508</f>
        <v>4</v>
      </c>
      <c r="M509" s="4" t="s">
        <v>3063</v>
      </c>
      <c r="N509" s="4" t="s">
        <v>3064</v>
      </c>
      <c r="O509" s="5"/>
      <c r="P509" s="5"/>
      <c r="Q509" s="5"/>
      <c r="R509" s="5"/>
      <c r="S509" s="5"/>
      <c r="T509" s="5" t="s">
        <v>5728</v>
      </c>
      <c r="U509" s="5" t="s">
        <v>4512</v>
      </c>
      <c r="V509" s="5" t="s">
        <v>4513</v>
      </c>
      <c r="W509" s="5"/>
      <c r="X509" s="5"/>
      <c r="Y509" s="5" t="s">
        <v>4912</v>
      </c>
      <c r="Z509" s="5" t="s">
        <v>4913</v>
      </c>
      <c r="AA509" s="5"/>
      <c r="AB509" s="5"/>
      <c r="AC509" s="5"/>
      <c r="AD509" s="5" t="s">
        <v>153</v>
      </c>
      <c r="AE509" s="5" t="s">
        <v>154</v>
      </c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</row>
    <row r="510" spans="1:73" s="6" customFormat="1" ht="13.5" customHeight="1">
      <c r="A510" s="11" t="str">
        <f>HYPERLINK("http://kyu.snu.ac.kr/sdhj/index.jsp?type=hj/GK14746_00IM0001_151a.jpg","1867_수동면_151a")</f>
        <v>1867_수동면_151a</v>
      </c>
      <c r="B510" s="4">
        <v>1867</v>
      </c>
      <c r="C510" s="4" t="s">
        <v>72</v>
      </c>
      <c r="D510" s="4" t="s">
        <v>73</v>
      </c>
      <c r="E510" s="4">
        <v>509</v>
      </c>
      <c r="F510" s="5">
        <v>3</v>
      </c>
      <c r="G510" s="5" t="s">
        <v>104</v>
      </c>
      <c r="H510" s="5" t="s">
        <v>105</v>
      </c>
      <c r="I510" s="5">
        <f t="shared" si="39"/>
        <v>1</v>
      </c>
      <c r="J510" s="5"/>
      <c r="K510" s="5"/>
      <c r="L510" s="5">
        <v>5</v>
      </c>
      <c r="M510" s="4" t="s">
        <v>889</v>
      </c>
      <c r="N510" s="4" t="s">
        <v>890</v>
      </c>
      <c r="O510" s="5"/>
      <c r="P510" s="5"/>
      <c r="Q510" s="5"/>
      <c r="R510" s="5"/>
      <c r="S510" s="5"/>
      <c r="T510" s="5" t="s">
        <v>5463</v>
      </c>
      <c r="U510" s="5" t="s">
        <v>326</v>
      </c>
      <c r="V510" s="5" t="s">
        <v>327</v>
      </c>
      <c r="W510" s="5" t="s">
        <v>328</v>
      </c>
      <c r="X510" s="5" t="s">
        <v>329</v>
      </c>
      <c r="Y510" s="5" t="s">
        <v>891</v>
      </c>
      <c r="Z510" s="5" t="s">
        <v>892</v>
      </c>
      <c r="AA510" s="5"/>
      <c r="AB510" s="5"/>
      <c r="AC510" s="5">
        <v>68</v>
      </c>
      <c r="AD510" s="5" t="s">
        <v>893</v>
      </c>
      <c r="AE510" s="5" t="s">
        <v>894</v>
      </c>
      <c r="AF510" s="5"/>
      <c r="AG510" s="5"/>
      <c r="AH510" s="5"/>
      <c r="AI510" s="5"/>
      <c r="AJ510" s="5" t="s">
        <v>35</v>
      </c>
      <c r="AK510" s="5" t="s">
        <v>36</v>
      </c>
      <c r="AL510" s="5" t="s">
        <v>334</v>
      </c>
      <c r="AM510" s="5" t="s">
        <v>335</v>
      </c>
      <c r="AN510" s="5"/>
      <c r="AO510" s="5"/>
      <c r="AP510" s="5"/>
      <c r="AQ510" s="5"/>
      <c r="AR510" s="5"/>
      <c r="AS510" s="5"/>
      <c r="AT510" s="5" t="s">
        <v>403</v>
      </c>
      <c r="AU510" s="5" t="s">
        <v>404</v>
      </c>
      <c r="AV510" s="5" t="s">
        <v>895</v>
      </c>
      <c r="AW510" s="5" t="s">
        <v>896</v>
      </c>
      <c r="AX510" s="5"/>
      <c r="AY510" s="5"/>
      <c r="AZ510" s="5"/>
      <c r="BA510" s="5"/>
      <c r="BB510" s="5"/>
      <c r="BC510" s="5"/>
      <c r="BD510" s="5"/>
      <c r="BE510" s="5"/>
      <c r="BF510" s="5"/>
      <c r="BG510" s="5" t="s">
        <v>326</v>
      </c>
      <c r="BH510" s="5" t="s">
        <v>327</v>
      </c>
      <c r="BI510" s="5" t="s">
        <v>338</v>
      </c>
      <c r="BJ510" s="5" t="s">
        <v>339</v>
      </c>
      <c r="BK510" s="5" t="s">
        <v>326</v>
      </c>
      <c r="BL510" s="5" t="s">
        <v>327</v>
      </c>
      <c r="BM510" s="5" t="s">
        <v>897</v>
      </c>
      <c r="BN510" s="5" t="s">
        <v>898</v>
      </c>
      <c r="BO510" s="5" t="s">
        <v>326</v>
      </c>
      <c r="BP510" s="5" t="s">
        <v>327</v>
      </c>
      <c r="BQ510" s="5" t="s">
        <v>899</v>
      </c>
      <c r="BR510" s="5" t="s">
        <v>900</v>
      </c>
      <c r="BS510" s="5" t="s">
        <v>171</v>
      </c>
      <c r="BT510" s="5" t="s">
        <v>5434</v>
      </c>
      <c r="BU510" s="5"/>
    </row>
    <row r="511" spans="1:73" s="6" customFormat="1" ht="13.5" customHeight="1">
      <c r="A511" s="11" t="str">
        <f>HYPERLINK("http://kyu.snu.ac.kr/sdhj/index.jsp?type=hj/GK14746_00IM0001_151a.jpg","1867_수동면_151a")</f>
        <v>1867_수동면_151a</v>
      </c>
      <c r="B511" s="4">
        <v>1867</v>
      </c>
      <c r="C511" s="4" t="s">
        <v>72</v>
      </c>
      <c r="D511" s="4" t="s">
        <v>73</v>
      </c>
      <c r="E511" s="4">
        <v>510</v>
      </c>
      <c r="F511" s="5">
        <v>3</v>
      </c>
      <c r="G511" s="5" t="s">
        <v>104</v>
      </c>
      <c r="H511" s="5" t="s">
        <v>105</v>
      </c>
      <c r="I511" s="5">
        <f t="shared" si="39"/>
        <v>1</v>
      </c>
      <c r="J511" s="5"/>
      <c r="K511" s="5"/>
      <c r="L511" s="5">
        <f>L510</f>
        <v>5</v>
      </c>
      <c r="M511" s="4" t="s">
        <v>889</v>
      </c>
      <c r="N511" s="4" t="s">
        <v>890</v>
      </c>
      <c r="O511" s="5"/>
      <c r="P511" s="5"/>
      <c r="Q511" s="5"/>
      <c r="R511" s="5"/>
      <c r="S511" s="5" t="s">
        <v>164</v>
      </c>
      <c r="T511" s="5" t="s">
        <v>165</v>
      </c>
      <c r="U511" s="5"/>
      <c r="V511" s="5"/>
      <c r="W511" s="5" t="s">
        <v>269</v>
      </c>
      <c r="X511" s="5" t="s">
        <v>270</v>
      </c>
      <c r="Y511" s="5" t="s">
        <v>22</v>
      </c>
      <c r="Z511" s="5" t="s">
        <v>23</v>
      </c>
      <c r="AA511" s="5"/>
      <c r="AB511" s="5"/>
      <c r="AC511" s="5">
        <v>68</v>
      </c>
      <c r="AD511" s="5" t="s">
        <v>893</v>
      </c>
      <c r="AE511" s="5" t="s">
        <v>894</v>
      </c>
      <c r="AF511" s="5"/>
      <c r="AG511" s="5"/>
      <c r="AH511" s="5"/>
      <c r="AI511" s="5"/>
      <c r="AJ511" s="5" t="s">
        <v>35</v>
      </c>
      <c r="AK511" s="5" t="s">
        <v>36</v>
      </c>
      <c r="AL511" s="5" t="s">
        <v>187</v>
      </c>
      <c r="AM511" s="5" t="s">
        <v>188</v>
      </c>
      <c r="AN511" s="5"/>
      <c r="AO511" s="5"/>
      <c r="AP511" s="5"/>
      <c r="AQ511" s="5"/>
      <c r="AR511" s="5"/>
      <c r="AS511" s="5"/>
      <c r="AT511" s="5" t="s">
        <v>189</v>
      </c>
      <c r="AU511" s="5" t="s">
        <v>190</v>
      </c>
      <c r="AV511" s="5" t="s">
        <v>1708</v>
      </c>
      <c r="AW511" s="5" t="s">
        <v>1709</v>
      </c>
      <c r="AX511" s="5"/>
      <c r="AY511" s="5"/>
      <c r="AZ511" s="5"/>
      <c r="BA511" s="5"/>
      <c r="BB511" s="5"/>
      <c r="BC511" s="5"/>
      <c r="BD511" s="5"/>
      <c r="BE511" s="5"/>
      <c r="BF511" s="5"/>
      <c r="BG511" s="5" t="s">
        <v>403</v>
      </c>
      <c r="BH511" s="5" t="s">
        <v>404</v>
      </c>
      <c r="BI511" s="5" t="s">
        <v>1710</v>
      </c>
      <c r="BJ511" s="5" t="s">
        <v>1711</v>
      </c>
      <c r="BK511" s="5" t="s">
        <v>403</v>
      </c>
      <c r="BL511" s="5" t="s">
        <v>404</v>
      </c>
      <c r="BM511" s="5" t="s">
        <v>1167</v>
      </c>
      <c r="BN511" s="5" t="s">
        <v>1168</v>
      </c>
      <c r="BO511" s="5" t="s">
        <v>189</v>
      </c>
      <c r="BP511" s="5" t="s">
        <v>190</v>
      </c>
      <c r="BQ511" s="5" t="s">
        <v>1712</v>
      </c>
      <c r="BR511" s="5" t="s">
        <v>1713</v>
      </c>
      <c r="BS511" s="5" t="s">
        <v>255</v>
      </c>
      <c r="BT511" s="5" t="s">
        <v>256</v>
      </c>
      <c r="BU511" s="5"/>
    </row>
    <row r="512" spans="1:73" s="6" customFormat="1" ht="13.5" customHeight="1">
      <c r="A512" s="11" t="str">
        <f>HYPERLINK("http://kyu.snu.ac.kr/sdhj/index.jsp?type=hj/GK14746_00IM0001_151b.jpg","1867_수동면_151b")</f>
        <v>1867_수동면_151b</v>
      </c>
      <c r="B512" s="4">
        <v>1867</v>
      </c>
      <c r="C512" s="4" t="s">
        <v>72</v>
      </c>
      <c r="D512" s="4" t="s">
        <v>73</v>
      </c>
      <c r="E512" s="4">
        <v>511</v>
      </c>
      <c r="F512" s="5">
        <v>3</v>
      </c>
      <c r="G512" s="5" t="s">
        <v>104</v>
      </c>
      <c r="H512" s="5" t="s">
        <v>105</v>
      </c>
      <c r="I512" s="5">
        <f t="shared" si="39"/>
        <v>1</v>
      </c>
      <c r="J512" s="5"/>
      <c r="K512" s="5"/>
      <c r="L512" s="5">
        <f>L511</f>
        <v>5</v>
      </c>
      <c r="M512" s="4" t="s">
        <v>889</v>
      </c>
      <c r="N512" s="4" t="s">
        <v>890</v>
      </c>
      <c r="O512" s="5"/>
      <c r="P512" s="5"/>
      <c r="Q512" s="5"/>
      <c r="R512" s="5"/>
      <c r="S512" s="5" t="s">
        <v>4494</v>
      </c>
      <c r="T512" s="5" t="s">
        <v>4495</v>
      </c>
      <c r="U512" s="5" t="s">
        <v>326</v>
      </c>
      <c r="V512" s="5" t="s">
        <v>327</v>
      </c>
      <c r="W512" s="5"/>
      <c r="X512" s="5"/>
      <c r="Y512" s="5" t="s">
        <v>4914</v>
      </c>
      <c r="Z512" s="5" t="s">
        <v>4915</v>
      </c>
      <c r="AA512" s="5"/>
      <c r="AB512" s="5"/>
      <c r="AC512" s="5">
        <v>48</v>
      </c>
      <c r="AD512" s="5" t="s">
        <v>624</v>
      </c>
      <c r="AE512" s="5" t="s">
        <v>625</v>
      </c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</row>
    <row r="513" spans="1:73" s="6" customFormat="1" ht="13.5" customHeight="1">
      <c r="A513" s="11" t="str">
        <f>HYPERLINK("http://kyu.snu.ac.kr/sdhj/index.jsp?type=hj/GK14746_00IM0001_151b.jpg","1867_수동면_151b")</f>
        <v>1867_수동면_151b</v>
      </c>
      <c r="B513" s="4">
        <v>1867</v>
      </c>
      <c r="C513" s="4" t="s">
        <v>72</v>
      </c>
      <c r="D513" s="4" t="s">
        <v>73</v>
      </c>
      <c r="E513" s="4">
        <v>512</v>
      </c>
      <c r="F513" s="5">
        <v>3</v>
      </c>
      <c r="G513" s="5" t="s">
        <v>104</v>
      </c>
      <c r="H513" s="5" t="s">
        <v>105</v>
      </c>
      <c r="I513" s="5">
        <f t="shared" si="39"/>
        <v>1</v>
      </c>
      <c r="J513" s="5"/>
      <c r="K513" s="5"/>
      <c r="L513" s="5">
        <f>L512</f>
        <v>5</v>
      </c>
      <c r="M513" s="4" t="s">
        <v>889</v>
      </c>
      <c r="N513" s="4" t="s">
        <v>890</v>
      </c>
      <c r="O513" s="5"/>
      <c r="P513" s="5"/>
      <c r="Q513" s="5"/>
      <c r="R513" s="5"/>
      <c r="S513" s="5" t="s">
        <v>4475</v>
      </c>
      <c r="T513" s="5" t="s">
        <v>4435</v>
      </c>
      <c r="U513" s="5"/>
      <c r="V513" s="5"/>
      <c r="W513" s="5" t="s">
        <v>425</v>
      </c>
      <c r="X513" s="5" t="s">
        <v>426</v>
      </c>
      <c r="Y513" s="5" t="s">
        <v>22</v>
      </c>
      <c r="Z513" s="5" t="s">
        <v>23</v>
      </c>
      <c r="AA513" s="5"/>
      <c r="AB513" s="5"/>
      <c r="AC513" s="5">
        <v>54</v>
      </c>
      <c r="AD513" s="5" t="s">
        <v>114</v>
      </c>
      <c r="AE513" s="5" t="s">
        <v>115</v>
      </c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</row>
    <row r="514" spans="1:73" s="6" customFormat="1" ht="13.5" customHeight="1">
      <c r="A514" s="11" t="str">
        <f>HYPERLINK("http://kyu.snu.ac.kr/sdhj/index.jsp?type=hj/GK14746_00IM0001_151b.jpg","1867_수동면_151b")</f>
        <v>1867_수동면_151b</v>
      </c>
      <c r="B514" s="4">
        <v>1867</v>
      </c>
      <c r="C514" s="4" t="s">
        <v>72</v>
      </c>
      <c r="D514" s="4" t="s">
        <v>73</v>
      </c>
      <c r="E514" s="4">
        <v>513</v>
      </c>
      <c r="F514" s="5">
        <v>3</v>
      </c>
      <c r="G514" s="5" t="s">
        <v>104</v>
      </c>
      <c r="H514" s="5" t="s">
        <v>105</v>
      </c>
      <c r="I514" s="5">
        <f t="shared" si="39"/>
        <v>1</v>
      </c>
      <c r="J514" s="5"/>
      <c r="K514" s="5"/>
      <c r="L514" s="5">
        <f>L513</f>
        <v>5</v>
      </c>
      <c r="M514" s="4" t="s">
        <v>889</v>
      </c>
      <c r="N514" s="4" t="s">
        <v>890</v>
      </c>
      <c r="O514" s="5"/>
      <c r="P514" s="5"/>
      <c r="Q514" s="5"/>
      <c r="R514" s="5"/>
      <c r="S514" s="5" t="s">
        <v>379</v>
      </c>
      <c r="T514" s="5" t="s">
        <v>380</v>
      </c>
      <c r="U514" s="5"/>
      <c r="V514" s="5"/>
      <c r="W514" s="5"/>
      <c r="X514" s="5"/>
      <c r="Y514" s="5" t="s">
        <v>4688</v>
      </c>
      <c r="Z514" s="5" t="s">
        <v>4689</v>
      </c>
      <c r="AA514" s="5"/>
      <c r="AB514" s="5"/>
      <c r="AC514" s="5">
        <v>25</v>
      </c>
      <c r="AD514" s="5" t="s">
        <v>653</v>
      </c>
      <c r="AE514" s="5" t="s">
        <v>654</v>
      </c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</row>
    <row r="515" spans="1:73" s="6" customFormat="1" ht="13.5" customHeight="1">
      <c r="A515" s="12" t="str">
        <f>HYPERLINK("http://kyu.snu.ac.kr/sdhj/index.jsp?type=hj/GK14746_00IM0001_151b.jpg","1867_수동면_151b")</f>
        <v>1867_수동면_151b</v>
      </c>
      <c r="B515" s="7">
        <v>1867</v>
      </c>
      <c r="C515" s="7" t="s">
        <v>72</v>
      </c>
      <c r="D515" s="7" t="s">
        <v>73</v>
      </c>
      <c r="E515" s="7">
        <v>514</v>
      </c>
      <c r="F515" s="6">
        <v>3</v>
      </c>
      <c r="G515" s="6" t="s">
        <v>104</v>
      </c>
      <c r="H515" s="6" t="s">
        <v>105</v>
      </c>
      <c r="I515" s="6">
        <v>2</v>
      </c>
      <c r="J515" s="6" t="s">
        <v>5729</v>
      </c>
      <c r="K515" s="6" t="s">
        <v>360</v>
      </c>
      <c r="L515" s="6">
        <v>1</v>
      </c>
      <c r="M515" s="7" t="s">
        <v>2747</v>
      </c>
      <c r="N515" s="7" t="s">
        <v>2748</v>
      </c>
      <c r="T515" s="6" t="s">
        <v>5401</v>
      </c>
      <c r="U515" s="6" t="s">
        <v>5730</v>
      </c>
      <c r="V515" s="6" t="s">
        <v>4121</v>
      </c>
      <c r="W515" s="6" t="s">
        <v>166</v>
      </c>
      <c r="X515" s="6" t="s">
        <v>5468</v>
      </c>
      <c r="Y515" s="6" t="s">
        <v>167</v>
      </c>
      <c r="Z515" s="6" t="s">
        <v>168</v>
      </c>
      <c r="AC515" s="6">
        <v>78</v>
      </c>
      <c r="AD515" s="6" t="s">
        <v>304</v>
      </c>
      <c r="AE515" s="6" t="s">
        <v>305</v>
      </c>
      <c r="AJ515" s="6" t="s">
        <v>169</v>
      </c>
      <c r="AK515" s="6" t="s">
        <v>170</v>
      </c>
      <c r="AL515" s="6" t="s">
        <v>187</v>
      </c>
      <c r="AM515" s="6" t="s">
        <v>188</v>
      </c>
      <c r="AT515" s="6" t="s">
        <v>95</v>
      </c>
      <c r="AU515" s="6" t="s">
        <v>96</v>
      </c>
      <c r="AV515" s="6" t="s">
        <v>4122</v>
      </c>
      <c r="AW515" s="6" t="s">
        <v>1811</v>
      </c>
      <c r="BG515" s="6" t="s">
        <v>95</v>
      </c>
      <c r="BH515" s="6" t="s">
        <v>96</v>
      </c>
      <c r="BI515" s="6" t="s">
        <v>4123</v>
      </c>
      <c r="BJ515" s="6" t="s">
        <v>4124</v>
      </c>
      <c r="BK515" s="6" t="s">
        <v>95</v>
      </c>
      <c r="BL515" s="6" t="s">
        <v>96</v>
      </c>
      <c r="BM515" s="6" t="s">
        <v>4125</v>
      </c>
      <c r="BN515" s="6" t="s">
        <v>4126</v>
      </c>
      <c r="BO515" s="6" t="s">
        <v>403</v>
      </c>
      <c r="BP515" s="6" t="s">
        <v>404</v>
      </c>
      <c r="BQ515" s="6" t="s">
        <v>4127</v>
      </c>
      <c r="BR515" s="6" t="s">
        <v>5731</v>
      </c>
      <c r="BS515" s="6" t="s">
        <v>626</v>
      </c>
      <c r="BT515" s="6" t="s">
        <v>627</v>
      </c>
    </row>
    <row r="516" spans="1:73" s="6" customFormat="1" ht="13.5" customHeight="1">
      <c r="A516" s="11" t="str">
        <f>HYPERLINK("http://kyu.snu.ac.kr/sdhj/index.jsp?type=hj/GK14746_00IM0001_151b.jpg","1867_수동면_151b")</f>
        <v>1867_수동면_151b</v>
      </c>
      <c r="B516" s="4">
        <v>1867</v>
      </c>
      <c r="C516" s="4" t="s">
        <v>72</v>
      </c>
      <c r="D516" s="4" t="s">
        <v>73</v>
      </c>
      <c r="E516" s="4">
        <v>515</v>
      </c>
      <c r="F516" s="5">
        <v>3</v>
      </c>
      <c r="G516" s="5" t="s">
        <v>104</v>
      </c>
      <c r="H516" s="5" t="s">
        <v>105</v>
      </c>
      <c r="I516" s="5">
        <f t="shared" ref="I516:I530" si="41">I515</f>
        <v>2</v>
      </c>
      <c r="J516" s="5"/>
      <c r="K516" s="5"/>
      <c r="L516" s="5">
        <f>L515</f>
        <v>1</v>
      </c>
      <c r="M516" s="4" t="s">
        <v>2747</v>
      </c>
      <c r="N516" s="4" t="s">
        <v>2748</v>
      </c>
      <c r="O516" s="5"/>
      <c r="P516" s="5"/>
      <c r="Q516" s="5"/>
      <c r="R516" s="5"/>
      <c r="S516" s="5" t="s">
        <v>379</v>
      </c>
      <c r="T516" s="5" t="s">
        <v>380</v>
      </c>
      <c r="U516" s="5"/>
      <c r="V516" s="5"/>
      <c r="W516" s="5" t="s">
        <v>166</v>
      </c>
      <c r="X516" s="5" t="s">
        <v>5592</v>
      </c>
      <c r="Y516" s="5" t="s">
        <v>4916</v>
      </c>
      <c r="Z516" s="5" t="s">
        <v>4917</v>
      </c>
      <c r="AA516" s="5"/>
      <c r="AB516" s="5"/>
      <c r="AC516" s="5">
        <v>24</v>
      </c>
      <c r="AD516" s="5" t="s">
        <v>814</v>
      </c>
      <c r="AE516" s="5" t="s">
        <v>815</v>
      </c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</row>
    <row r="517" spans="1:73" s="6" customFormat="1" ht="13.5" customHeight="1">
      <c r="A517" s="11" t="str">
        <f>HYPERLINK("http://kyu.snu.ac.kr/sdhj/index.jsp?type=hj/GK14746_00IM0001_151b.jpg","1867_수동면_151b")</f>
        <v>1867_수동면_151b</v>
      </c>
      <c r="B517" s="4">
        <v>1867</v>
      </c>
      <c r="C517" s="4" t="s">
        <v>72</v>
      </c>
      <c r="D517" s="4" t="s">
        <v>73</v>
      </c>
      <c r="E517" s="4">
        <v>516</v>
      </c>
      <c r="F517" s="5">
        <v>3</v>
      </c>
      <c r="G517" s="5" t="s">
        <v>104</v>
      </c>
      <c r="H517" s="5" t="s">
        <v>105</v>
      </c>
      <c r="I517" s="5">
        <f t="shared" si="41"/>
        <v>2</v>
      </c>
      <c r="J517" s="5"/>
      <c r="K517" s="5"/>
      <c r="L517" s="5">
        <f>L516</f>
        <v>1</v>
      </c>
      <c r="M517" s="4" t="s">
        <v>2747</v>
      </c>
      <c r="N517" s="4" t="s">
        <v>2748</v>
      </c>
      <c r="O517" s="5"/>
      <c r="P517" s="5"/>
      <c r="Q517" s="5"/>
      <c r="R517" s="5"/>
      <c r="S517" s="5"/>
      <c r="T517" s="5" t="s">
        <v>5521</v>
      </c>
      <c r="U517" s="5" t="s">
        <v>4512</v>
      </c>
      <c r="V517" s="5" t="s">
        <v>4513</v>
      </c>
      <c r="W517" s="5"/>
      <c r="X517" s="5"/>
      <c r="Y517" s="5" t="s">
        <v>4918</v>
      </c>
      <c r="Z517" s="5" t="s">
        <v>4919</v>
      </c>
      <c r="AA517" s="5"/>
      <c r="AB517" s="5"/>
      <c r="AC517" s="5"/>
      <c r="AD517" s="5" t="s">
        <v>138</v>
      </c>
      <c r="AE517" s="5" t="s">
        <v>139</v>
      </c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</row>
    <row r="518" spans="1:73" s="6" customFormat="1" ht="13.5" customHeight="1">
      <c r="A518" s="12" t="str">
        <f>HYPERLINK("http://kyu.snu.ac.kr/sdhj/index.jsp?type=hj/GK14746_00IM0001_151b.jpg","1867_수동면_151b")</f>
        <v>1867_수동면_151b</v>
      </c>
      <c r="B518" s="7">
        <v>1867</v>
      </c>
      <c r="C518" s="7" t="s">
        <v>72</v>
      </c>
      <c r="D518" s="7" t="s">
        <v>73</v>
      </c>
      <c r="E518" s="7">
        <v>517</v>
      </c>
      <c r="F518" s="6">
        <v>3</v>
      </c>
      <c r="G518" s="6" t="s">
        <v>104</v>
      </c>
      <c r="H518" s="6" t="s">
        <v>105</v>
      </c>
      <c r="I518" s="6">
        <f t="shared" si="41"/>
        <v>2</v>
      </c>
      <c r="L518" s="6">
        <v>2</v>
      </c>
      <c r="M518" s="7" t="s">
        <v>2978</v>
      </c>
      <c r="N518" s="7" t="s">
        <v>2979</v>
      </c>
      <c r="T518" s="6" t="s">
        <v>5732</v>
      </c>
      <c r="U518" s="6" t="s">
        <v>108</v>
      </c>
      <c r="V518" s="6" t="s">
        <v>109</v>
      </c>
      <c r="W518" s="6" t="s">
        <v>269</v>
      </c>
      <c r="X518" s="6" t="s">
        <v>270</v>
      </c>
      <c r="Y518" s="6" t="s">
        <v>5733</v>
      </c>
      <c r="Z518" s="6" t="s">
        <v>4445</v>
      </c>
      <c r="AC518" s="6">
        <v>44</v>
      </c>
      <c r="AD518" s="6" t="s">
        <v>877</v>
      </c>
      <c r="AE518" s="6" t="s">
        <v>878</v>
      </c>
      <c r="AJ518" s="6" t="s">
        <v>35</v>
      </c>
      <c r="AK518" s="6" t="s">
        <v>36</v>
      </c>
      <c r="AL518" s="6" t="s">
        <v>199</v>
      </c>
      <c r="AM518" s="6" t="s">
        <v>200</v>
      </c>
      <c r="AT518" s="6" t="s">
        <v>95</v>
      </c>
      <c r="AU518" s="6" t="s">
        <v>96</v>
      </c>
      <c r="AV518" s="6" t="s">
        <v>4446</v>
      </c>
      <c r="AW518" s="6" t="s">
        <v>4447</v>
      </c>
      <c r="BG518" s="6" t="s">
        <v>95</v>
      </c>
      <c r="BH518" s="6" t="s">
        <v>96</v>
      </c>
      <c r="BI518" s="6" t="s">
        <v>3181</v>
      </c>
      <c r="BJ518" s="6" t="s">
        <v>5734</v>
      </c>
      <c r="BK518" s="6" t="s">
        <v>95</v>
      </c>
      <c r="BL518" s="6" t="s">
        <v>96</v>
      </c>
      <c r="BM518" s="6" t="s">
        <v>1167</v>
      </c>
      <c r="BN518" s="6" t="s">
        <v>1168</v>
      </c>
      <c r="BO518" s="6" t="s">
        <v>95</v>
      </c>
      <c r="BP518" s="6" t="s">
        <v>96</v>
      </c>
      <c r="BQ518" s="6" t="s">
        <v>4448</v>
      </c>
      <c r="BR518" s="6" t="s">
        <v>5735</v>
      </c>
    </row>
    <row r="519" spans="1:73" s="6" customFormat="1" ht="13.5" customHeight="1">
      <c r="A519" s="11" t="str">
        <f>HYPERLINK("http://kyu.snu.ac.kr/sdhj/index.jsp?type=hj/GK14746_00IM0001_151b.jpg","1867_수동면_151b")</f>
        <v>1867_수동면_151b</v>
      </c>
      <c r="B519" s="4">
        <v>1867</v>
      </c>
      <c r="C519" s="4" t="s">
        <v>72</v>
      </c>
      <c r="D519" s="4" t="s">
        <v>73</v>
      </c>
      <c r="E519" s="4">
        <v>518</v>
      </c>
      <c r="F519" s="5">
        <v>3</v>
      </c>
      <c r="G519" s="5" t="s">
        <v>104</v>
      </c>
      <c r="H519" s="5" t="s">
        <v>105</v>
      </c>
      <c r="I519" s="5">
        <f t="shared" si="41"/>
        <v>2</v>
      </c>
      <c r="J519" s="5"/>
      <c r="K519" s="5"/>
      <c r="L519" s="5">
        <f>L518</f>
        <v>2</v>
      </c>
      <c r="M519" s="4" t="s">
        <v>2978</v>
      </c>
      <c r="N519" s="4" t="s">
        <v>2979</v>
      </c>
      <c r="O519" s="5"/>
      <c r="P519" s="5"/>
      <c r="Q519" s="5"/>
      <c r="R519" s="5"/>
      <c r="S519" s="5" t="s">
        <v>3095</v>
      </c>
      <c r="T519" s="5" t="s">
        <v>3096</v>
      </c>
      <c r="U519" s="5"/>
      <c r="V519" s="5"/>
      <c r="W519" s="5" t="s">
        <v>1101</v>
      </c>
      <c r="X519" s="5" t="s">
        <v>1102</v>
      </c>
      <c r="Y519" s="5" t="s">
        <v>167</v>
      </c>
      <c r="Z519" s="5" t="s">
        <v>168</v>
      </c>
      <c r="AA519" s="5"/>
      <c r="AB519" s="5"/>
      <c r="AC519" s="5">
        <v>69</v>
      </c>
      <c r="AD519" s="5" t="s">
        <v>1592</v>
      </c>
      <c r="AE519" s="5" t="s">
        <v>1593</v>
      </c>
      <c r="AF519" s="5"/>
      <c r="AG519" s="5"/>
      <c r="AH519" s="5"/>
      <c r="AI519" s="5"/>
      <c r="AJ519" s="5" t="s">
        <v>169</v>
      </c>
      <c r="AK519" s="5" t="s">
        <v>170</v>
      </c>
      <c r="AL519" s="5" t="s">
        <v>1103</v>
      </c>
      <c r="AM519" s="5" t="s">
        <v>1104</v>
      </c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</row>
    <row r="520" spans="1:73" s="6" customFormat="1" ht="13.5" customHeight="1">
      <c r="A520" s="11" t="str">
        <f>HYPERLINK("http://kyu.snu.ac.kr/sdhj/index.jsp?type=hj/GK14746_00IM0001_151b.jpg","1867_수동면_151b")</f>
        <v>1867_수동면_151b</v>
      </c>
      <c r="B520" s="4">
        <v>1867</v>
      </c>
      <c r="C520" s="4" t="s">
        <v>72</v>
      </c>
      <c r="D520" s="4" t="s">
        <v>73</v>
      </c>
      <c r="E520" s="4">
        <v>519</v>
      </c>
      <c r="F520" s="5">
        <v>3</v>
      </c>
      <c r="G520" s="5" t="s">
        <v>104</v>
      </c>
      <c r="H520" s="5" t="s">
        <v>105</v>
      </c>
      <c r="I520" s="5">
        <f t="shared" si="41"/>
        <v>2</v>
      </c>
      <c r="J520" s="5"/>
      <c r="K520" s="5"/>
      <c r="L520" s="5">
        <f>L519</f>
        <v>2</v>
      </c>
      <c r="M520" s="4" t="s">
        <v>2978</v>
      </c>
      <c r="N520" s="4" t="s">
        <v>2979</v>
      </c>
      <c r="O520" s="5"/>
      <c r="P520" s="5"/>
      <c r="Q520" s="5"/>
      <c r="R520" s="5"/>
      <c r="S520" s="5" t="s">
        <v>164</v>
      </c>
      <c r="T520" s="5" t="s">
        <v>165</v>
      </c>
      <c r="U520" s="5"/>
      <c r="V520" s="5"/>
      <c r="W520" s="5" t="s">
        <v>2980</v>
      </c>
      <c r="X520" s="5" t="s">
        <v>2760</v>
      </c>
      <c r="Y520" s="5" t="s">
        <v>167</v>
      </c>
      <c r="Z520" s="5" t="s">
        <v>168</v>
      </c>
      <c r="AA520" s="5"/>
      <c r="AB520" s="5"/>
      <c r="AC520" s="5">
        <v>48</v>
      </c>
      <c r="AD520" s="5" t="s">
        <v>532</v>
      </c>
      <c r="AE520" s="5" t="s">
        <v>533</v>
      </c>
      <c r="AF520" s="5"/>
      <c r="AG520" s="5"/>
      <c r="AH520" s="5"/>
      <c r="AI520" s="5"/>
      <c r="AJ520" s="5" t="s">
        <v>169</v>
      </c>
      <c r="AK520" s="5" t="s">
        <v>170</v>
      </c>
      <c r="AL520" s="5" t="s">
        <v>128</v>
      </c>
      <c r="AM520" s="5" t="s">
        <v>129</v>
      </c>
      <c r="AN520" s="5"/>
      <c r="AO520" s="5"/>
      <c r="AP520" s="5"/>
      <c r="AQ520" s="5"/>
      <c r="AR520" s="5"/>
      <c r="AS520" s="5"/>
      <c r="AT520" s="5" t="s">
        <v>95</v>
      </c>
      <c r="AU520" s="5" t="s">
        <v>96</v>
      </c>
      <c r="AV520" s="5" t="s">
        <v>2981</v>
      </c>
      <c r="AW520" s="5" t="s">
        <v>2982</v>
      </c>
      <c r="AX520" s="5"/>
      <c r="AY520" s="5"/>
      <c r="AZ520" s="5"/>
      <c r="BA520" s="5"/>
      <c r="BB520" s="5"/>
      <c r="BC520" s="5"/>
      <c r="BD520" s="5"/>
      <c r="BE520" s="5"/>
      <c r="BF520" s="5"/>
      <c r="BG520" s="5" t="s">
        <v>95</v>
      </c>
      <c r="BH520" s="5" t="s">
        <v>96</v>
      </c>
      <c r="BI520" s="5" t="s">
        <v>2983</v>
      </c>
      <c r="BJ520" s="5" t="s">
        <v>2984</v>
      </c>
      <c r="BK520" s="5" t="s">
        <v>95</v>
      </c>
      <c r="BL520" s="5" t="s">
        <v>96</v>
      </c>
      <c r="BM520" s="5" t="s">
        <v>2985</v>
      </c>
      <c r="BN520" s="5" t="s">
        <v>2986</v>
      </c>
      <c r="BO520" s="5" t="s">
        <v>2987</v>
      </c>
      <c r="BP520" s="5" t="s">
        <v>5736</v>
      </c>
      <c r="BQ520" s="5" t="s">
        <v>2988</v>
      </c>
      <c r="BR520" s="5" t="s">
        <v>5737</v>
      </c>
      <c r="BS520" s="5" t="s">
        <v>371</v>
      </c>
      <c r="BT520" s="5" t="s">
        <v>372</v>
      </c>
      <c r="BU520" s="5"/>
    </row>
    <row r="521" spans="1:73" s="6" customFormat="1" ht="13.5" customHeight="1">
      <c r="A521" s="11" t="str">
        <f>HYPERLINK("http://kyu.snu.ac.kr/sdhj/index.jsp?type=hj/GK14746_00IM0001_151b.jpg","1867_수동면_151b")</f>
        <v>1867_수동면_151b</v>
      </c>
      <c r="B521" s="4">
        <v>1867</v>
      </c>
      <c r="C521" s="4" t="s">
        <v>72</v>
      </c>
      <c r="D521" s="4" t="s">
        <v>73</v>
      </c>
      <c r="E521" s="4">
        <v>520</v>
      </c>
      <c r="F521" s="5">
        <v>3</v>
      </c>
      <c r="G521" s="5" t="s">
        <v>104</v>
      </c>
      <c r="H521" s="5" t="s">
        <v>105</v>
      </c>
      <c r="I521" s="5">
        <f t="shared" si="41"/>
        <v>2</v>
      </c>
      <c r="J521" s="5"/>
      <c r="K521" s="5"/>
      <c r="L521" s="5">
        <f>L520</f>
        <v>2</v>
      </c>
      <c r="M521" s="4" t="s">
        <v>2978</v>
      </c>
      <c r="N521" s="4" t="s">
        <v>2979</v>
      </c>
      <c r="O521" s="5"/>
      <c r="P521" s="5"/>
      <c r="Q521" s="5"/>
      <c r="R521" s="5"/>
      <c r="S521" s="5"/>
      <c r="T521" s="5" t="s">
        <v>5738</v>
      </c>
      <c r="U521" s="5" t="s">
        <v>4512</v>
      </c>
      <c r="V521" s="5" t="s">
        <v>4513</v>
      </c>
      <c r="W521" s="5"/>
      <c r="X521" s="5"/>
      <c r="Y521" s="5" t="s">
        <v>4920</v>
      </c>
      <c r="Z521" s="5" t="s">
        <v>4921</v>
      </c>
      <c r="AA521" s="5"/>
      <c r="AB521" s="5"/>
      <c r="AC521" s="5"/>
      <c r="AD521" s="5" t="s">
        <v>438</v>
      </c>
      <c r="AE521" s="5" t="s">
        <v>439</v>
      </c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</row>
    <row r="522" spans="1:73" s="6" customFormat="1" ht="13.5" customHeight="1">
      <c r="A522" s="11" t="str">
        <f>HYPERLINK("http://kyu.snu.ac.kr/sdhj/index.jsp?type=hj/GK14746_00IM0001_151b.jpg","1867_수동면_151b")</f>
        <v>1867_수동면_151b</v>
      </c>
      <c r="B522" s="4">
        <v>1867</v>
      </c>
      <c r="C522" s="4" t="s">
        <v>72</v>
      </c>
      <c r="D522" s="4" t="s">
        <v>73</v>
      </c>
      <c r="E522" s="4">
        <v>521</v>
      </c>
      <c r="F522" s="5">
        <v>3</v>
      </c>
      <c r="G522" s="5" t="s">
        <v>104</v>
      </c>
      <c r="H522" s="5" t="s">
        <v>105</v>
      </c>
      <c r="I522" s="5">
        <f t="shared" si="41"/>
        <v>2</v>
      </c>
      <c r="J522" s="5"/>
      <c r="K522" s="5"/>
      <c r="L522" s="5">
        <v>3</v>
      </c>
      <c r="M522" s="4" t="s">
        <v>1138</v>
      </c>
      <c r="N522" s="4" t="s">
        <v>1139</v>
      </c>
      <c r="O522" s="5"/>
      <c r="P522" s="5"/>
      <c r="Q522" s="5" t="s">
        <v>1140</v>
      </c>
      <c r="R522" s="5" t="s">
        <v>5739</v>
      </c>
      <c r="S522" s="5"/>
      <c r="T522" s="5" t="s">
        <v>5415</v>
      </c>
      <c r="U522" s="5"/>
      <c r="V522" s="5"/>
      <c r="W522" s="5" t="s">
        <v>5740</v>
      </c>
      <c r="X522" s="5" t="s">
        <v>5416</v>
      </c>
      <c r="Y522" s="5" t="s">
        <v>1141</v>
      </c>
      <c r="Z522" s="5" t="s">
        <v>1142</v>
      </c>
      <c r="AA522" s="5"/>
      <c r="AB522" s="5"/>
      <c r="AC522" s="5">
        <v>36</v>
      </c>
      <c r="AD522" s="5" t="s">
        <v>288</v>
      </c>
      <c r="AE522" s="5" t="s">
        <v>289</v>
      </c>
      <c r="AF522" s="5"/>
      <c r="AG522" s="5"/>
      <c r="AH522" s="5"/>
      <c r="AI522" s="5"/>
      <c r="AJ522" s="5" t="s">
        <v>35</v>
      </c>
      <c r="AK522" s="5" t="s">
        <v>36</v>
      </c>
      <c r="AL522" s="5" t="s">
        <v>199</v>
      </c>
      <c r="AM522" s="5" t="s">
        <v>200</v>
      </c>
      <c r="AN522" s="5"/>
      <c r="AO522" s="5"/>
      <c r="AP522" s="5"/>
      <c r="AQ522" s="5"/>
      <c r="AR522" s="5"/>
      <c r="AS522" s="5"/>
      <c r="AT522" s="5" t="s">
        <v>95</v>
      </c>
      <c r="AU522" s="5" t="s">
        <v>96</v>
      </c>
      <c r="AV522" s="5" t="s">
        <v>1143</v>
      </c>
      <c r="AW522" s="5" t="s">
        <v>1144</v>
      </c>
      <c r="AX522" s="5"/>
      <c r="AY522" s="5"/>
      <c r="AZ522" s="5"/>
      <c r="BA522" s="5"/>
      <c r="BB522" s="5"/>
      <c r="BC522" s="5"/>
      <c r="BD522" s="5"/>
      <c r="BE522" s="5"/>
      <c r="BF522" s="5"/>
      <c r="BG522" s="5" t="s">
        <v>95</v>
      </c>
      <c r="BH522" s="5" t="s">
        <v>96</v>
      </c>
      <c r="BI522" s="5" t="s">
        <v>1145</v>
      </c>
      <c r="BJ522" s="5" t="s">
        <v>1146</v>
      </c>
      <c r="BK522" s="5" t="s">
        <v>95</v>
      </c>
      <c r="BL522" s="5" t="s">
        <v>96</v>
      </c>
      <c r="BM522" s="5" t="s">
        <v>1147</v>
      </c>
      <c r="BN522" s="5" t="s">
        <v>1148</v>
      </c>
      <c r="BO522" s="5" t="s">
        <v>95</v>
      </c>
      <c r="BP522" s="5" t="s">
        <v>96</v>
      </c>
      <c r="BQ522" s="5" t="s">
        <v>1149</v>
      </c>
      <c r="BR522" s="5" t="s">
        <v>1150</v>
      </c>
      <c r="BS522" s="5" t="s">
        <v>171</v>
      </c>
      <c r="BT522" s="5" t="s">
        <v>5419</v>
      </c>
      <c r="BU522" s="5"/>
    </row>
    <row r="523" spans="1:73" s="6" customFormat="1" ht="13.5" customHeight="1">
      <c r="A523" s="11" t="str">
        <f>HYPERLINK("http://kyu.snu.ac.kr/sdhj/index.jsp?type=hj/GK14746_00IM0001_151b.jpg","1867_수동면_151b")</f>
        <v>1867_수동면_151b</v>
      </c>
      <c r="B523" s="4">
        <v>1867</v>
      </c>
      <c r="C523" s="4" t="s">
        <v>72</v>
      </c>
      <c r="D523" s="4" t="s">
        <v>73</v>
      </c>
      <c r="E523" s="4">
        <v>522</v>
      </c>
      <c r="F523" s="5">
        <v>3</v>
      </c>
      <c r="G523" s="5" t="s">
        <v>104</v>
      </c>
      <c r="H523" s="5" t="s">
        <v>105</v>
      </c>
      <c r="I523" s="5">
        <f t="shared" si="41"/>
        <v>2</v>
      </c>
      <c r="J523" s="5"/>
      <c r="K523" s="5"/>
      <c r="L523" s="5">
        <f>L522</f>
        <v>3</v>
      </c>
      <c r="M523" s="4" t="s">
        <v>1138</v>
      </c>
      <c r="N523" s="4" t="s">
        <v>1139</v>
      </c>
      <c r="O523" s="5"/>
      <c r="P523" s="5"/>
      <c r="Q523" s="5"/>
      <c r="R523" s="5"/>
      <c r="S523" s="5" t="s">
        <v>3095</v>
      </c>
      <c r="T523" s="5" t="s">
        <v>3096</v>
      </c>
      <c r="U523" s="5"/>
      <c r="V523" s="5"/>
      <c r="W523" s="5" t="s">
        <v>166</v>
      </c>
      <c r="X523" s="5" t="s">
        <v>5416</v>
      </c>
      <c r="Y523" s="5" t="s">
        <v>167</v>
      </c>
      <c r="Z523" s="5" t="s">
        <v>168</v>
      </c>
      <c r="AA523" s="5"/>
      <c r="AB523" s="5"/>
      <c r="AC523" s="5">
        <v>70</v>
      </c>
      <c r="AD523" s="5" t="s">
        <v>1592</v>
      </c>
      <c r="AE523" s="5" t="s">
        <v>1593</v>
      </c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</row>
    <row r="524" spans="1:73" s="6" customFormat="1" ht="13.5" customHeight="1">
      <c r="A524" s="11" t="str">
        <f>HYPERLINK("http://kyu.snu.ac.kr/sdhj/index.jsp?type=hj/GK14746_00IM0001_151b.jpg","1867_수동면_151b")</f>
        <v>1867_수동면_151b</v>
      </c>
      <c r="B524" s="4">
        <v>1867</v>
      </c>
      <c r="C524" s="4" t="s">
        <v>72</v>
      </c>
      <c r="D524" s="4" t="s">
        <v>73</v>
      </c>
      <c r="E524" s="4">
        <v>523</v>
      </c>
      <c r="F524" s="5">
        <v>3</v>
      </c>
      <c r="G524" s="5" t="s">
        <v>104</v>
      </c>
      <c r="H524" s="5" t="s">
        <v>105</v>
      </c>
      <c r="I524" s="5">
        <f t="shared" si="41"/>
        <v>2</v>
      </c>
      <c r="J524" s="5"/>
      <c r="K524" s="5"/>
      <c r="L524" s="5">
        <f>L523</f>
        <v>3</v>
      </c>
      <c r="M524" s="4" t="s">
        <v>1138</v>
      </c>
      <c r="N524" s="4" t="s">
        <v>1139</v>
      </c>
      <c r="O524" s="5"/>
      <c r="P524" s="5"/>
      <c r="Q524" s="5"/>
      <c r="R524" s="5"/>
      <c r="S524" s="5"/>
      <c r="T524" s="5" t="s">
        <v>5420</v>
      </c>
      <c r="U524" s="5" t="s">
        <v>4512</v>
      </c>
      <c r="V524" s="5" t="s">
        <v>4513</v>
      </c>
      <c r="W524" s="5"/>
      <c r="X524" s="5"/>
      <c r="Y524" s="5" t="s">
        <v>4922</v>
      </c>
      <c r="Z524" s="5" t="s">
        <v>4923</v>
      </c>
      <c r="AA524" s="5"/>
      <c r="AB524" s="5"/>
      <c r="AC524" s="5"/>
      <c r="AD524" s="5" t="s">
        <v>2468</v>
      </c>
      <c r="AE524" s="5" t="s">
        <v>2469</v>
      </c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</row>
    <row r="525" spans="1:73" s="6" customFormat="1" ht="13.5" customHeight="1">
      <c r="A525" s="11" t="str">
        <f>HYPERLINK("http://kyu.snu.ac.kr/sdhj/index.jsp?type=hj/GK14746_00IM0001_151b.jpg","1867_수동면_151b")</f>
        <v>1867_수동면_151b</v>
      </c>
      <c r="B525" s="4">
        <v>1867</v>
      </c>
      <c r="C525" s="4" t="s">
        <v>72</v>
      </c>
      <c r="D525" s="4" t="s">
        <v>73</v>
      </c>
      <c r="E525" s="4">
        <v>524</v>
      </c>
      <c r="F525" s="5">
        <v>3</v>
      </c>
      <c r="G525" s="5" t="s">
        <v>104</v>
      </c>
      <c r="H525" s="5" t="s">
        <v>105</v>
      </c>
      <c r="I525" s="5">
        <f t="shared" si="41"/>
        <v>2</v>
      </c>
      <c r="J525" s="5"/>
      <c r="K525" s="5"/>
      <c r="L525" s="5">
        <v>4</v>
      </c>
      <c r="M525" s="4" t="s">
        <v>359</v>
      </c>
      <c r="N525" s="4" t="s">
        <v>360</v>
      </c>
      <c r="O525" s="5"/>
      <c r="P525" s="5"/>
      <c r="Q525" s="5"/>
      <c r="R525" s="5"/>
      <c r="S525" s="5"/>
      <c r="T525" s="5" t="s">
        <v>5401</v>
      </c>
      <c r="U525" s="5" t="s">
        <v>361</v>
      </c>
      <c r="V525" s="5" t="s">
        <v>362</v>
      </c>
      <c r="W525" s="5" t="s">
        <v>269</v>
      </c>
      <c r="X525" s="5" t="s">
        <v>270</v>
      </c>
      <c r="Y525" s="5" t="s">
        <v>363</v>
      </c>
      <c r="Z525" s="5" t="s">
        <v>364</v>
      </c>
      <c r="AA525" s="5"/>
      <c r="AB525" s="5"/>
      <c r="AC525" s="5">
        <v>62</v>
      </c>
      <c r="AD525" s="5" t="s">
        <v>365</v>
      </c>
      <c r="AE525" s="5" t="s">
        <v>366</v>
      </c>
      <c r="AF525" s="5"/>
      <c r="AG525" s="5"/>
      <c r="AH525" s="5"/>
      <c r="AI525" s="5"/>
      <c r="AJ525" s="5" t="s">
        <v>35</v>
      </c>
      <c r="AK525" s="5" t="s">
        <v>36</v>
      </c>
      <c r="AL525" s="5" t="s">
        <v>367</v>
      </c>
      <c r="AM525" s="5" t="s">
        <v>368</v>
      </c>
      <c r="AN525" s="5"/>
      <c r="AO525" s="5"/>
      <c r="AP525" s="5"/>
      <c r="AQ525" s="5"/>
      <c r="AR525" s="5"/>
      <c r="AS525" s="5"/>
      <c r="AT525" s="5" t="s">
        <v>361</v>
      </c>
      <c r="AU525" s="5" t="s">
        <v>362</v>
      </c>
      <c r="AV525" s="5" t="s">
        <v>369</v>
      </c>
      <c r="AW525" s="5" t="s">
        <v>370</v>
      </c>
      <c r="AX525" s="5"/>
      <c r="AY525" s="5"/>
      <c r="AZ525" s="5"/>
      <c r="BA525" s="5"/>
      <c r="BB525" s="5"/>
      <c r="BC525" s="5"/>
      <c r="BD525" s="5"/>
      <c r="BE525" s="5"/>
      <c r="BF525" s="5"/>
      <c r="BG525" s="5" t="s">
        <v>361</v>
      </c>
      <c r="BH525" s="5" t="s">
        <v>362</v>
      </c>
      <c r="BI525" s="5" t="s">
        <v>371</v>
      </c>
      <c r="BJ525" s="5" t="s">
        <v>372</v>
      </c>
      <c r="BK525" s="5" t="s">
        <v>361</v>
      </c>
      <c r="BL525" s="5" t="s">
        <v>362</v>
      </c>
      <c r="BM525" s="5" t="s">
        <v>373</v>
      </c>
      <c r="BN525" s="5" t="s">
        <v>374</v>
      </c>
      <c r="BO525" s="5" t="s">
        <v>361</v>
      </c>
      <c r="BP525" s="5" t="s">
        <v>362</v>
      </c>
      <c r="BQ525" s="5" t="s">
        <v>375</v>
      </c>
      <c r="BR525" s="5" t="s">
        <v>376</v>
      </c>
      <c r="BS525" s="5" t="s">
        <v>199</v>
      </c>
      <c r="BT525" s="5" t="s">
        <v>200</v>
      </c>
      <c r="BU525" s="5"/>
    </row>
    <row r="526" spans="1:73" s="6" customFormat="1" ht="13.5" customHeight="1">
      <c r="A526" s="11" t="str">
        <f>HYPERLINK("http://kyu.snu.ac.kr/sdhj/index.jsp?type=hj/GK14746_00IM0001_151b.jpg","1867_수동면_151b")</f>
        <v>1867_수동면_151b</v>
      </c>
      <c r="B526" s="4">
        <v>1867</v>
      </c>
      <c r="C526" s="4" t="s">
        <v>72</v>
      </c>
      <c r="D526" s="4" t="s">
        <v>73</v>
      </c>
      <c r="E526" s="4">
        <v>525</v>
      </c>
      <c r="F526" s="5">
        <v>3</v>
      </c>
      <c r="G526" s="5" t="s">
        <v>104</v>
      </c>
      <c r="H526" s="5" t="s">
        <v>105</v>
      </c>
      <c r="I526" s="5">
        <f t="shared" si="41"/>
        <v>2</v>
      </c>
      <c r="J526" s="5"/>
      <c r="K526" s="5"/>
      <c r="L526" s="5">
        <f>L525</f>
        <v>4</v>
      </c>
      <c r="M526" s="4" t="s">
        <v>359</v>
      </c>
      <c r="N526" s="4" t="s">
        <v>360</v>
      </c>
      <c r="O526" s="5"/>
      <c r="P526" s="5"/>
      <c r="Q526" s="5"/>
      <c r="R526" s="5"/>
      <c r="S526" s="5" t="s">
        <v>4508</v>
      </c>
      <c r="T526" s="5" t="s">
        <v>4509</v>
      </c>
      <c r="U526" s="5"/>
      <c r="V526" s="5"/>
      <c r="W526" s="5"/>
      <c r="X526" s="5"/>
      <c r="Y526" s="5" t="s">
        <v>4924</v>
      </c>
      <c r="Z526" s="5" t="s">
        <v>4925</v>
      </c>
      <c r="AA526" s="5"/>
      <c r="AB526" s="5"/>
      <c r="AC526" s="5">
        <v>45</v>
      </c>
      <c r="AD526" s="5" t="s">
        <v>814</v>
      </c>
      <c r="AE526" s="5" t="s">
        <v>815</v>
      </c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</row>
    <row r="527" spans="1:73" s="6" customFormat="1" ht="13.5" customHeight="1">
      <c r="A527" s="11" t="str">
        <f>HYPERLINK("http://kyu.snu.ac.kr/sdhj/index.jsp?type=hj/GK14746_00IM0001_151b.jpg","1867_수동면_151b")</f>
        <v>1867_수동면_151b</v>
      </c>
      <c r="B527" s="4">
        <v>1867</v>
      </c>
      <c r="C527" s="4" t="s">
        <v>72</v>
      </c>
      <c r="D527" s="4" t="s">
        <v>73</v>
      </c>
      <c r="E527" s="4">
        <v>526</v>
      </c>
      <c r="F527" s="5">
        <v>3</v>
      </c>
      <c r="G527" s="5" t="s">
        <v>104</v>
      </c>
      <c r="H527" s="5" t="s">
        <v>105</v>
      </c>
      <c r="I527" s="5">
        <f t="shared" si="41"/>
        <v>2</v>
      </c>
      <c r="J527" s="5"/>
      <c r="K527" s="5"/>
      <c r="L527" s="5">
        <f>L526</f>
        <v>4</v>
      </c>
      <c r="M527" s="4" t="s">
        <v>359</v>
      </c>
      <c r="N527" s="4" t="s">
        <v>360</v>
      </c>
      <c r="O527" s="5"/>
      <c r="P527" s="5"/>
      <c r="Q527" s="5"/>
      <c r="R527" s="5"/>
      <c r="S527" s="5"/>
      <c r="T527" s="5" t="s">
        <v>5403</v>
      </c>
      <c r="U527" s="5" t="s">
        <v>4512</v>
      </c>
      <c r="V527" s="5" t="s">
        <v>4513</v>
      </c>
      <c r="W527" s="5"/>
      <c r="X527" s="5"/>
      <c r="Y527" s="5" t="s">
        <v>4926</v>
      </c>
      <c r="Z527" s="5" t="s">
        <v>4927</v>
      </c>
      <c r="AA527" s="5"/>
      <c r="AB527" s="5"/>
      <c r="AC527" s="5"/>
      <c r="AD527" s="5" t="s">
        <v>1640</v>
      </c>
      <c r="AE527" s="5" t="s">
        <v>1641</v>
      </c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</row>
    <row r="528" spans="1:73" s="6" customFormat="1" ht="13.5" customHeight="1">
      <c r="A528" s="11" t="str">
        <f>HYPERLINK("http://kyu.snu.ac.kr/sdhj/index.jsp?type=hj/GK14746_00IM0001_151b.jpg","1867_수동면_151b")</f>
        <v>1867_수동면_151b</v>
      </c>
      <c r="B528" s="4">
        <v>1867</v>
      </c>
      <c r="C528" s="4" t="s">
        <v>72</v>
      </c>
      <c r="D528" s="4" t="s">
        <v>73</v>
      </c>
      <c r="E528" s="4">
        <v>527</v>
      </c>
      <c r="F528" s="5">
        <v>3</v>
      </c>
      <c r="G528" s="5" t="s">
        <v>104</v>
      </c>
      <c r="H528" s="5" t="s">
        <v>105</v>
      </c>
      <c r="I528" s="5">
        <f t="shared" si="41"/>
        <v>2</v>
      </c>
      <c r="J528" s="5"/>
      <c r="K528" s="5"/>
      <c r="L528" s="5">
        <v>5</v>
      </c>
      <c r="M528" s="4" t="s">
        <v>3780</v>
      </c>
      <c r="N528" s="4" t="s">
        <v>3781</v>
      </c>
      <c r="O528" s="5"/>
      <c r="P528" s="5"/>
      <c r="Q528" s="5"/>
      <c r="R528" s="5"/>
      <c r="S528" s="5"/>
      <c r="T528" s="5" t="s">
        <v>5569</v>
      </c>
      <c r="U528" s="5" t="s">
        <v>108</v>
      </c>
      <c r="V528" s="5" t="s">
        <v>109</v>
      </c>
      <c r="W528" s="5" t="s">
        <v>110</v>
      </c>
      <c r="X528" s="5" t="s">
        <v>111</v>
      </c>
      <c r="Y528" s="5" t="s">
        <v>4298</v>
      </c>
      <c r="Z528" s="5" t="s">
        <v>4299</v>
      </c>
      <c r="AA528" s="5"/>
      <c r="AB528" s="5"/>
      <c r="AC528" s="5">
        <v>31</v>
      </c>
      <c r="AD528" s="5" t="s">
        <v>1640</v>
      </c>
      <c r="AE528" s="5" t="s">
        <v>1641</v>
      </c>
      <c r="AF528" s="5"/>
      <c r="AG528" s="5"/>
      <c r="AH528" s="5"/>
      <c r="AI528" s="5"/>
      <c r="AJ528" s="5" t="s">
        <v>35</v>
      </c>
      <c r="AK528" s="5" t="s">
        <v>36</v>
      </c>
      <c r="AL528" s="5" t="s">
        <v>116</v>
      </c>
      <c r="AM528" s="5" t="s">
        <v>117</v>
      </c>
      <c r="AN528" s="5"/>
      <c r="AO528" s="5"/>
      <c r="AP528" s="5"/>
      <c r="AQ528" s="5"/>
      <c r="AR528" s="5"/>
      <c r="AS528" s="5"/>
      <c r="AT528" s="5" t="s">
        <v>95</v>
      </c>
      <c r="AU528" s="5" t="s">
        <v>96</v>
      </c>
      <c r="AV528" s="5" t="s">
        <v>4300</v>
      </c>
      <c r="AW528" s="5" t="s">
        <v>1905</v>
      </c>
      <c r="AX528" s="5"/>
      <c r="AY528" s="5"/>
      <c r="AZ528" s="5"/>
      <c r="BA528" s="5"/>
      <c r="BB528" s="5"/>
      <c r="BC528" s="5"/>
      <c r="BD528" s="5"/>
      <c r="BE528" s="5"/>
      <c r="BF528" s="5"/>
      <c r="BG528" s="5" t="s">
        <v>95</v>
      </c>
      <c r="BH528" s="5" t="s">
        <v>96</v>
      </c>
      <c r="BI528" s="5" t="s">
        <v>306</v>
      </c>
      <c r="BJ528" s="5" t="s">
        <v>307</v>
      </c>
      <c r="BK528" s="5" t="s">
        <v>95</v>
      </c>
      <c r="BL528" s="5" t="s">
        <v>96</v>
      </c>
      <c r="BM528" s="5" t="s">
        <v>308</v>
      </c>
      <c r="BN528" s="5" t="s">
        <v>309</v>
      </c>
      <c r="BO528" s="5" t="s">
        <v>95</v>
      </c>
      <c r="BP528" s="5" t="s">
        <v>96</v>
      </c>
      <c r="BQ528" s="5" t="s">
        <v>4301</v>
      </c>
      <c r="BR528" s="5" t="s">
        <v>4302</v>
      </c>
      <c r="BS528" s="5" t="s">
        <v>1828</v>
      </c>
      <c r="BT528" s="5" t="s">
        <v>1829</v>
      </c>
      <c r="BU528" s="5"/>
    </row>
    <row r="529" spans="1:73" s="6" customFormat="1" ht="13.5" customHeight="1">
      <c r="A529" s="11" t="str">
        <f>HYPERLINK("http://kyu.snu.ac.kr/sdhj/index.jsp?type=hj/GK14746_00IM0001_151b.jpg","1867_수동면_151b")</f>
        <v>1867_수동면_151b</v>
      </c>
      <c r="B529" s="4">
        <v>1867</v>
      </c>
      <c r="C529" s="4" t="s">
        <v>72</v>
      </c>
      <c r="D529" s="4" t="s">
        <v>73</v>
      </c>
      <c r="E529" s="4">
        <v>528</v>
      </c>
      <c r="F529" s="5">
        <v>3</v>
      </c>
      <c r="G529" s="5" t="s">
        <v>104</v>
      </c>
      <c r="H529" s="5" t="s">
        <v>105</v>
      </c>
      <c r="I529" s="5">
        <f t="shared" si="41"/>
        <v>2</v>
      </c>
      <c r="J529" s="5"/>
      <c r="K529" s="5"/>
      <c r="L529" s="5">
        <f>L528</f>
        <v>5</v>
      </c>
      <c r="M529" s="4" t="s">
        <v>3780</v>
      </c>
      <c r="N529" s="4" t="s">
        <v>3781</v>
      </c>
      <c r="O529" s="5"/>
      <c r="P529" s="5"/>
      <c r="Q529" s="5"/>
      <c r="R529" s="5"/>
      <c r="S529" s="5" t="s">
        <v>164</v>
      </c>
      <c r="T529" s="5" t="s">
        <v>165</v>
      </c>
      <c r="U529" s="5"/>
      <c r="V529" s="5"/>
      <c r="W529" s="5" t="s">
        <v>1199</v>
      </c>
      <c r="X529" s="5" t="s">
        <v>1200</v>
      </c>
      <c r="Y529" s="5" t="s">
        <v>167</v>
      </c>
      <c r="Z529" s="5" t="s">
        <v>168</v>
      </c>
      <c r="AA529" s="5"/>
      <c r="AB529" s="5"/>
      <c r="AC529" s="5">
        <v>31</v>
      </c>
      <c r="AD529" s="5" t="s">
        <v>1640</v>
      </c>
      <c r="AE529" s="5" t="s">
        <v>1641</v>
      </c>
      <c r="AF529" s="5"/>
      <c r="AG529" s="5"/>
      <c r="AH529" s="5"/>
      <c r="AI529" s="5"/>
      <c r="AJ529" s="5" t="s">
        <v>169</v>
      </c>
      <c r="AK529" s="5" t="s">
        <v>170</v>
      </c>
      <c r="AL529" s="5" t="s">
        <v>290</v>
      </c>
      <c r="AM529" s="5" t="s">
        <v>291</v>
      </c>
      <c r="AN529" s="5"/>
      <c r="AO529" s="5"/>
      <c r="AP529" s="5"/>
      <c r="AQ529" s="5"/>
      <c r="AR529" s="5"/>
      <c r="AS529" s="5"/>
      <c r="AT529" s="5" t="s">
        <v>95</v>
      </c>
      <c r="AU529" s="5" t="s">
        <v>96</v>
      </c>
      <c r="AV529" s="5" t="s">
        <v>3782</v>
      </c>
      <c r="AW529" s="5" t="s">
        <v>3783</v>
      </c>
      <c r="AX529" s="5"/>
      <c r="AY529" s="5"/>
      <c r="AZ529" s="5"/>
      <c r="BA529" s="5"/>
      <c r="BB529" s="5"/>
      <c r="BC529" s="5"/>
      <c r="BD529" s="5"/>
      <c r="BE529" s="5"/>
      <c r="BF529" s="5"/>
      <c r="BG529" s="5" t="s">
        <v>95</v>
      </c>
      <c r="BH529" s="5" t="s">
        <v>96</v>
      </c>
      <c r="BI529" s="5" t="s">
        <v>3784</v>
      </c>
      <c r="BJ529" s="5" t="s">
        <v>352</v>
      </c>
      <c r="BK529" s="5" t="s">
        <v>95</v>
      </c>
      <c r="BL529" s="5" t="s">
        <v>96</v>
      </c>
      <c r="BM529" s="5" t="s">
        <v>3785</v>
      </c>
      <c r="BN529" s="5" t="s">
        <v>3786</v>
      </c>
      <c r="BO529" s="5" t="s">
        <v>95</v>
      </c>
      <c r="BP529" s="5" t="s">
        <v>96</v>
      </c>
      <c r="BQ529" s="5" t="s">
        <v>3787</v>
      </c>
      <c r="BR529" s="5" t="s">
        <v>3788</v>
      </c>
      <c r="BS529" s="5" t="s">
        <v>554</v>
      </c>
      <c r="BT529" s="5" t="s">
        <v>555</v>
      </c>
      <c r="BU529" s="5"/>
    </row>
    <row r="530" spans="1:73" s="6" customFormat="1" ht="13.5" customHeight="1">
      <c r="A530" s="11" t="str">
        <f>HYPERLINK("http://kyu.snu.ac.kr/sdhj/index.jsp?type=hj/GK14746_00IM0001_152a.jpg","1867_수동면_152a")</f>
        <v>1867_수동면_152a</v>
      </c>
      <c r="B530" s="4">
        <v>1867</v>
      </c>
      <c r="C530" s="4" t="s">
        <v>72</v>
      </c>
      <c r="D530" s="4" t="s">
        <v>73</v>
      </c>
      <c r="E530" s="4">
        <v>529</v>
      </c>
      <c r="F530" s="5">
        <v>3</v>
      </c>
      <c r="G530" s="5" t="s">
        <v>104</v>
      </c>
      <c r="H530" s="5" t="s">
        <v>105</v>
      </c>
      <c r="I530" s="5">
        <f t="shared" si="41"/>
        <v>2</v>
      </c>
      <c r="J530" s="5"/>
      <c r="K530" s="5"/>
      <c r="L530" s="5">
        <f>L529</f>
        <v>5</v>
      </c>
      <c r="M530" s="4" t="s">
        <v>3780</v>
      </c>
      <c r="N530" s="4" t="s">
        <v>3781</v>
      </c>
      <c r="O530" s="5"/>
      <c r="P530" s="5"/>
      <c r="Q530" s="5"/>
      <c r="R530" s="5"/>
      <c r="S530" s="5"/>
      <c r="T530" s="5" t="s">
        <v>5571</v>
      </c>
      <c r="U530" s="5" t="s">
        <v>4512</v>
      </c>
      <c r="V530" s="5" t="s">
        <v>4513</v>
      </c>
      <c r="W530" s="5"/>
      <c r="X530" s="5"/>
      <c r="Y530" s="5" t="s">
        <v>4928</v>
      </c>
      <c r="Z530" s="5" t="s">
        <v>4929</v>
      </c>
      <c r="AA530" s="5"/>
      <c r="AB530" s="5"/>
      <c r="AC530" s="5"/>
      <c r="AD530" s="5" t="s">
        <v>1079</v>
      </c>
      <c r="AE530" s="5" t="s">
        <v>1080</v>
      </c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</row>
    <row r="531" spans="1:73" s="6" customFormat="1" ht="13.5" customHeight="1">
      <c r="A531" s="11" t="str">
        <f>HYPERLINK("http://kyu.snu.ac.kr/sdhj/index.jsp?type=hj/GK14746_00IM0001_152a.jpg","1867_수동면_152a")</f>
        <v>1867_수동면_152a</v>
      </c>
      <c r="B531" s="4">
        <v>1867</v>
      </c>
      <c r="C531" s="4" t="s">
        <v>72</v>
      </c>
      <c r="D531" s="4" t="s">
        <v>73</v>
      </c>
      <c r="E531" s="4">
        <v>530</v>
      </c>
      <c r="F531" s="5">
        <v>3</v>
      </c>
      <c r="G531" s="5" t="s">
        <v>104</v>
      </c>
      <c r="H531" s="5" t="s">
        <v>105</v>
      </c>
      <c r="I531" s="5">
        <v>3</v>
      </c>
      <c r="J531" s="5" t="s">
        <v>1802</v>
      </c>
      <c r="K531" s="5" t="s">
        <v>1803</v>
      </c>
      <c r="L531" s="5">
        <v>1</v>
      </c>
      <c r="M531" s="4" t="s">
        <v>1751</v>
      </c>
      <c r="N531" s="4" t="s">
        <v>1752</v>
      </c>
      <c r="O531" s="5"/>
      <c r="P531" s="5"/>
      <c r="Q531" s="5"/>
      <c r="R531" s="5"/>
      <c r="S531" s="5"/>
      <c r="T531" s="5" t="s">
        <v>5741</v>
      </c>
      <c r="U531" s="5" t="s">
        <v>108</v>
      </c>
      <c r="V531" s="5" t="s">
        <v>109</v>
      </c>
      <c r="W531" s="5" t="s">
        <v>269</v>
      </c>
      <c r="X531" s="5" t="s">
        <v>270</v>
      </c>
      <c r="Y531" s="5" t="s">
        <v>1804</v>
      </c>
      <c r="Z531" s="5" t="s">
        <v>1805</v>
      </c>
      <c r="AA531" s="5"/>
      <c r="AB531" s="5"/>
      <c r="AC531" s="5">
        <v>73</v>
      </c>
      <c r="AD531" s="5" t="s">
        <v>1806</v>
      </c>
      <c r="AE531" s="5" t="s">
        <v>1807</v>
      </c>
      <c r="AF531" s="5"/>
      <c r="AG531" s="5"/>
      <c r="AH531" s="5"/>
      <c r="AI531" s="5"/>
      <c r="AJ531" s="5" t="s">
        <v>35</v>
      </c>
      <c r="AK531" s="5" t="s">
        <v>36</v>
      </c>
      <c r="AL531" s="5" t="s">
        <v>199</v>
      </c>
      <c r="AM531" s="5" t="s">
        <v>200</v>
      </c>
      <c r="AN531" s="5"/>
      <c r="AO531" s="5"/>
      <c r="AP531" s="5"/>
      <c r="AQ531" s="5"/>
      <c r="AR531" s="5"/>
      <c r="AS531" s="5"/>
      <c r="AT531" s="5" t="s">
        <v>95</v>
      </c>
      <c r="AU531" s="5" t="s">
        <v>96</v>
      </c>
      <c r="AV531" s="5" t="s">
        <v>1808</v>
      </c>
      <c r="AW531" s="5" t="s">
        <v>1809</v>
      </c>
      <c r="AX531" s="5"/>
      <c r="AY531" s="5"/>
      <c r="AZ531" s="5"/>
      <c r="BA531" s="5"/>
      <c r="BB531" s="5"/>
      <c r="BC531" s="5"/>
      <c r="BD531" s="5"/>
      <c r="BE531" s="5"/>
      <c r="BF531" s="5"/>
      <c r="BG531" s="5" t="s">
        <v>95</v>
      </c>
      <c r="BH531" s="5" t="s">
        <v>96</v>
      </c>
      <c r="BI531" s="5" t="s">
        <v>1810</v>
      </c>
      <c r="BJ531" s="5" t="s">
        <v>1811</v>
      </c>
      <c r="BK531" s="5" t="s">
        <v>95</v>
      </c>
      <c r="BL531" s="5" t="s">
        <v>96</v>
      </c>
      <c r="BM531" s="5" t="s">
        <v>1167</v>
      </c>
      <c r="BN531" s="5" t="s">
        <v>1168</v>
      </c>
      <c r="BO531" s="5" t="s">
        <v>95</v>
      </c>
      <c r="BP531" s="5" t="s">
        <v>96</v>
      </c>
      <c r="BQ531" s="5" t="s">
        <v>1812</v>
      </c>
      <c r="BR531" s="5" t="s">
        <v>1813</v>
      </c>
      <c r="BS531" s="5" t="s">
        <v>255</v>
      </c>
      <c r="BT531" s="5" t="s">
        <v>256</v>
      </c>
      <c r="BU531" s="5"/>
    </row>
    <row r="532" spans="1:73" s="6" customFormat="1" ht="13.5" customHeight="1">
      <c r="A532" s="11" t="str">
        <f>HYPERLINK("http://kyu.snu.ac.kr/sdhj/index.jsp?type=hj/GK14746_00IM0001_152a.jpg","1867_수동면_152a")</f>
        <v>1867_수동면_152a</v>
      </c>
      <c r="B532" s="4">
        <v>1867</v>
      </c>
      <c r="C532" s="4" t="s">
        <v>72</v>
      </c>
      <c r="D532" s="4" t="s">
        <v>73</v>
      </c>
      <c r="E532" s="4">
        <v>531</v>
      </c>
      <c r="F532" s="5">
        <v>3</v>
      </c>
      <c r="G532" s="5" t="s">
        <v>104</v>
      </c>
      <c r="H532" s="5" t="s">
        <v>105</v>
      </c>
      <c r="I532" s="5">
        <f t="shared" ref="I532:I549" si="42">I531</f>
        <v>3</v>
      </c>
      <c r="J532" s="5"/>
      <c r="K532" s="5"/>
      <c r="L532" s="5">
        <f>L531</f>
        <v>1</v>
      </c>
      <c r="M532" s="4" t="s">
        <v>1751</v>
      </c>
      <c r="N532" s="4" t="s">
        <v>1752</v>
      </c>
      <c r="O532" s="5"/>
      <c r="P532" s="5"/>
      <c r="Q532" s="5"/>
      <c r="R532" s="5"/>
      <c r="S532" s="5" t="s">
        <v>164</v>
      </c>
      <c r="T532" s="5" t="s">
        <v>165</v>
      </c>
      <c r="U532" s="5"/>
      <c r="V532" s="5"/>
      <c r="W532" s="5" t="s">
        <v>448</v>
      </c>
      <c r="X532" s="5" t="s">
        <v>449</v>
      </c>
      <c r="Y532" s="5" t="s">
        <v>167</v>
      </c>
      <c r="Z532" s="5" t="s">
        <v>168</v>
      </c>
      <c r="AA532" s="5"/>
      <c r="AB532" s="5"/>
      <c r="AC532" s="5">
        <v>62</v>
      </c>
      <c r="AD532" s="5" t="s">
        <v>138</v>
      </c>
      <c r="AE532" s="5" t="s">
        <v>139</v>
      </c>
      <c r="AF532" s="5"/>
      <c r="AG532" s="5"/>
      <c r="AH532" s="5"/>
      <c r="AI532" s="5"/>
      <c r="AJ532" s="5" t="s">
        <v>169</v>
      </c>
      <c r="AK532" s="5" t="s">
        <v>170</v>
      </c>
      <c r="AL532" s="5" t="s">
        <v>371</v>
      </c>
      <c r="AM532" s="5" t="s">
        <v>372</v>
      </c>
      <c r="AN532" s="5"/>
      <c r="AO532" s="5"/>
      <c r="AP532" s="5"/>
      <c r="AQ532" s="5"/>
      <c r="AR532" s="5"/>
      <c r="AS532" s="5"/>
      <c r="AT532" s="5" t="s">
        <v>95</v>
      </c>
      <c r="AU532" s="5" t="s">
        <v>96</v>
      </c>
      <c r="AV532" s="5" t="s">
        <v>1753</v>
      </c>
      <c r="AW532" s="5" t="s">
        <v>1754</v>
      </c>
      <c r="AX532" s="5"/>
      <c r="AY532" s="5"/>
      <c r="AZ532" s="5"/>
      <c r="BA532" s="5"/>
      <c r="BB532" s="5"/>
      <c r="BC532" s="5"/>
      <c r="BD532" s="5"/>
      <c r="BE532" s="5"/>
      <c r="BF532" s="5"/>
      <c r="BG532" s="5" t="s">
        <v>95</v>
      </c>
      <c r="BH532" s="5" t="s">
        <v>96</v>
      </c>
      <c r="BI532" s="5" t="s">
        <v>1755</v>
      </c>
      <c r="BJ532" s="5" t="s">
        <v>1756</v>
      </c>
      <c r="BK532" s="5" t="s">
        <v>95</v>
      </c>
      <c r="BL532" s="5" t="s">
        <v>96</v>
      </c>
      <c r="BM532" s="5" t="s">
        <v>1757</v>
      </c>
      <c r="BN532" s="5" t="s">
        <v>217</v>
      </c>
      <c r="BO532" s="5" t="s">
        <v>95</v>
      </c>
      <c r="BP532" s="5" t="s">
        <v>96</v>
      </c>
      <c r="BQ532" s="5" t="s">
        <v>1758</v>
      </c>
      <c r="BR532" s="5" t="s">
        <v>1759</v>
      </c>
      <c r="BS532" s="5" t="s">
        <v>255</v>
      </c>
      <c r="BT532" s="5" t="s">
        <v>256</v>
      </c>
      <c r="BU532" s="5"/>
    </row>
    <row r="533" spans="1:73" s="6" customFormat="1" ht="13.5" customHeight="1">
      <c r="A533" s="11" t="str">
        <f>HYPERLINK("http://kyu.snu.ac.kr/sdhj/index.jsp?type=hj/GK14746_00IM0001_152a.jpg","1867_수동면_152a")</f>
        <v>1867_수동면_152a</v>
      </c>
      <c r="B533" s="4">
        <v>1867</v>
      </c>
      <c r="C533" s="4" t="s">
        <v>72</v>
      </c>
      <c r="D533" s="4" t="s">
        <v>73</v>
      </c>
      <c r="E533" s="4">
        <v>532</v>
      </c>
      <c r="F533" s="5">
        <v>3</v>
      </c>
      <c r="G533" s="5" t="s">
        <v>104</v>
      </c>
      <c r="H533" s="5" t="s">
        <v>105</v>
      </c>
      <c r="I533" s="5">
        <f t="shared" si="42"/>
        <v>3</v>
      </c>
      <c r="J533" s="5"/>
      <c r="K533" s="5"/>
      <c r="L533" s="5">
        <f>L532</f>
        <v>1</v>
      </c>
      <c r="M533" s="4" t="s">
        <v>1751</v>
      </c>
      <c r="N533" s="4" t="s">
        <v>1752</v>
      </c>
      <c r="O533" s="5"/>
      <c r="P533" s="5"/>
      <c r="Q533" s="5"/>
      <c r="R533" s="5"/>
      <c r="S533" s="5"/>
      <c r="T533" s="5" t="s">
        <v>5742</v>
      </c>
      <c r="U533" s="5" t="s">
        <v>4512</v>
      </c>
      <c r="V533" s="5" t="s">
        <v>4513</v>
      </c>
      <c r="W533" s="5"/>
      <c r="X533" s="5"/>
      <c r="Y533" s="5" t="s">
        <v>4930</v>
      </c>
      <c r="Z533" s="5" t="s">
        <v>4931</v>
      </c>
      <c r="AA533" s="5"/>
      <c r="AB533" s="5"/>
      <c r="AC533" s="5"/>
      <c r="AD533" s="5" t="s">
        <v>662</v>
      </c>
      <c r="AE533" s="5" t="s">
        <v>663</v>
      </c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</row>
    <row r="534" spans="1:73" s="6" customFormat="1" ht="13.5" customHeight="1">
      <c r="A534" s="11" t="str">
        <f>HYPERLINK("http://kyu.snu.ac.kr/sdhj/index.jsp?type=hj/GK14746_00IM0001_152a.jpg","1867_수동면_152a")</f>
        <v>1867_수동면_152a</v>
      </c>
      <c r="B534" s="4">
        <v>1867</v>
      </c>
      <c r="C534" s="4" t="s">
        <v>72</v>
      </c>
      <c r="D534" s="4" t="s">
        <v>73</v>
      </c>
      <c r="E534" s="4">
        <v>533</v>
      </c>
      <c r="F534" s="5">
        <v>3</v>
      </c>
      <c r="G534" s="5" t="s">
        <v>104</v>
      </c>
      <c r="H534" s="5" t="s">
        <v>105</v>
      </c>
      <c r="I534" s="5">
        <f t="shared" si="42"/>
        <v>3</v>
      </c>
      <c r="J534" s="5"/>
      <c r="K534" s="5"/>
      <c r="L534" s="5">
        <v>2</v>
      </c>
      <c r="M534" s="4" t="s">
        <v>1802</v>
      </c>
      <c r="N534" s="4" t="s">
        <v>1803</v>
      </c>
      <c r="O534" s="5"/>
      <c r="P534" s="5"/>
      <c r="Q534" s="5"/>
      <c r="R534" s="5"/>
      <c r="S534" s="5"/>
      <c r="T534" s="5" t="s">
        <v>5463</v>
      </c>
      <c r="U534" s="5" t="s">
        <v>189</v>
      </c>
      <c r="V534" s="5" t="s">
        <v>190</v>
      </c>
      <c r="W534" s="5" t="s">
        <v>1101</v>
      </c>
      <c r="X534" s="5" t="s">
        <v>1102</v>
      </c>
      <c r="Y534" s="5" t="s">
        <v>2632</v>
      </c>
      <c r="Z534" s="5" t="s">
        <v>2633</v>
      </c>
      <c r="AA534" s="5"/>
      <c r="AB534" s="5"/>
      <c r="AC534" s="5">
        <v>67</v>
      </c>
      <c r="AD534" s="5" t="s">
        <v>1592</v>
      </c>
      <c r="AE534" s="5" t="s">
        <v>1593</v>
      </c>
      <c r="AF534" s="5"/>
      <c r="AG534" s="5"/>
      <c r="AH534" s="5"/>
      <c r="AI534" s="5"/>
      <c r="AJ534" s="5" t="s">
        <v>35</v>
      </c>
      <c r="AK534" s="5" t="s">
        <v>36</v>
      </c>
      <c r="AL534" s="5" t="s">
        <v>1103</v>
      </c>
      <c r="AM534" s="5" t="s">
        <v>1104</v>
      </c>
      <c r="AN534" s="5"/>
      <c r="AO534" s="5"/>
      <c r="AP534" s="5"/>
      <c r="AQ534" s="5"/>
      <c r="AR534" s="5"/>
      <c r="AS534" s="5"/>
      <c r="AT534" s="5" t="s">
        <v>189</v>
      </c>
      <c r="AU534" s="5" t="s">
        <v>190</v>
      </c>
      <c r="AV534" s="5" t="s">
        <v>2634</v>
      </c>
      <c r="AW534" s="5" t="s">
        <v>2635</v>
      </c>
      <c r="AX534" s="5"/>
      <c r="AY534" s="5"/>
      <c r="AZ534" s="5"/>
      <c r="BA534" s="5"/>
      <c r="BB534" s="5"/>
      <c r="BC534" s="5"/>
      <c r="BD534" s="5"/>
      <c r="BE534" s="5"/>
      <c r="BF534" s="5"/>
      <c r="BG534" s="5" t="s">
        <v>189</v>
      </c>
      <c r="BH534" s="5" t="s">
        <v>190</v>
      </c>
      <c r="BI534" s="5" t="s">
        <v>2636</v>
      </c>
      <c r="BJ534" s="5" t="s">
        <v>2637</v>
      </c>
      <c r="BK534" s="5" t="s">
        <v>189</v>
      </c>
      <c r="BL534" s="5" t="s">
        <v>190</v>
      </c>
      <c r="BM534" s="5" t="s">
        <v>2638</v>
      </c>
      <c r="BN534" s="5" t="s">
        <v>2639</v>
      </c>
      <c r="BO534" s="5" t="s">
        <v>189</v>
      </c>
      <c r="BP534" s="5" t="s">
        <v>190</v>
      </c>
      <c r="BQ534" s="5" t="s">
        <v>2640</v>
      </c>
      <c r="BR534" s="5" t="s">
        <v>2641</v>
      </c>
      <c r="BS534" s="5" t="s">
        <v>116</v>
      </c>
      <c r="BT534" s="5" t="s">
        <v>117</v>
      </c>
      <c r="BU534" s="5"/>
    </row>
    <row r="535" spans="1:73" s="6" customFormat="1" ht="13.5" customHeight="1">
      <c r="A535" s="11" t="str">
        <f>HYPERLINK("http://kyu.snu.ac.kr/sdhj/index.jsp?type=hj/GK14746_00IM0001_152a.jpg","1867_수동면_152a")</f>
        <v>1867_수동면_152a</v>
      </c>
      <c r="B535" s="4">
        <v>1867</v>
      </c>
      <c r="C535" s="4" t="s">
        <v>72</v>
      </c>
      <c r="D535" s="4" t="s">
        <v>73</v>
      </c>
      <c r="E535" s="4">
        <v>534</v>
      </c>
      <c r="F535" s="5">
        <v>3</v>
      </c>
      <c r="G535" s="5" t="s">
        <v>104</v>
      </c>
      <c r="H535" s="5" t="s">
        <v>105</v>
      </c>
      <c r="I535" s="5">
        <f t="shared" si="42"/>
        <v>3</v>
      </c>
      <c r="J535" s="5"/>
      <c r="K535" s="5"/>
      <c r="L535" s="5">
        <f>L534</f>
        <v>2</v>
      </c>
      <c r="M535" s="4" t="s">
        <v>1802</v>
      </c>
      <c r="N535" s="4" t="s">
        <v>1803</v>
      </c>
      <c r="O535" s="5"/>
      <c r="P535" s="5"/>
      <c r="Q535" s="5"/>
      <c r="R535" s="5"/>
      <c r="S535" s="5" t="s">
        <v>4494</v>
      </c>
      <c r="T535" s="5" t="s">
        <v>4495</v>
      </c>
      <c r="U535" s="5" t="s">
        <v>189</v>
      </c>
      <c r="V535" s="5" t="s">
        <v>190</v>
      </c>
      <c r="W535" s="5"/>
      <c r="X535" s="5"/>
      <c r="Y535" s="5" t="s">
        <v>4932</v>
      </c>
      <c r="Z535" s="5" t="s">
        <v>4933</v>
      </c>
      <c r="AA535" s="5"/>
      <c r="AB535" s="5"/>
      <c r="AC535" s="5">
        <v>32</v>
      </c>
      <c r="AD535" s="5" t="s">
        <v>1292</v>
      </c>
      <c r="AE535" s="5" t="s">
        <v>1293</v>
      </c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</row>
    <row r="536" spans="1:73" s="6" customFormat="1" ht="13.5" customHeight="1">
      <c r="A536" s="11" t="str">
        <f>HYPERLINK("http://kyu.snu.ac.kr/sdhj/index.jsp?type=hj/GK14746_00IM0001_152a.jpg","1867_수동면_152a")</f>
        <v>1867_수동면_152a</v>
      </c>
      <c r="B536" s="4">
        <v>1867</v>
      </c>
      <c r="C536" s="4" t="s">
        <v>72</v>
      </c>
      <c r="D536" s="4" t="s">
        <v>73</v>
      </c>
      <c r="E536" s="4">
        <v>535</v>
      </c>
      <c r="F536" s="5">
        <v>3</v>
      </c>
      <c r="G536" s="5" t="s">
        <v>104</v>
      </c>
      <c r="H536" s="5" t="s">
        <v>105</v>
      </c>
      <c r="I536" s="5">
        <f t="shared" si="42"/>
        <v>3</v>
      </c>
      <c r="J536" s="5"/>
      <c r="K536" s="5"/>
      <c r="L536" s="5">
        <f>L535</f>
        <v>2</v>
      </c>
      <c r="M536" s="4" t="s">
        <v>1802</v>
      </c>
      <c r="N536" s="4" t="s">
        <v>1803</v>
      </c>
      <c r="O536" s="5"/>
      <c r="P536" s="5"/>
      <c r="Q536" s="5"/>
      <c r="R536" s="5"/>
      <c r="S536" s="5" t="s">
        <v>4475</v>
      </c>
      <c r="T536" s="5" t="s">
        <v>4435</v>
      </c>
      <c r="U536" s="5"/>
      <c r="V536" s="5"/>
      <c r="W536" s="5" t="s">
        <v>728</v>
      </c>
      <c r="X536" s="5" t="s">
        <v>729</v>
      </c>
      <c r="Y536" s="5" t="s">
        <v>22</v>
      </c>
      <c r="Z536" s="5" t="s">
        <v>23</v>
      </c>
      <c r="AA536" s="5"/>
      <c r="AB536" s="5"/>
      <c r="AC536" s="5">
        <v>32</v>
      </c>
      <c r="AD536" s="5" t="s">
        <v>1292</v>
      </c>
      <c r="AE536" s="5" t="s">
        <v>1293</v>
      </c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</row>
    <row r="537" spans="1:73" s="6" customFormat="1" ht="13.5" customHeight="1">
      <c r="A537" s="11" t="str">
        <f>HYPERLINK("http://kyu.snu.ac.kr/sdhj/index.jsp?type=hj/GK14746_00IM0001_152a.jpg","1867_수동면_152a")</f>
        <v>1867_수동면_152a</v>
      </c>
      <c r="B537" s="4">
        <v>1867</v>
      </c>
      <c r="C537" s="4" t="s">
        <v>72</v>
      </c>
      <c r="D537" s="4" t="s">
        <v>73</v>
      </c>
      <c r="E537" s="4">
        <v>536</v>
      </c>
      <c r="F537" s="5">
        <v>3</v>
      </c>
      <c r="G537" s="5" t="s">
        <v>104</v>
      </c>
      <c r="H537" s="5" t="s">
        <v>105</v>
      </c>
      <c r="I537" s="5">
        <f t="shared" si="42"/>
        <v>3</v>
      </c>
      <c r="J537" s="5"/>
      <c r="K537" s="5"/>
      <c r="L537" s="5">
        <f>L536</f>
        <v>2</v>
      </c>
      <c r="M537" s="4" t="s">
        <v>1802</v>
      </c>
      <c r="N537" s="4" t="s">
        <v>1803</v>
      </c>
      <c r="O537" s="5"/>
      <c r="P537" s="5"/>
      <c r="Q537" s="5"/>
      <c r="R537" s="5"/>
      <c r="S537" s="5"/>
      <c r="T537" s="5" t="s">
        <v>5467</v>
      </c>
      <c r="U537" s="5" t="s">
        <v>4512</v>
      </c>
      <c r="V537" s="5" t="s">
        <v>4513</v>
      </c>
      <c r="W537" s="5"/>
      <c r="X537" s="5"/>
      <c r="Y537" s="5" t="s">
        <v>4934</v>
      </c>
      <c r="Z537" s="5" t="s">
        <v>4935</v>
      </c>
      <c r="AA537" s="5"/>
      <c r="AB537" s="5"/>
      <c r="AC537" s="5"/>
      <c r="AD537" s="5" t="s">
        <v>1079</v>
      </c>
      <c r="AE537" s="5" t="s">
        <v>1080</v>
      </c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</row>
    <row r="538" spans="1:73" s="6" customFormat="1" ht="13.5" customHeight="1">
      <c r="A538" s="11" t="str">
        <f>HYPERLINK("http://kyu.snu.ac.kr/sdhj/index.jsp?type=hj/GK14746_00IM0001_152a.jpg","1867_수동면_152a")</f>
        <v>1867_수동면_152a</v>
      </c>
      <c r="B538" s="4">
        <v>1867</v>
      </c>
      <c r="C538" s="4" t="s">
        <v>72</v>
      </c>
      <c r="D538" s="4" t="s">
        <v>73</v>
      </c>
      <c r="E538" s="4">
        <v>537</v>
      </c>
      <c r="F538" s="5">
        <v>3</v>
      </c>
      <c r="G538" s="5" t="s">
        <v>104</v>
      </c>
      <c r="H538" s="5" t="s">
        <v>105</v>
      </c>
      <c r="I538" s="5">
        <f t="shared" si="42"/>
        <v>3</v>
      </c>
      <c r="J538" s="5"/>
      <c r="K538" s="5"/>
      <c r="L538" s="5">
        <v>3</v>
      </c>
      <c r="M538" s="4" t="s">
        <v>3531</v>
      </c>
      <c r="N538" s="4" t="s">
        <v>3532</v>
      </c>
      <c r="O538" s="5"/>
      <c r="P538" s="5"/>
      <c r="Q538" s="5"/>
      <c r="R538" s="5"/>
      <c r="S538" s="5"/>
      <c r="T538" s="5" t="s">
        <v>5510</v>
      </c>
      <c r="U538" s="5" t="s">
        <v>1798</v>
      </c>
      <c r="V538" s="5" t="s">
        <v>1799</v>
      </c>
      <c r="W538" s="5" t="s">
        <v>166</v>
      </c>
      <c r="X538" s="5" t="s">
        <v>5529</v>
      </c>
      <c r="Y538" s="5" t="s">
        <v>3533</v>
      </c>
      <c r="Z538" s="5" t="s">
        <v>3534</v>
      </c>
      <c r="AA538" s="5"/>
      <c r="AB538" s="5"/>
      <c r="AC538" s="5">
        <v>68</v>
      </c>
      <c r="AD538" s="5" t="s">
        <v>1592</v>
      </c>
      <c r="AE538" s="5" t="s">
        <v>1593</v>
      </c>
      <c r="AF538" s="5"/>
      <c r="AG538" s="5"/>
      <c r="AH538" s="5"/>
      <c r="AI538" s="5"/>
      <c r="AJ538" s="5" t="s">
        <v>35</v>
      </c>
      <c r="AK538" s="5" t="s">
        <v>36</v>
      </c>
      <c r="AL538" s="5" t="s">
        <v>171</v>
      </c>
      <c r="AM538" s="5" t="s">
        <v>5743</v>
      </c>
      <c r="AN538" s="5"/>
      <c r="AO538" s="5"/>
      <c r="AP538" s="5"/>
      <c r="AQ538" s="5"/>
      <c r="AR538" s="5"/>
      <c r="AS538" s="5"/>
      <c r="AT538" s="5" t="s">
        <v>95</v>
      </c>
      <c r="AU538" s="5" t="s">
        <v>96</v>
      </c>
      <c r="AV538" s="5" t="s">
        <v>1596</v>
      </c>
      <c r="AW538" s="5" t="s">
        <v>1597</v>
      </c>
      <c r="AX538" s="5"/>
      <c r="AY538" s="5"/>
      <c r="AZ538" s="5"/>
      <c r="BA538" s="5"/>
      <c r="BB538" s="5"/>
      <c r="BC538" s="5"/>
      <c r="BD538" s="5"/>
      <c r="BE538" s="5"/>
      <c r="BF538" s="5"/>
      <c r="BG538" s="5" t="s">
        <v>95</v>
      </c>
      <c r="BH538" s="5" t="s">
        <v>96</v>
      </c>
      <c r="BI538" s="5" t="s">
        <v>3046</v>
      </c>
      <c r="BJ538" s="5" t="s">
        <v>3047</v>
      </c>
      <c r="BK538" s="5" t="s">
        <v>95</v>
      </c>
      <c r="BL538" s="5" t="s">
        <v>96</v>
      </c>
      <c r="BM538" s="5" t="s">
        <v>3535</v>
      </c>
      <c r="BN538" s="5" t="s">
        <v>3536</v>
      </c>
      <c r="BO538" s="5" t="s">
        <v>95</v>
      </c>
      <c r="BP538" s="5" t="s">
        <v>96</v>
      </c>
      <c r="BQ538" s="5" t="s">
        <v>3537</v>
      </c>
      <c r="BR538" s="5" t="s">
        <v>3538</v>
      </c>
      <c r="BS538" s="5" t="s">
        <v>187</v>
      </c>
      <c r="BT538" s="5" t="s">
        <v>188</v>
      </c>
      <c r="BU538" s="5"/>
    </row>
    <row r="539" spans="1:73" s="6" customFormat="1" ht="13.5" customHeight="1">
      <c r="A539" s="11" t="str">
        <f>HYPERLINK("http://kyu.snu.ac.kr/sdhj/index.jsp?type=hj/GK14746_00IM0001_152a.jpg","1867_수동면_152a")</f>
        <v>1867_수동면_152a</v>
      </c>
      <c r="B539" s="4">
        <v>1867</v>
      </c>
      <c r="C539" s="4" t="s">
        <v>72</v>
      </c>
      <c r="D539" s="4" t="s">
        <v>73</v>
      </c>
      <c r="E539" s="4">
        <v>538</v>
      </c>
      <c r="F539" s="5">
        <v>3</v>
      </c>
      <c r="G539" s="5" t="s">
        <v>104</v>
      </c>
      <c r="H539" s="5" t="s">
        <v>105</v>
      </c>
      <c r="I539" s="5">
        <f t="shared" si="42"/>
        <v>3</v>
      </c>
      <c r="J539" s="5"/>
      <c r="K539" s="5"/>
      <c r="L539" s="5">
        <f>L538</f>
        <v>3</v>
      </c>
      <c r="M539" s="4" t="s">
        <v>3531</v>
      </c>
      <c r="N539" s="4" t="s">
        <v>3532</v>
      </c>
      <c r="O539" s="5"/>
      <c r="P539" s="5"/>
      <c r="Q539" s="5"/>
      <c r="R539" s="5"/>
      <c r="S539" s="5" t="s">
        <v>164</v>
      </c>
      <c r="T539" s="5" t="s">
        <v>165</v>
      </c>
      <c r="U539" s="5"/>
      <c r="V539" s="5"/>
      <c r="W539" s="5" t="s">
        <v>1101</v>
      </c>
      <c r="X539" s="5" t="s">
        <v>1102</v>
      </c>
      <c r="Y539" s="5" t="s">
        <v>167</v>
      </c>
      <c r="Z539" s="5" t="s">
        <v>168</v>
      </c>
      <c r="AA539" s="5"/>
      <c r="AB539" s="5"/>
      <c r="AC539" s="5">
        <v>69</v>
      </c>
      <c r="AD539" s="5" t="s">
        <v>3628</v>
      </c>
      <c r="AE539" s="5" t="s">
        <v>3629</v>
      </c>
      <c r="AF539" s="5"/>
      <c r="AG539" s="5"/>
      <c r="AH539" s="5"/>
      <c r="AI539" s="5"/>
      <c r="AJ539" s="5" t="s">
        <v>169</v>
      </c>
      <c r="AK539" s="5" t="s">
        <v>170</v>
      </c>
      <c r="AL539" s="5" t="s">
        <v>686</v>
      </c>
      <c r="AM539" s="5" t="s">
        <v>687</v>
      </c>
      <c r="AN539" s="5"/>
      <c r="AO539" s="5"/>
      <c r="AP539" s="5"/>
      <c r="AQ539" s="5"/>
      <c r="AR539" s="5"/>
      <c r="AS539" s="5"/>
      <c r="AT539" s="5" t="s">
        <v>95</v>
      </c>
      <c r="AU539" s="5" t="s">
        <v>96</v>
      </c>
      <c r="AV539" s="5" t="s">
        <v>3630</v>
      </c>
      <c r="AW539" s="5" t="s">
        <v>3631</v>
      </c>
      <c r="AX539" s="5"/>
      <c r="AY539" s="5"/>
      <c r="AZ539" s="5"/>
      <c r="BA539" s="5"/>
      <c r="BB539" s="5"/>
      <c r="BC539" s="5"/>
      <c r="BD539" s="5"/>
      <c r="BE539" s="5"/>
      <c r="BF539" s="5"/>
      <c r="BG539" s="5" t="s">
        <v>95</v>
      </c>
      <c r="BH539" s="5" t="s">
        <v>96</v>
      </c>
      <c r="BI539" s="5" t="s">
        <v>755</v>
      </c>
      <c r="BJ539" s="5" t="s">
        <v>756</v>
      </c>
      <c r="BK539" s="5" t="s">
        <v>95</v>
      </c>
      <c r="BL539" s="5" t="s">
        <v>96</v>
      </c>
      <c r="BM539" s="5" t="s">
        <v>3632</v>
      </c>
      <c r="BN539" s="5" t="s">
        <v>3633</v>
      </c>
      <c r="BO539" s="5" t="s">
        <v>95</v>
      </c>
      <c r="BP539" s="5" t="s">
        <v>96</v>
      </c>
      <c r="BQ539" s="5" t="s">
        <v>3634</v>
      </c>
      <c r="BR539" s="5" t="s">
        <v>3635</v>
      </c>
      <c r="BS539" s="5" t="s">
        <v>187</v>
      </c>
      <c r="BT539" s="5" t="s">
        <v>188</v>
      </c>
      <c r="BU539" s="5"/>
    </row>
    <row r="540" spans="1:73" s="6" customFormat="1" ht="13.5" customHeight="1">
      <c r="A540" s="11" t="str">
        <f>HYPERLINK("http://kyu.snu.ac.kr/sdhj/index.jsp?type=hj/GK14746_00IM0001_152a.jpg","1867_수동면_152a")</f>
        <v>1867_수동면_152a</v>
      </c>
      <c r="B540" s="4">
        <v>1867</v>
      </c>
      <c r="C540" s="4" t="s">
        <v>72</v>
      </c>
      <c r="D540" s="4" t="s">
        <v>73</v>
      </c>
      <c r="E540" s="4">
        <v>539</v>
      </c>
      <c r="F540" s="5">
        <v>3</v>
      </c>
      <c r="G540" s="5" t="s">
        <v>104</v>
      </c>
      <c r="H540" s="5" t="s">
        <v>105</v>
      </c>
      <c r="I540" s="5">
        <f t="shared" si="42"/>
        <v>3</v>
      </c>
      <c r="J540" s="5"/>
      <c r="K540" s="5"/>
      <c r="L540" s="5">
        <f>L539</f>
        <v>3</v>
      </c>
      <c r="M540" s="4" t="s">
        <v>3531</v>
      </c>
      <c r="N540" s="4" t="s">
        <v>3532</v>
      </c>
      <c r="O540" s="5"/>
      <c r="P540" s="5"/>
      <c r="Q540" s="5"/>
      <c r="R540" s="5"/>
      <c r="S540" s="5" t="s">
        <v>4494</v>
      </c>
      <c r="T540" s="5" t="s">
        <v>4495</v>
      </c>
      <c r="U540" s="5"/>
      <c r="V540" s="5"/>
      <c r="W540" s="5"/>
      <c r="X540" s="5"/>
      <c r="Y540" s="5" t="s">
        <v>4936</v>
      </c>
      <c r="Z540" s="5" t="s">
        <v>2329</v>
      </c>
      <c r="AA540" s="5" t="s">
        <v>4937</v>
      </c>
      <c r="AB540" s="5" t="s">
        <v>4938</v>
      </c>
      <c r="AC540" s="5">
        <v>37</v>
      </c>
      <c r="AD540" s="5" t="s">
        <v>499</v>
      </c>
      <c r="AE540" s="5" t="s">
        <v>500</v>
      </c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</row>
    <row r="541" spans="1:73" s="6" customFormat="1" ht="13.5" customHeight="1">
      <c r="A541" s="11" t="str">
        <f>HYPERLINK("http://kyu.snu.ac.kr/sdhj/index.jsp?type=hj/GK14746_00IM0001_152a.jpg","1867_수동면_152a")</f>
        <v>1867_수동면_152a</v>
      </c>
      <c r="B541" s="4">
        <v>1867</v>
      </c>
      <c r="C541" s="4" t="s">
        <v>72</v>
      </c>
      <c r="D541" s="4" t="s">
        <v>73</v>
      </c>
      <c r="E541" s="4">
        <v>540</v>
      </c>
      <c r="F541" s="5">
        <v>3</v>
      </c>
      <c r="G541" s="5" t="s">
        <v>104</v>
      </c>
      <c r="H541" s="5" t="s">
        <v>105</v>
      </c>
      <c r="I541" s="5">
        <f t="shared" si="42"/>
        <v>3</v>
      </c>
      <c r="J541" s="5"/>
      <c r="K541" s="5"/>
      <c r="L541" s="5">
        <f>L540</f>
        <v>3</v>
      </c>
      <c r="M541" s="4" t="s">
        <v>3531</v>
      </c>
      <c r="N541" s="4" t="s">
        <v>3532</v>
      </c>
      <c r="O541" s="5"/>
      <c r="P541" s="5"/>
      <c r="Q541" s="5"/>
      <c r="R541" s="5"/>
      <c r="S541" s="5"/>
      <c r="T541" s="5" t="s">
        <v>5514</v>
      </c>
      <c r="U541" s="5" t="s">
        <v>4512</v>
      </c>
      <c r="V541" s="5" t="s">
        <v>4513</v>
      </c>
      <c r="W541" s="5"/>
      <c r="X541" s="5"/>
      <c r="Y541" s="5" t="s">
        <v>4939</v>
      </c>
      <c r="Z541" s="5" t="s">
        <v>4940</v>
      </c>
      <c r="AA541" s="5"/>
      <c r="AB541" s="5"/>
      <c r="AC541" s="5"/>
      <c r="AD541" s="5" t="s">
        <v>288</v>
      </c>
      <c r="AE541" s="5" t="s">
        <v>289</v>
      </c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</row>
    <row r="542" spans="1:73" s="6" customFormat="1" ht="13.5" customHeight="1">
      <c r="A542" s="11" t="str">
        <f>HYPERLINK("http://kyu.snu.ac.kr/sdhj/index.jsp?type=hj/GK14746_00IM0001_152a.jpg","1867_수동면_152a")</f>
        <v>1867_수동면_152a</v>
      </c>
      <c r="B542" s="4">
        <v>1867</v>
      </c>
      <c r="C542" s="4" t="s">
        <v>72</v>
      </c>
      <c r="D542" s="4" t="s">
        <v>73</v>
      </c>
      <c r="E542" s="4">
        <v>541</v>
      </c>
      <c r="F542" s="5">
        <v>3</v>
      </c>
      <c r="G542" s="5" t="s">
        <v>104</v>
      </c>
      <c r="H542" s="5" t="s">
        <v>105</v>
      </c>
      <c r="I542" s="5">
        <f t="shared" si="42"/>
        <v>3</v>
      </c>
      <c r="J542" s="5"/>
      <c r="K542" s="5"/>
      <c r="L542" s="5">
        <v>4</v>
      </c>
      <c r="M542" s="4" t="s">
        <v>3042</v>
      </c>
      <c r="N542" s="4" t="s">
        <v>3043</v>
      </c>
      <c r="O542" s="5" t="s">
        <v>14</v>
      </c>
      <c r="P542" s="5" t="s">
        <v>15</v>
      </c>
      <c r="Q542" s="5"/>
      <c r="R542" s="5"/>
      <c r="S542" s="5"/>
      <c r="T542" s="5" t="s">
        <v>5510</v>
      </c>
      <c r="U542" s="5" t="s">
        <v>1798</v>
      </c>
      <c r="V542" s="5" t="s">
        <v>1799</v>
      </c>
      <c r="W542" s="5" t="s">
        <v>166</v>
      </c>
      <c r="X542" s="5" t="s">
        <v>5529</v>
      </c>
      <c r="Y542" s="5" t="s">
        <v>3044</v>
      </c>
      <c r="Z542" s="5" t="s">
        <v>3045</v>
      </c>
      <c r="AA542" s="5"/>
      <c r="AB542" s="5"/>
      <c r="AC542" s="5">
        <v>53</v>
      </c>
      <c r="AD542" s="5" t="s">
        <v>114</v>
      </c>
      <c r="AE542" s="5" t="s">
        <v>115</v>
      </c>
      <c r="AF542" s="5"/>
      <c r="AG542" s="5"/>
      <c r="AH542" s="5"/>
      <c r="AI542" s="5"/>
      <c r="AJ542" s="5" t="s">
        <v>35</v>
      </c>
      <c r="AK542" s="5" t="s">
        <v>36</v>
      </c>
      <c r="AL542" s="5" t="s">
        <v>171</v>
      </c>
      <c r="AM542" s="5" t="s">
        <v>5743</v>
      </c>
      <c r="AN542" s="5"/>
      <c r="AO542" s="5"/>
      <c r="AP542" s="5"/>
      <c r="AQ542" s="5"/>
      <c r="AR542" s="5"/>
      <c r="AS542" s="5"/>
      <c r="AT542" s="5" t="s">
        <v>95</v>
      </c>
      <c r="AU542" s="5" t="s">
        <v>96</v>
      </c>
      <c r="AV542" s="5" t="s">
        <v>2159</v>
      </c>
      <c r="AW542" s="5" t="s">
        <v>2160</v>
      </c>
      <c r="AX542" s="5"/>
      <c r="AY542" s="5"/>
      <c r="AZ542" s="5"/>
      <c r="BA542" s="5"/>
      <c r="BB542" s="5"/>
      <c r="BC542" s="5"/>
      <c r="BD542" s="5"/>
      <c r="BE542" s="5"/>
      <c r="BF542" s="5"/>
      <c r="BG542" s="5" t="s">
        <v>95</v>
      </c>
      <c r="BH542" s="5" t="s">
        <v>96</v>
      </c>
      <c r="BI542" s="5" t="s">
        <v>641</v>
      </c>
      <c r="BJ542" s="5" t="s">
        <v>642</v>
      </c>
      <c r="BK542" s="5" t="s">
        <v>95</v>
      </c>
      <c r="BL542" s="5" t="s">
        <v>96</v>
      </c>
      <c r="BM542" s="5" t="s">
        <v>3046</v>
      </c>
      <c r="BN542" s="5" t="s">
        <v>3047</v>
      </c>
      <c r="BO542" s="5" t="s">
        <v>95</v>
      </c>
      <c r="BP542" s="5" t="s">
        <v>96</v>
      </c>
      <c r="BQ542" s="5" t="s">
        <v>3048</v>
      </c>
      <c r="BR542" s="5" t="s">
        <v>3049</v>
      </c>
      <c r="BS542" s="5" t="s">
        <v>383</v>
      </c>
      <c r="BT542" s="5" t="s">
        <v>384</v>
      </c>
      <c r="BU542" s="5"/>
    </row>
    <row r="543" spans="1:73" s="6" customFormat="1" ht="13.5" customHeight="1">
      <c r="A543" s="11" t="str">
        <f>HYPERLINK("http://kyu.snu.ac.kr/sdhj/index.jsp?type=hj/GK14746_00IM0001_152a.jpg","1867_수동면_152a")</f>
        <v>1867_수동면_152a</v>
      </c>
      <c r="B543" s="4">
        <v>1867</v>
      </c>
      <c r="C543" s="4" t="s">
        <v>72</v>
      </c>
      <c r="D543" s="4" t="s">
        <v>73</v>
      </c>
      <c r="E543" s="4">
        <v>542</v>
      </c>
      <c r="F543" s="5">
        <v>3</v>
      </c>
      <c r="G543" s="5" t="s">
        <v>104</v>
      </c>
      <c r="H543" s="5" t="s">
        <v>105</v>
      </c>
      <c r="I543" s="5">
        <f t="shared" si="42"/>
        <v>3</v>
      </c>
      <c r="J543" s="5"/>
      <c r="K543" s="5"/>
      <c r="L543" s="5">
        <f>L542</f>
        <v>4</v>
      </c>
      <c r="M543" s="4" t="s">
        <v>3042</v>
      </c>
      <c r="N543" s="4" t="s">
        <v>3043</v>
      </c>
      <c r="O543" s="5"/>
      <c r="P543" s="5"/>
      <c r="Q543" s="5"/>
      <c r="R543" s="5"/>
      <c r="S543" s="5" t="s">
        <v>164</v>
      </c>
      <c r="T543" s="5" t="s">
        <v>165</v>
      </c>
      <c r="U543" s="5"/>
      <c r="V543" s="5"/>
      <c r="W543" s="5" t="s">
        <v>3653</v>
      </c>
      <c r="X543" s="5" t="s">
        <v>3654</v>
      </c>
      <c r="Y543" s="5" t="s">
        <v>167</v>
      </c>
      <c r="Z543" s="5" t="s">
        <v>168</v>
      </c>
      <c r="AA543" s="5"/>
      <c r="AB543" s="5"/>
      <c r="AC543" s="5">
        <v>35</v>
      </c>
      <c r="AD543" s="5" t="s">
        <v>288</v>
      </c>
      <c r="AE543" s="5" t="s">
        <v>289</v>
      </c>
      <c r="AF543" s="5"/>
      <c r="AG543" s="5"/>
      <c r="AH543" s="5"/>
      <c r="AI543" s="5"/>
      <c r="AJ543" s="5" t="s">
        <v>35</v>
      </c>
      <c r="AK543" s="5" t="s">
        <v>36</v>
      </c>
      <c r="AL543" s="5" t="s">
        <v>3169</v>
      </c>
      <c r="AM543" s="5" t="s">
        <v>3170</v>
      </c>
      <c r="AN543" s="5"/>
      <c r="AO543" s="5"/>
      <c r="AP543" s="5"/>
      <c r="AQ543" s="5"/>
      <c r="AR543" s="5"/>
      <c r="AS543" s="5"/>
      <c r="AT543" s="5" t="s">
        <v>95</v>
      </c>
      <c r="AU543" s="5" t="s">
        <v>96</v>
      </c>
      <c r="AV543" s="5" t="s">
        <v>3655</v>
      </c>
      <c r="AW543" s="5" t="s">
        <v>1615</v>
      </c>
      <c r="AX543" s="5"/>
      <c r="AY543" s="5"/>
      <c r="AZ543" s="5"/>
      <c r="BA543" s="5"/>
      <c r="BB543" s="5"/>
      <c r="BC543" s="5"/>
      <c r="BD543" s="5"/>
      <c r="BE543" s="5"/>
      <c r="BF543" s="5"/>
      <c r="BG543" s="5" t="s">
        <v>95</v>
      </c>
      <c r="BH543" s="5" t="s">
        <v>96</v>
      </c>
      <c r="BI543" s="5" t="s">
        <v>3656</v>
      </c>
      <c r="BJ543" s="5" t="s">
        <v>3657</v>
      </c>
      <c r="BK543" s="5" t="s">
        <v>95</v>
      </c>
      <c r="BL543" s="5" t="s">
        <v>96</v>
      </c>
      <c r="BM543" s="5" t="s">
        <v>3658</v>
      </c>
      <c r="BN543" s="5" t="s">
        <v>3659</v>
      </c>
      <c r="BO543" s="5" t="s">
        <v>95</v>
      </c>
      <c r="BP543" s="5" t="s">
        <v>96</v>
      </c>
      <c r="BQ543" s="5" t="s">
        <v>3660</v>
      </c>
      <c r="BR543" s="5" t="s">
        <v>5744</v>
      </c>
      <c r="BS543" s="5" t="s">
        <v>187</v>
      </c>
      <c r="BT543" s="5" t="s">
        <v>188</v>
      </c>
      <c r="BU543" s="5"/>
    </row>
    <row r="544" spans="1:73" s="6" customFormat="1" ht="13.5" customHeight="1">
      <c r="A544" s="11" t="str">
        <f>HYPERLINK("http://kyu.snu.ac.kr/sdhj/index.jsp?type=hj/GK14746_00IM0001_152a.jpg","1867_수동면_152a")</f>
        <v>1867_수동면_152a</v>
      </c>
      <c r="B544" s="4">
        <v>1867</v>
      </c>
      <c r="C544" s="4" t="s">
        <v>72</v>
      </c>
      <c r="D544" s="4" t="s">
        <v>73</v>
      </c>
      <c r="E544" s="4">
        <v>543</v>
      </c>
      <c r="F544" s="5">
        <v>3</v>
      </c>
      <c r="G544" s="5" t="s">
        <v>104</v>
      </c>
      <c r="H544" s="5" t="s">
        <v>105</v>
      </c>
      <c r="I544" s="5">
        <f t="shared" si="42"/>
        <v>3</v>
      </c>
      <c r="J544" s="5"/>
      <c r="K544" s="5"/>
      <c r="L544" s="5">
        <f>L543</f>
        <v>4</v>
      </c>
      <c r="M544" s="4" t="s">
        <v>3042</v>
      </c>
      <c r="N544" s="4" t="s">
        <v>3043</v>
      </c>
      <c r="O544" s="5"/>
      <c r="P544" s="5"/>
      <c r="Q544" s="5"/>
      <c r="R544" s="5"/>
      <c r="S544" s="5"/>
      <c r="T544" s="5" t="s">
        <v>5514</v>
      </c>
      <c r="U544" s="5" t="s">
        <v>4512</v>
      </c>
      <c r="V544" s="5" t="s">
        <v>4513</v>
      </c>
      <c r="W544" s="5"/>
      <c r="X544" s="5"/>
      <c r="Y544" s="5" t="s">
        <v>4941</v>
      </c>
      <c r="Z544" s="5" t="s">
        <v>4942</v>
      </c>
      <c r="AA544" s="5"/>
      <c r="AB544" s="5"/>
      <c r="AC544" s="5"/>
      <c r="AD544" s="5" t="s">
        <v>5745</v>
      </c>
      <c r="AE544" s="5" t="s">
        <v>5746</v>
      </c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</row>
    <row r="545" spans="1:73" s="6" customFormat="1" ht="13.5" customHeight="1">
      <c r="A545" s="11" t="str">
        <f>HYPERLINK("http://kyu.snu.ac.kr/sdhj/index.jsp?type=hj/GK14746_00IM0001_152a.jpg","1867_수동면_152a")</f>
        <v>1867_수동면_152a</v>
      </c>
      <c r="B545" s="4">
        <v>1867</v>
      </c>
      <c r="C545" s="4" t="s">
        <v>72</v>
      </c>
      <c r="D545" s="4" t="s">
        <v>73</v>
      </c>
      <c r="E545" s="4">
        <v>544</v>
      </c>
      <c r="F545" s="5">
        <v>3</v>
      </c>
      <c r="G545" s="5" t="s">
        <v>104</v>
      </c>
      <c r="H545" s="5" t="s">
        <v>105</v>
      </c>
      <c r="I545" s="5">
        <f t="shared" si="42"/>
        <v>3</v>
      </c>
      <c r="J545" s="5"/>
      <c r="K545" s="5"/>
      <c r="L545" s="5">
        <v>5</v>
      </c>
      <c r="M545" s="4" t="s">
        <v>1687</v>
      </c>
      <c r="N545" s="4" t="s">
        <v>1688</v>
      </c>
      <c r="O545" s="5"/>
      <c r="P545" s="5"/>
      <c r="Q545" s="5"/>
      <c r="R545" s="5"/>
      <c r="S545" s="5"/>
      <c r="T545" s="5" t="s">
        <v>5747</v>
      </c>
      <c r="U545" s="5" t="s">
        <v>108</v>
      </c>
      <c r="V545" s="5" t="s">
        <v>109</v>
      </c>
      <c r="W545" s="5" t="s">
        <v>110</v>
      </c>
      <c r="X545" s="5" t="s">
        <v>111</v>
      </c>
      <c r="Y545" s="5" t="s">
        <v>1768</v>
      </c>
      <c r="Z545" s="5" t="s">
        <v>1769</v>
      </c>
      <c r="AA545" s="5"/>
      <c r="AB545" s="5"/>
      <c r="AC545" s="5">
        <v>67</v>
      </c>
      <c r="AD545" s="5" t="s">
        <v>814</v>
      </c>
      <c r="AE545" s="5" t="s">
        <v>815</v>
      </c>
      <c r="AF545" s="5"/>
      <c r="AG545" s="5"/>
      <c r="AH545" s="5"/>
      <c r="AI545" s="5"/>
      <c r="AJ545" s="5" t="s">
        <v>35</v>
      </c>
      <c r="AK545" s="5" t="s">
        <v>36</v>
      </c>
      <c r="AL545" s="5" t="s">
        <v>116</v>
      </c>
      <c r="AM545" s="5" t="s">
        <v>117</v>
      </c>
      <c r="AN545" s="5"/>
      <c r="AO545" s="5"/>
      <c r="AP545" s="5"/>
      <c r="AQ545" s="5"/>
      <c r="AR545" s="5"/>
      <c r="AS545" s="5"/>
      <c r="AT545" s="5" t="s">
        <v>95</v>
      </c>
      <c r="AU545" s="5" t="s">
        <v>96</v>
      </c>
      <c r="AV545" s="5" t="s">
        <v>1770</v>
      </c>
      <c r="AW545" s="5" t="s">
        <v>1771</v>
      </c>
      <c r="AX545" s="5"/>
      <c r="AY545" s="5"/>
      <c r="AZ545" s="5"/>
      <c r="BA545" s="5"/>
      <c r="BB545" s="5"/>
      <c r="BC545" s="5"/>
      <c r="BD545" s="5"/>
      <c r="BE545" s="5"/>
      <c r="BF545" s="5"/>
      <c r="BG545" s="5" t="s">
        <v>95</v>
      </c>
      <c r="BH545" s="5" t="s">
        <v>96</v>
      </c>
      <c r="BI545" s="5" t="s">
        <v>1772</v>
      </c>
      <c r="BJ545" s="5" t="s">
        <v>1773</v>
      </c>
      <c r="BK545" s="5" t="s">
        <v>95</v>
      </c>
      <c r="BL545" s="5" t="s">
        <v>96</v>
      </c>
      <c r="BM545" s="5" t="s">
        <v>310</v>
      </c>
      <c r="BN545" s="5" t="s">
        <v>311</v>
      </c>
      <c r="BO545" s="5" t="s">
        <v>95</v>
      </c>
      <c r="BP545" s="5" t="s">
        <v>96</v>
      </c>
      <c r="BQ545" s="5" t="s">
        <v>1774</v>
      </c>
      <c r="BR545" s="5" t="s">
        <v>1775</v>
      </c>
      <c r="BS545" s="5" t="s">
        <v>255</v>
      </c>
      <c r="BT545" s="5" t="s">
        <v>256</v>
      </c>
      <c r="BU545" s="5"/>
    </row>
    <row r="546" spans="1:73" s="6" customFormat="1" ht="13.5" customHeight="1">
      <c r="A546" s="11" t="str">
        <f>HYPERLINK("http://kyu.snu.ac.kr/sdhj/index.jsp?type=hj/GK14746_00IM0001_152a.jpg","1867_수동면_152a")</f>
        <v>1867_수동면_152a</v>
      </c>
      <c r="B546" s="4">
        <v>1867</v>
      </c>
      <c r="C546" s="4" t="s">
        <v>72</v>
      </c>
      <c r="D546" s="4" t="s">
        <v>73</v>
      </c>
      <c r="E546" s="4">
        <v>545</v>
      </c>
      <c r="F546" s="5">
        <v>3</v>
      </c>
      <c r="G546" s="5" t="s">
        <v>104</v>
      </c>
      <c r="H546" s="5" t="s">
        <v>105</v>
      </c>
      <c r="I546" s="5">
        <f t="shared" si="42"/>
        <v>3</v>
      </c>
      <c r="J546" s="5"/>
      <c r="K546" s="5"/>
      <c r="L546" s="5">
        <f>L545</f>
        <v>5</v>
      </c>
      <c r="M546" s="4" t="s">
        <v>1687</v>
      </c>
      <c r="N546" s="4" t="s">
        <v>1688</v>
      </c>
      <c r="O546" s="5"/>
      <c r="P546" s="5"/>
      <c r="Q546" s="5"/>
      <c r="R546" s="5"/>
      <c r="S546" s="5" t="s">
        <v>164</v>
      </c>
      <c r="T546" s="5" t="s">
        <v>165</v>
      </c>
      <c r="U546" s="5"/>
      <c r="V546" s="5"/>
      <c r="W546" s="5" t="s">
        <v>166</v>
      </c>
      <c r="X546" s="5" t="s">
        <v>5748</v>
      </c>
      <c r="Y546" s="5" t="s">
        <v>167</v>
      </c>
      <c r="Z546" s="5" t="s">
        <v>168</v>
      </c>
      <c r="AA546" s="5"/>
      <c r="AB546" s="5"/>
      <c r="AC546" s="5">
        <v>70</v>
      </c>
      <c r="AD546" s="5" t="s">
        <v>1592</v>
      </c>
      <c r="AE546" s="5" t="s">
        <v>1593</v>
      </c>
      <c r="AF546" s="5"/>
      <c r="AG546" s="5"/>
      <c r="AH546" s="5"/>
      <c r="AI546" s="5"/>
      <c r="AJ546" s="5" t="s">
        <v>169</v>
      </c>
      <c r="AK546" s="5" t="s">
        <v>170</v>
      </c>
      <c r="AL546" s="5" t="s">
        <v>171</v>
      </c>
      <c r="AM546" s="5" t="s">
        <v>5749</v>
      </c>
      <c r="AN546" s="5"/>
      <c r="AO546" s="5"/>
      <c r="AP546" s="5"/>
      <c r="AQ546" s="5"/>
      <c r="AR546" s="5"/>
      <c r="AS546" s="5"/>
      <c r="AT546" s="5" t="s">
        <v>95</v>
      </c>
      <c r="AU546" s="5" t="s">
        <v>96</v>
      </c>
      <c r="AV546" s="5" t="s">
        <v>1222</v>
      </c>
      <c r="AW546" s="5" t="s">
        <v>1223</v>
      </c>
      <c r="AX546" s="5"/>
      <c r="AY546" s="5"/>
      <c r="AZ546" s="5"/>
      <c r="BA546" s="5"/>
      <c r="BB546" s="5"/>
      <c r="BC546" s="5"/>
      <c r="BD546" s="5"/>
      <c r="BE546" s="5"/>
      <c r="BF546" s="5"/>
      <c r="BG546" s="5" t="s">
        <v>95</v>
      </c>
      <c r="BH546" s="5" t="s">
        <v>96</v>
      </c>
      <c r="BI546" s="5" t="s">
        <v>1689</v>
      </c>
      <c r="BJ546" s="5" t="s">
        <v>1690</v>
      </c>
      <c r="BK546" s="5" t="s">
        <v>95</v>
      </c>
      <c r="BL546" s="5" t="s">
        <v>96</v>
      </c>
      <c r="BM546" s="5" t="s">
        <v>1691</v>
      </c>
      <c r="BN546" s="5" t="s">
        <v>1692</v>
      </c>
      <c r="BO546" s="5" t="s">
        <v>95</v>
      </c>
      <c r="BP546" s="5" t="s">
        <v>96</v>
      </c>
      <c r="BQ546" s="5" t="s">
        <v>1693</v>
      </c>
      <c r="BR546" s="5" t="s">
        <v>1694</v>
      </c>
      <c r="BS546" s="5" t="s">
        <v>1695</v>
      </c>
      <c r="BT546" s="5" t="s">
        <v>1696</v>
      </c>
      <c r="BU546" s="5"/>
    </row>
    <row r="547" spans="1:73" s="6" customFormat="1" ht="13.5" customHeight="1">
      <c r="A547" s="11" t="str">
        <f>HYPERLINK("http://kyu.snu.ac.kr/sdhj/index.jsp?type=hj/GK14746_00IM0001_152a.jpg","1867_수동면_152a")</f>
        <v>1867_수동면_152a</v>
      </c>
      <c r="B547" s="4">
        <v>1867</v>
      </c>
      <c r="C547" s="4" t="s">
        <v>72</v>
      </c>
      <c r="D547" s="4" t="s">
        <v>73</v>
      </c>
      <c r="E547" s="4">
        <v>546</v>
      </c>
      <c r="F547" s="5">
        <v>3</v>
      </c>
      <c r="G547" s="5" t="s">
        <v>104</v>
      </c>
      <c r="H547" s="5" t="s">
        <v>105</v>
      </c>
      <c r="I547" s="5">
        <f t="shared" si="42"/>
        <v>3</v>
      </c>
      <c r="J547" s="5"/>
      <c r="K547" s="5"/>
      <c r="L547" s="5">
        <f>L546</f>
        <v>5</v>
      </c>
      <c r="M547" s="4" t="s">
        <v>1687</v>
      </c>
      <c r="N547" s="4" t="s">
        <v>1688</v>
      </c>
      <c r="O547" s="5"/>
      <c r="P547" s="5"/>
      <c r="Q547" s="5"/>
      <c r="R547" s="5"/>
      <c r="S547" s="5" t="s">
        <v>4494</v>
      </c>
      <c r="T547" s="5" t="s">
        <v>4495</v>
      </c>
      <c r="U547" s="5" t="s">
        <v>108</v>
      </c>
      <c r="V547" s="5" t="s">
        <v>109</v>
      </c>
      <c r="W547" s="5"/>
      <c r="X547" s="5"/>
      <c r="Y547" s="5" t="s">
        <v>4943</v>
      </c>
      <c r="Z547" s="5" t="s">
        <v>519</v>
      </c>
      <c r="AA547" s="5"/>
      <c r="AB547" s="5"/>
      <c r="AC547" s="5">
        <v>44</v>
      </c>
      <c r="AD547" s="5" t="s">
        <v>877</v>
      </c>
      <c r="AE547" s="5" t="s">
        <v>878</v>
      </c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</row>
    <row r="548" spans="1:73" s="6" customFormat="1" ht="13.5" customHeight="1">
      <c r="A548" s="11" t="str">
        <f>HYPERLINK("http://kyu.snu.ac.kr/sdhj/index.jsp?type=hj/GK14746_00IM0001_152a.jpg","1867_수동면_152a")</f>
        <v>1867_수동면_152a</v>
      </c>
      <c r="B548" s="4">
        <v>1867</v>
      </c>
      <c r="C548" s="4" t="s">
        <v>72</v>
      </c>
      <c r="D548" s="4" t="s">
        <v>73</v>
      </c>
      <c r="E548" s="4">
        <v>547</v>
      </c>
      <c r="F548" s="5">
        <v>3</v>
      </c>
      <c r="G548" s="5" t="s">
        <v>104</v>
      </c>
      <c r="H548" s="5" t="s">
        <v>105</v>
      </c>
      <c r="I548" s="5">
        <f t="shared" si="42"/>
        <v>3</v>
      </c>
      <c r="J548" s="5"/>
      <c r="K548" s="5"/>
      <c r="L548" s="5">
        <f>L547</f>
        <v>5</v>
      </c>
      <c r="M548" s="4" t="s">
        <v>1687</v>
      </c>
      <c r="N548" s="4" t="s">
        <v>1688</v>
      </c>
      <c r="O548" s="5"/>
      <c r="P548" s="5"/>
      <c r="Q548" s="5"/>
      <c r="R548" s="5"/>
      <c r="S548" s="5" t="s">
        <v>4475</v>
      </c>
      <c r="T548" s="5" t="s">
        <v>4435</v>
      </c>
      <c r="U548" s="5"/>
      <c r="V548" s="5"/>
      <c r="W548" s="5" t="s">
        <v>4476</v>
      </c>
      <c r="X548" s="5" t="s">
        <v>4477</v>
      </c>
      <c r="Y548" s="5" t="s">
        <v>5750</v>
      </c>
      <c r="Z548" s="5" t="s">
        <v>5751</v>
      </c>
      <c r="AA548" s="5"/>
      <c r="AB548" s="5"/>
      <c r="AC548" s="5">
        <v>44</v>
      </c>
      <c r="AD548" s="5" t="s">
        <v>877</v>
      </c>
      <c r="AE548" s="5" t="s">
        <v>878</v>
      </c>
      <c r="AF548" s="5"/>
      <c r="AG548" s="5"/>
      <c r="AH548" s="5"/>
      <c r="AI548" s="5"/>
      <c r="AJ548" s="5" t="s">
        <v>35</v>
      </c>
      <c r="AK548" s="5" t="s">
        <v>36</v>
      </c>
      <c r="AL548" s="5" t="s">
        <v>199</v>
      </c>
      <c r="AM548" s="5" t="s">
        <v>200</v>
      </c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</row>
    <row r="549" spans="1:73" s="6" customFormat="1" ht="13.5" customHeight="1">
      <c r="A549" s="11" t="str">
        <f>HYPERLINK("http://kyu.snu.ac.kr/sdhj/index.jsp?type=hj/GK14746_00IM0001_152a.jpg","1867_수동면_152a")</f>
        <v>1867_수동면_152a</v>
      </c>
      <c r="B549" s="4">
        <v>1867</v>
      </c>
      <c r="C549" s="4" t="s">
        <v>72</v>
      </c>
      <c r="D549" s="4" t="s">
        <v>73</v>
      </c>
      <c r="E549" s="4">
        <v>548</v>
      </c>
      <c r="F549" s="5">
        <v>3</v>
      </c>
      <c r="G549" s="5" t="s">
        <v>104</v>
      </c>
      <c r="H549" s="5" t="s">
        <v>105</v>
      </c>
      <c r="I549" s="5">
        <f t="shared" si="42"/>
        <v>3</v>
      </c>
      <c r="J549" s="5"/>
      <c r="K549" s="5"/>
      <c r="L549" s="5">
        <f>L548</f>
        <v>5</v>
      </c>
      <c r="M549" s="4" t="s">
        <v>1687</v>
      </c>
      <c r="N549" s="4" t="s">
        <v>1688</v>
      </c>
      <c r="O549" s="5"/>
      <c r="P549" s="5"/>
      <c r="Q549" s="5"/>
      <c r="R549" s="5"/>
      <c r="S549" s="5"/>
      <c r="T549" s="5" t="s">
        <v>5752</v>
      </c>
      <c r="U549" s="5" t="s">
        <v>4512</v>
      </c>
      <c r="V549" s="5" t="s">
        <v>4513</v>
      </c>
      <c r="W549" s="5"/>
      <c r="X549" s="5"/>
      <c r="Y549" s="5" t="s">
        <v>4944</v>
      </c>
      <c r="Z549" s="5" t="s">
        <v>4945</v>
      </c>
      <c r="AA549" s="5"/>
      <c r="AB549" s="5"/>
      <c r="AC549" s="5"/>
      <c r="AD549" s="5" t="s">
        <v>2336</v>
      </c>
      <c r="AE549" s="5" t="s">
        <v>2337</v>
      </c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</row>
    <row r="550" spans="1:73" s="6" customFormat="1" ht="13.5" customHeight="1">
      <c r="A550" s="11" t="str">
        <f>HYPERLINK("http://kyu.snu.ac.kr/sdhj/index.jsp?type=hj/GK14746_00IM0001_152b.jpg","1867_수동면_152b")</f>
        <v>1867_수동면_152b</v>
      </c>
      <c r="B550" s="4">
        <v>1867</v>
      </c>
      <c r="C550" s="4" t="s">
        <v>72</v>
      </c>
      <c r="D550" s="4" t="s">
        <v>73</v>
      </c>
      <c r="E550" s="4">
        <v>549</v>
      </c>
      <c r="F550" s="5">
        <v>3</v>
      </c>
      <c r="G550" s="5" t="s">
        <v>104</v>
      </c>
      <c r="H550" s="5" t="s">
        <v>105</v>
      </c>
      <c r="I550" s="5">
        <v>4</v>
      </c>
      <c r="J550" s="5" t="s">
        <v>3559</v>
      </c>
      <c r="K550" s="5" t="s">
        <v>3560</v>
      </c>
      <c r="L550" s="5">
        <v>1</v>
      </c>
      <c r="M550" s="4" t="s">
        <v>3559</v>
      </c>
      <c r="N550" s="4" t="s">
        <v>3560</v>
      </c>
      <c r="O550" s="5"/>
      <c r="P550" s="5"/>
      <c r="Q550" s="5" t="s">
        <v>3561</v>
      </c>
      <c r="R550" s="5" t="s">
        <v>3562</v>
      </c>
      <c r="S550" s="5"/>
      <c r="T550" s="5" t="s">
        <v>5616</v>
      </c>
      <c r="U550" s="5"/>
      <c r="V550" s="5"/>
      <c r="W550" s="5" t="s">
        <v>5753</v>
      </c>
      <c r="X550" s="5" t="s">
        <v>5754</v>
      </c>
      <c r="Y550" s="5" t="s">
        <v>2433</v>
      </c>
      <c r="Z550" s="5" t="s">
        <v>2434</v>
      </c>
      <c r="AA550" s="5"/>
      <c r="AB550" s="5"/>
      <c r="AC550" s="5">
        <v>25</v>
      </c>
      <c r="AD550" s="5" t="s">
        <v>1292</v>
      </c>
      <c r="AE550" s="5" t="s">
        <v>1293</v>
      </c>
      <c r="AF550" s="5"/>
      <c r="AG550" s="5"/>
      <c r="AH550" s="5"/>
      <c r="AI550" s="5"/>
      <c r="AJ550" s="5" t="s">
        <v>35</v>
      </c>
      <c r="AK550" s="5" t="s">
        <v>36</v>
      </c>
      <c r="AL550" s="5" t="s">
        <v>116</v>
      </c>
      <c r="AM550" s="5" t="s">
        <v>117</v>
      </c>
      <c r="AN550" s="5"/>
      <c r="AO550" s="5"/>
      <c r="AP550" s="5"/>
      <c r="AQ550" s="5"/>
      <c r="AR550" s="5"/>
      <c r="AS550" s="5"/>
      <c r="AT550" s="5" t="s">
        <v>326</v>
      </c>
      <c r="AU550" s="5" t="s">
        <v>327</v>
      </c>
      <c r="AV550" s="5" t="s">
        <v>3563</v>
      </c>
      <c r="AW550" s="5" t="s">
        <v>3564</v>
      </c>
      <c r="AX550" s="5"/>
      <c r="AY550" s="5"/>
      <c r="AZ550" s="5"/>
      <c r="BA550" s="5"/>
      <c r="BB550" s="5"/>
      <c r="BC550" s="5"/>
      <c r="BD550" s="5"/>
      <c r="BE550" s="5"/>
      <c r="BF550" s="5"/>
      <c r="BG550" s="5" t="s">
        <v>326</v>
      </c>
      <c r="BH550" s="5" t="s">
        <v>327</v>
      </c>
      <c r="BI550" s="5" t="s">
        <v>3565</v>
      </c>
      <c r="BJ550" s="5" t="s">
        <v>3566</v>
      </c>
      <c r="BK550" s="5" t="s">
        <v>326</v>
      </c>
      <c r="BL550" s="5" t="s">
        <v>327</v>
      </c>
      <c r="BM550" s="5" t="s">
        <v>3567</v>
      </c>
      <c r="BN550" s="5" t="s">
        <v>3568</v>
      </c>
      <c r="BO550" s="5" t="s">
        <v>189</v>
      </c>
      <c r="BP550" s="5" t="s">
        <v>190</v>
      </c>
      <c r="BQ550" s="5" t="s">
        <v>3569</v>
      </c>
      <c r="BR550" s="5" t="s">
        <v>3570</v>
      </c>
      <c r="BS550" s="5" t="s">
        <v>187</v>
      </c>
      <c r="BT550" s="5" t="s">
        <v>188</v>
      </c>
      <c r="BU550" s="5"/>
    </row>
    <row r="551" spans="1:73" s="6" customFormat="1" ht="13.5" customHeight="1">
      <c r="A551" s="11" t="str">
        <f>HYPERLINK("http://kyu.snu.ac.kr/sdhj/index.jsp?type=hj/GK14746_00IM0001_152b.jpg","1867_수동면_152b")</f>
        <v>1867_수동면_152b</v>
      </c>
      <c r="B551" s="4">
        <v>1867</v>
      </c>
      <c r="C551" s="4" t="s">
        <v>72</v>
      </c>
      <c r="D551" s="4" t="s">
        <v>73</v>
      </c>
      <c r="E551" s="4">
        <v>550</v>
      </c>
      <c r="F551" s="5">
        <v>3</v>
      </c>
      <c r="G551" s="5" t="s">
        <v>104</v>
      </c>
      <c r="H551" s="5" t="s">
        <v>105</v>
      </c>
      <c r="I551" s="5">
        <f t="shared" ref="I551:I574" si="43">I550</f>
        <v>4</v>
      </c>
      <c r="J551" s="5"/>
      <c r="K551" s="5"/>
      <c r="L551" s="5">
        <f>L550</f>
        <v>1</v>
      </c>
      <c r="M551" s="4" t="s">
        <v>3559</v>
      </c>
      <c r="N551" s="4" t="s">
        <v>3560</v>
      </c>
      <c r="O551" s="5"/>
      <c r="P551" s="5"/>
      <c r="Q551" s="5"/>
      <c r="R551" s="5"/>
      <c r="S551" s="5" t="s">
        <v>2417</v>
      </c>
      <c r="T551" s="5" t="s">
        <v>2418</v>
      </c>
      <c r="U551" s="5"/>
      <c r="V551" s="5"/>
      <c r="W551" s="5" t="s">
        <v>184</v>
      </c>
      <c r="X551" s="5" t="s">
        <v>5640</v>
      </c>
      <c r="Y551" s="5" t="s">
        <v>22</v>
      </c>
      <c r="Z551" s="5" t="s">
        <v>23</v>
      </c>
      <c r="AA551" s="5"/>
      <c r="AB551" s="5"/>
      <c r="AC551" s="5">
        <v>69</v>
      </c>
      <c r="AD551" s="5" t="s">
        <v>2419</v>
      </c>
      <c r="AE551" s="5" t="s">
        <v>2420</v>
      </c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</row>
    <row r="552" spans="1:73" s="6" customFormat="1" ht="13.5" customHeight="1">
      <c r="A552" s="11" t="str">
        <f>HYPERLINK("http://kyu.snu.ac.kr/sdhj/index.jsp?type=hj/GK14746_00IM0001_152b.jpg","1867_수동면_152b")</f>
        <v>1867_수동면_152b</v>
      </c>
      <c r="B552" s="4">
        <v>1867</v>
      </c>
      <c r="C552" s="4" t="s">
        <v>72</v>
      </c>
      <c r="D552" s="4" t="s">
        <v>73</v>
      </c>
      <c r="E552" s="4">
        <v>551</v>
      </c>
      <c r="F552" s="5">
        <v>3</v>
      </c>
      <c r="G552" s="5" t="s">
        <v>104</v>
      </c>
      <c r="H552" s="5" t="s">
        <v>105</v>
      </c>
      <c r="I552" s="5">
        <f t="shared" si="43"/>
        <v>4</v>
      </c>
      <c r="J552" s="5"/>
      <c r="K552" s="5"/>
      <c r="L552" s="5">
        <v>2</v>
      </c>
      <c r="M552" s="4" t="s">
        <v>3418</v>
      </c>
      <c r="N552" s="4" t="s">
        <v>3419</v>
      </c>
      <c r="O552" s="5"/>
      <c r="P552" s="5"/>
      <c r="Q552" s="5"/>
      <c r="R552" s="5"/>
      <c r="S552" s="5"/>
      <c r="T552" s="5" t="s">
        <v>5569</v>
      </c>
      <c r="U552" s="5" t="s">
        <v>108</v>
      </c>
      <c r="V552" s="5" t="s">
        <v>109</v>
      </c>
      <c r="W552" s="5" t="s">
        <v>110</v>
      </c>
      <c r="X552" s="5" t="s">
        <v>111</v>
      </c>
      <c r="Y552" s="5" t="s">
        <v>4269</v>
      </c>
      <c r="Z552" s="5" t="s">
        <v>4270</v>
      </c>
      <c r="AA552" s="5"/>
      <c r="AB552" s="5"/>
      <c r="AC552" s="5">
        <v>40</v>
      </c>
      <c r="AD552" s="5" t="s">
        <v>229</v>
      </c>
      <c r="AE552" s="5" t="s">
        <v>230</v>
      </c>
      <c r="AF552" s="5"/>
      <c r="AG552" s="5"/>
      <c r="AH552" s="5"/>
      <c r="AI552" s="5"/>
      <c r="AJ552" s="5" t="s">
        <v>35</v>
      </c>
      <c r="AK552" s="5" t="s">
        <v>36</v>
      </c>
      <c r="AL552" s="5" t="s">
        <v>116</v>
      </c>
      <c r="AM552" s="5" t="s">
        <v>117</v>
      </c>
      <c r="AN552" s="5"/>
      <c r="AO552" s="5"/>
      <c r="AP552" s="5"/>
      <c r="AQ552" s="5"/>
      <c r="AR552" s="5"/>
      <c r="AS552" s="5"/>
      <c r="AT552" s="5" t="s">
        <v>95</v>
      </c>
      <c r="AU552" s="5" t="s">
        <v>96</v>
      </c>
      <c r="AV552" s="5" t="s">
        <v>4271</v>
      </c>
      <c r="AW552" s="5" t="s">
        <v>4272</v>
      </c>
      <c r="AX552" s="5"/>
      <c r="AY552" s="5"/>
      <c r="AZ552" s="5"/>
      <c r="BA552" s="5"/>
      <c r="BB552" s="5"/>
      <c r="BC552" s="5"/>
      <c r="BD552" s="5"/>
      <c r="BE552" s="5"/>
      <c r="BF552" s="5"/>
      <c r="BG552" s="5" t="s">
        <v>95</v>
      </c>
      <c r="BH552" s="5" t="s">
        <v>96</v>
      </c>
      <c r="BI552" s="5" t="s">
        <v>4273</v>
      </c>
      <c r="BJ552" s="5" t="s">
        <v>4274</v>
      </c>
      <c r="BK552" s="5" t="s">
        <v>95</v>
      </c>
      <c r="BL552" s="5" t="s">
        <v>96</v>
      </c>
      <c r="BM552" s="5" t="s">
        <v>3492</v>
      </c>
      <c r="BN552" s="5" t="s">
        <v>3493</v>
      </c>
      <c r="BO552" s="5" t="s">
        <v>95</v>
      </c>
      <c r="BP552" s="5" t="s">
        <v>96</v>
      </c>
      <c r="BQ552" s="5" t="s">
        <v>4275</v>
      </c>
      <c r="BR552" s="5" t="s">
        <v>4276</v>
      </c>
      <c r="BS552" s="5" t="s">
        <v>1828</v>
      </c>
      <c r="BT552" s="5" t="s">
        <v>1829</v>
      </c>
      <c r="BU552" s="5"/>
    </row>
    <row r="553" spans="1:73" s="6" customFormat="1" ht="13.5" customHeight="1">
      <c r="A553" s="11" t="str">
        <f>HYPERLINK("http://kyu.snu.ac.kr/sdhj/index.jsp?type=hj/GK14746_00IM0001_152b.jpg","1867_수동면_152b")</f>
        <v>1867_수동면_152b</v>
      </c>
      <c r="B553" s="4">
        <v>1867</v>
      </c>
      <c r="C553" s="4" t="s">
        <v>72</v>
      </c>
      <c r="D553" s="4" t="s">
        <v>73</v>
      </c>
      <c r="E553" s="4">
        <v>552</v>
      </c>
      <c r="F553" s="5">
        <v>3</v>
      </c>
      <c r="G553" s="5" t="s">
        <v>104</v>
      </c>
      <c r="H553" s="5" t="s">
        <v>105</v>
      </c>
      <c r="I553" s="5">
        <f t="shared" si="43"/>
        <v>4</v>
      </c>
      <c r="J553" s="5"/>
      <c r="K553" s="5"/>
      <c r="L553" s="5">
        <f>L552</f>
        <v>2</v>
      </c>
      <c r="M553" s="4" t="s">
        <v>3418</v>
      </c>
      <c r="N553" s="4" t="s">
        <v>3419</v>
      </c>
      <c r="O553" s="5"/>
      <c r="P553" s="5"/>
      <c r="Q553" s="5"/>
      <c r="R553" s="5"/>
      <c r="S553" s="5" t="s">
        <v>164</v>
      </c>
      <c r="T553" s="5" t="s">
        <v>165</v>
      </c>
      <c r="U553" s="5"/>
      <c r="V553" s="5"/>
      <c r="W553" s="5" t="s">
        <v>166</v>
      </c>
      <c r="X553" s="5" t="s">
        <v>5755</v>
      </c>
      <c r="Y553" s="5" t="s">
        <v>167</v>
      </c>
      <c r="Z553" s="5" t="s">
        <v>168</v>
      </c>
      <c r="AA553" s="5"/>
      <c r="AB553" s="5"/>
      <c r="AC553" s="5">
        <v>40</v>
      </c>
      <c r="AD553" s="5" t="s">
        <v>229</v>
      </c>
      <c r="AE553" s="5" t="s">
        <v>230</v>
      </c>
      <c r="AF553" s="5"/>
      <c r="AG553" s="5"/>
      <c r="AH553" s="5"/>
      <c r="AI553" s="5"/>
      <c r="AJ553" s="5" t="s">
        <v>169</v>
      </c>
      <c r="AK553" s="5" t="s">
        <v>170</v>
      </c>
      <c r="AL553" s="5" t="s">
        <v>187</v>
      </c>
      <c r="AM553" s="5" t="s">
        <v>188</v>
      </c>
      <c r="AN553" s="5"/>
      <c r="AO553" s="5"/>
      <c r="AP553" s="5"/>
      <c r="AQ553" s="5"/>
      <c r="AR553" s="5"/>
      <c r="AS553" s="5"/>
      <c r="AT553" s="5" t="s">
        <v>95</v>
      </c>
      <c r="AU553" s="5" t="s">
        <v>96</v>
      </c>
      <c r="AV553" s="5" t="s">
        <v>3420</v>
      </c>
      <c r="AW553" s="5" t="s">
        <v>5756</v>
      </c>
      <c r="AX553" s="5"/>
      <c r="AY553" s="5"/>
      <c r="AZ553" s="5"/>
      <c r="BA553" s="5"/>
      <c r="BB553" s="5"/>
      <c r="BC553" s="5"/>
      <c r="BD553" s="5"/>
      <c r="BE553" s="5"/>
      <c r="BF553" s="5"/>
      <c r="BG553" s="5" t="s">
        <v>95</v>
      </c>
      <c r="BH553" s="5" t="s">
        <v>96</v>
      </c>
      <c r="BI553" s="5" t="s">
        <v>3421</v>
      </c>
      <c r="BJ553" s="5" t="s">
        <v>3422</v>
      </c>
      <c r="BK553" s="5" t="s">
        <v>95</v>
      </c>
      <c r="BL553" s="5" t="s">
        <v>96</v>
      </c>
      <c r="BM553" s="5" t="s">
        <v>3423</v>
      </c>
      <c r="BN553" s="5" t="s">
        <v>3424</v>
      </c>
      <c r="BO553" s="5" t="s">
        <v>95</v>
      </c>
      <c r="BP553" s="5" t="s">
        <v>96</v>
      </c>
      <c r="BQ553" s="5" t="s">
        <v>3425</v>
      </c>
      <c r="BR553" s="5" t="s">
        <v>3426</v>
      </c>
      <c r="BS553" s="5" t="s">
        <v>187</v>
      </c>
      <c r="BT553" s="5" t="s">
        <v>188</v>
      </c>
      <c r="BU553" s="5"/>
    </row>
    <row r="554" spans="1:73" s="9" customFormat="1" ht="13.5" customHeight="1">
      <c r="A554" s="11" t="str">
        <f>HYPERLINK("http://kyu.snu.ac.kr/sdhj/index.jsp?type=hj/GK14746_00IM0001_152b.jpg","1867_수동면_152b")</f>
        <v>1867_수동면_152b</v>
      </c>
      <c r="B554" s="4">
        <v>1867</v>
      </c>
      <c r="C554" s="4" t="s">
        <v>72</v>
      </c>
      <c r="D554" s="4" t="s">
        <v>73</v>
      </c>
      <c r="E554" s="4">
        <v>553</v>
      </c>
      <c r="F554" s="5">
        <v>3</v>
      </c>
      <c r="G554" s="5" t="s">
        <v>104</v>
      </c>
      <c r="H554" s="5" t="s">
        <v>105</v>
      </c>
      <c r="I554" s="5">
        <f t="shared" si="43"/>
        <v>4</v>
      </c>
      <c r="J554" s="5"/>
      <c r="K554" s="5"/>
      <c r="L554" s="5">
        <f>L553</f>
        <v>2</v>
      </c>
      <c r="M554" s="4" t="s">
        <v>3418</v>
      </c>
      <c r="N554" s="4" t="s">
        <v>3419</v>
      </c>
      <c r="O554" s="5"/>
      <c r="P554" s="5"/>
      <c r="Q554" s="5"/>
      <c r="R554" s="5"/>
      <c r="S554" s="5"/>
      <c r="T554" s="5" t="s">
        <v>5571</v>
      </c>
      <c r="U554" s="5" t="s">
        <v>4512</v>
      </c>
      <c r="V554" s="5" t="s">
        <v>4513</v>
      </c>
      <c r="W554" s="5"/>
      <c r="X554" s="5"/>
      <c r="Y554" s="5" t="s">
        <v>4946</v>
      </c>
      <c r="Z554" s="5" t="s">
        <v>4947</v>
      </c>
      <c r="AA554" s="5"/>
      <c r="AB554" s="5"/>
      <c r="AC554" s="5"/>
      <c r="AD554" s="5" t="s">
        <v>1079</v>
      </c>
      <c r="AE554" s="5" t="s">
        <v>1080</v>
      </c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</row>
    <row r="555" spans="1:73" s="6" customFormat="1" ht="13.5" customHeight="1">
      <c r="A555" s="11" t="str">
        <f>HYPERLINK("http://kyu.snu.ac.kr/sdhj/index.jsp?type=hj/GK14746_00IM0001_152b.jpg","1867_수동면_152b")</f>
        <v>1867_수동면_152b</v>
      </c>
      <c r="B555" s="4">
        <v>1867</v>
      </c>
      <c r="C555" s="4" t="s">
        <v>72</v>
      </c>
      <c r="D555" s="4" t="s">
        <v>73</v>
      </c>
      <c r="E555" s="4">
        <v>554</v>
      </c>
      <c r="F555" s="5">
        <v>3</v>
      </c>
      <c r="G555" s="5" t="s">
        <v>104</v>
      </c>
      <c r="H555" s="5" t="s">
        <v>105</v>
      </c>
      <c r="I555" s="5">
        <f t="shared" si="43"/>
        <v>4</v>
      </c>
      <c r="J555" s="5"/>
      <c r="K555" s="5"/>
      <c r="L555" s="5">
        <v>3</v>
      </c>
      <c r="M555" s="4" t="s">
        <v>300</v>
      </c>
      <c r="N555" s="4" t="s">
        <v>301</v>
      </c>
      <c r="O555" s="5"/>
      <c r="P555" s="5"/>
      <c r="Q555" s="5"/>
      <c r="R555" s="5"/>
      <c r="S555" s="5"/>
      <c r="T555" s="5" t="s">
        <v>5757</v>
      </c>
      <c r="U555" s="5" t="s">
        <v>108</v>
      </c>
      <c r="V555" s="5" t="s">
        <v>109</v>
      </c>
      <c r="W555" s="5" t="s">
        <v>110</v>
      </c>
      <c r="X555" s="5" t="s">
        <v>111</v>
      </c>
      <c r="Y555" s="5" t="s">
        <v>302</v>
      </c>
      <c r="Z555" s="5" t="s">
        <v>303</v>
      </c>
      <c r="AA555" s="5"/>
      <c r="AB555" s="5"/>
      <c r="AC555" s="5">
        <v>78</v>
      </c>
      <c r="AD555" s="5" t="s">
        <v>304</v>
      </c>
      <c r="AE555" s="5" t="s">
        <v>305</v>
      </c>
      <c r="AF555" s="5"/>
      <c r="AG555" s="5"/>
      <c r="AH555" s="5"/>
      <c r="AI555" s="5"/>
      <c r="AJ555" s="5" t="s">
        <v>35</v>
      </c>
      <c r="AK555" s="5" t="s">
        <v>36</v>
      </c>
      <c r="AL555" s="5" t="s">
        <v>116</v>
      </c>
      <c r="AM555" s="5" t="s">
        <v>117</v>
      </c>
      <c r="AN555" s="5"/>
      <c r="AO555" s="5"/>
      <c r="AP555" s="5"/>
      <c r="AQ555" s="5"/>
      <c r="AR555" s="5"/>
      <c r="AS555" s="5"/>
      <c r="AT555" s="5" t="s">
        <v>95</v>
      </c>
      <c r="AU555" s="5" t="s">
        <v>96</v>
      </c>
      <c r="AV555" s="5" t="s">
        <v>306</v>
      </c>
      <c r="AW555" s="5" t="s">
        <v>307</v>
      </c>
      <c r="AX555" s="5"/>
      <c r="AY555" s="5"/>
      <c r="AZ555" s="5"/>
      <c r="BA555" s="5"/>
      <c r="BB555" s="5"/>
      <c r="BC555" s="5"/>
      <c r="BD555" s="5"/>
      <c r="BE555" s="5"/>
      <c r="BF555" s="5"/>
      <c r="BG555" s="5" t="s">
        <v>95</v>
      </c>
      <c r="BH555" s="5" t="s">
        <v>96</v>
      </c>
      <c r="BI555" s="5" t="s">
        <v>308</v>
      </c>
      <c r="BJ555" s="5" t="s">
        <v>309</v>
      </c>
      <c r="BK555" s="5" t="s">
        <v>95</v>
      </c>
      <c r="BL555" s="5" t="s">
        <v>96</v>
      </c>
      <c r="BM555" s="5" t="s">
        <v>310</v>
      </c>
      <c r="BN555" s="5" t="s">
        <v>311</v>
      </c>
      <c r="BO555" s="5" t="s">
        <v>95</v>
      </c>
      <c r="BP555" s="5" t="s">
        <v>96</v>
      </c>
      <c r="BQ555" s="5" t="s">
        <v>312</v>
      </c>
      <c r="BR555" s="5" t="s">
        <v>313</v>
      </c>
      <c r="BS555" s="5" t="s">
        <v>199</v>
      </c>
      <c r="BT555" s="5" t="s">
        <v>200</v>
      </c>
      <c r="BU555" s="5"/>
    </row>
    <row r="556" spans="1:73" s="6" customFormat="1" ht="13.5" customHeight="1">
      <c r="A556" s="11" t="str">
        <f>HYPERLINK("http://kyu.snu.ac.kr/sdhj/index.jsp?type=hj/GK14746_00IM0001_152b.jpg","1867_수동면_152b")</f>
        <v>1867_수동면_152b</v>
      </c>
      <c r="B556" s="4">
        <v>1867</v>
      </c>
      <c r="C556" s="4" t="s">
        <v>72</v>
      </c>
      <c r="D556" s="4" t="s">
        <v>73</v>
      </c>
      <c r="E556" s="4">
        <v>555</v>
      </c>
      <c r="F556" s="5">
        <v>3</v>
      </c>
      <c r="G556" s="5" t="s">
        <v>104</v>
      </c>
      <c r="H556" s="5" t="s">
        <v>105</v>
      </c>
      <c r="I556" s="5">
        <f t="shared" si="43"/>
        <v>4</v>
      </c>
      <c r="J556" s="5"/>
      <c r="K556" s="5"/>
      <c r="L556" s="5">
        <f>L555</f>
        <v>3</v>
      </c>
      <c r="M556" s="4" t="s">
        <v>300</v>
      </c>
      <c r="N556" s="4" t="s">
        <v>301</v>
      </c>
      <c r="O556" s="5"/>
      <c r="P556" s="5"/>
      <c r="Q556" s="5"/>
      <c r="R556" s="5"/>
      <c r="S556" s="5" t="s">
        <v>164</v>
      </c>
      <c r="T556" s="5" t="s">
        <v>165</v>
      </c>
      <c r="U556" s="5"/>
      <c r="V556" s="5"/>
      <c r="W556" s="5" t="s">
        <v>1323</v>
      </c>
      <c r="X556" s="5" t="s">
        <v>1324</v>
      </c>
      <c r="Y556" s="5" t="s">
        <v>167</v>
      </c>
      <c r="Z556" s="5" t="s">
        <v>168</v>
      </c>
      <c r="AA556" s="5"/>
      <c r="AB556" s="5"/>
      <c r="AC556" s="5">
        <v>70</v>
      </c>
      <c r="AD556" s="5" t="s">
        <v>1592</v>
      </c>
      <c r="AE556" s="5" t="s">
        <v>1593</v>
      </c>
      <c r="AF556" s="5"/>
      <c r="AG556" s="5"/>
      <c r="AH556" s="5"/>
      <c r="AI556" s="5"/>
      <c r="AJ556" s="5" t="s">
        <v>169</v>
      </c>
      <c r="AK556" s="5" t="s">
        <v>170</v>
      </c>
      <c r="AL556" s="5" t="s">
        <v>4096</v>
      </c>
      <c r="AM556" s="5" t="s">
        <v>5758</v>
      </c>
      <c r="AN556" s="5"/>
      <c r="AO556" s="5"/>
      <c r="AP556" s="5"/>
      <c r="AQ556" s="5"/>
      <c r="AR556" s="5"/>
      <c r="AS556" s="5"/>
      <c r="AT556" s="5" t="s">
        <v>95</v>
      </c>
      <c r="AU556" s="5" t="s">
        <v>96</v>
      </c>
      <c r="AV556" s="5" t="s">
        <v>4097</v>
      </c>
      <c r="AW556" s="5" t="s">
        <v>4098</v>
      </c>
      <c r="AX556" s="5"/>
      <c r="AY556" s="5"/>
      <c r="AZ556" s="5"/>
      <c r="BA556" s="5"/>
      <c r="BB556" s="5"/>
      <c r="BC556" s="5"/>
      <c r="BD556" s="5"/>
      <c r="BE556" s="5"/>
      <c r="BF556" s="5"/>
      <c r="BG556" s="5" t="s">
        <v>95</v>
      </c>
      <c r="BH556" s="5" t="s">
        <v>96</v>
      </c>
      <c r="BI556" s="5" t="s">
        <v>4099</v>
      </c>
      <c r="BJ556" s="5" t="s">
        <v>4100</v>
      </c>
      <c r="BK556" s="5" t="s">
        <v>95</v>
      </c>
      <c r="BL556" s="5" t="s">
        <v>96</v>
      </c>
      <c r="BM556" s="5" t="s">
        <v>4101</v>
      </c>
      <c r="BN556" s="5" t="s">
        <v>4102</v>
      </c>
      <c r="BO556" s="5" t="s">
        <v>95</v>
      </c>
      <c r="BP556" s="5" t="s">
        <v>96</v>
      </c>
      <c r="BQ556" s="5" t="s">
        <v>4103</v>
      </c>
      <c r="BR556" s="5" t="s">
        <v>4104</v>
      </c>
      <c r="BS556" s="5" t="s">
        <v>626</v>
      </c>
      <c r="BT556" s="5" t="s">
        <v>627</v>
      </c>
      <c r="BU556" s="5"/>
    </row>
    <row r="557" spans="1:73" s="6" customFormat="1" ht="13.5" customHeight="1">
      <c r="A557" s="11" t="str">
        <f>HYPERLINK("http://kyu.snu.ac.kr/sdhj/index.jsp?type=hj/GK14746_00IM0001_152b.jpg","1867_수동면_152b")</f>
        <v>1867_수동면_152b</v>
      </c>
      <c r="B557" s="4">
        <v>1867</v>
      </c>
      <c r="C557" s="4" t="s">
        <v>72</v>
      </c>
      <c r="D557" s="4" t="s">
        <v>73</v>
      </c>
      <c r="E557" s="4">
        <v>556</v>
      </c>
      <c r="F557" s="5">
        <v>3</v>
      </c>
      <c r="G557" s="5" t="s">
        <v>104</v>
      </c>
      <c r="H557" s="5" t="s">
        <v>105</v>
      </c>
      <c r="I557" s="5">
        <f t="shared" si="43"/>
        <v>4</v>
      </c>
      <c r="J557" s="5"/>
      <c r="K557" s="5"/>
      <c r="L557" s="5">
        <f>L556</f>
        <v>3</v>
      </c>
      <c r="M557" s="4" t="s">
        <v>300</v>
      </c>
      <c r="N557" s="4" t="s">
        <v>301</v>
      </c>
      <c r="O557" s="5"/>
      <c r="P557" s="5"/>
      <c r="Q557" s="5"/>
      <c r="R557" s="5"/>
      <c r="S557" s="5" t="s">
        <v>4494</v>
      </c>
      <c r="T557" s="5" t="s">
        <v>4495</v>
      </c>
      <c r="U557" s="5" t="s">
        <v>108</v>
      </c>
      <c r="V557" s="5" t="s">
        <v>109</v>
      </c>
      <c r="W557" s="5"/>
      <c r="X557" s="5"/>
      <c r="Y557" s="5" t="s">
        <v>4948</v>
      </c>
      <c r="Z557" s="5" t="s">
        <v>4949</v>
      </c>
      <c r="AA557" s="5"/>
      <c r="AB557" s="5"/>
      <c r="AC557" s="5">
        <v>50</v>
      </c>
      <c r="AD557" s="5" t="s">
        <v>624</v>
      </c>
      <c r="AE557" s="5" t="s">
        <v>625</v>
      </c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</row>
    <row r="558" spans="1:73" s="6" customFormat="1" ht="13.5" customHeight="1">
      <c r="A558" s="11" t="str">
        <f>HYPERLINK("http://kyu.snu.ac.kr/sdhj/index.jsp?type=hj/GK14746_00IM0001_152b.jpg","1867_수동면_152b")</f>
        <v>1867_수동면_152b</v>
      </c>
      <c r="B558" s="4">
        <v>1867</v>
      </c>
      <c r="C558" s="4" t="s">
        <v>72</v>
      </c>
      <c r="D558" s="4" t="s">
        <v>73</v>
      </c>
      <c r="E558" s="4">
        <v>557</v>
      </c>
      <c r="F558" s="5">
        <v>3</v>
      </c>
      <c r="G558" s="5" t="s">
        <v>104</v>
      </c>
      <c r="H558" s="5" t="s">
        <v>105</v>
      </c>
      <c r="I558" s="5">
        <f t="shared" si="43"/>
        <v>4</v>
      </c>
      <c r="J558" s="5"/>
      <c r="K558" s="5"/>
      <c r="L558" s="5">
        <f>L557</f>
        <v>3</v>
      </c>
      <c r="M558" s="4" t="s">
        <v>300</v>
      </c>
      <c r="N558" s="4" t="s">
        <v>301</v>
      </c>
      <c r="O558" s="5"/>
      <c r="P558" s="5"/>
      <c r="Q558" s="5"/>
      <c r="R558" s="5"/>
      <c r="S558" s="5" t="s">
        <v>4475</v>
      </c>
      <c r="T558" s="5" t="s">
        <v>4435</v>
      </c>
      <c r="U558" s="5"/>
      <c r="V558" s="5"/>
      <c r="W558" s="5" t="s">
        <v>637</v>
      </c>
      <c r="X558" s="5" t="s">
        <v>638</v>
      </c>
      <c r="Y558" s="5" t="s">
        <v>167</v>
      </c>
      <c r="Z558" s="5" t="s">
        <v>168</v>
      </c>
      <c r="AA558" s="5"/>
      <c r="AB558" s="5"/>
      <c r="AC558" s="5">
        <v>50</v>
      </c>
      <c r="AD558" s="5" t="s">
        <v>624</v>
      </c>
      <c r="AE558" s="5" t="s">
        <v>625</v>
      </c>
      <c r="AF558" s="5"/>
      <c r="AG558" s="5"/>
      <c r="AH558" s="5"/>
      <c r="AI558" s="5"/>
      <c r="AJ558" s="5" t="s">
        <v>169</v>
      </c>
      <c r="AK558" s="5" t="s">
        <v>170</v>
      </c>
      <c r="AL558" s="5" t="s">
        <v>639</v>
      </c>
      <c r="AM558" s="5" t="s">
        <v>640</v>
      </c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</row>
    <row r="559" spans="1:73" s="6" customFormat="1" ht="13.5" customHeight="1">
      <c r="A559" s="11" t="str">
        <f>HYPERLINK("http://kyu.snu.ac.kr/sdhj/index.jsp?type=hj/GK14746_00IM0001_152b.jpg","1867_수동면_152b")</f>
        <v>1867_수동면_152b</v>
      </c>
      <c r="B559" s="4">
        <v>1867</v>
      </c>
      <c r="C559" s="4" t="s">
        <v>72</v>
      </c>
      <c r="D559" s="4" t="s">
        <v>73</v>
      </c>
      <c r="E559" s="4">
        <v>558</v>
      </c>
      <c r="F559" s="5">
        <v>3</v>
      </c>
      <c r="G559" s="5" t="s">
        <v>104</v>
      </c>
      <c r="H559" s="5" t="s">
        <v>105</v>
      </c>
      <c r="I559" s="5">
        <f t="shared" si="43"/>
        <v>4</v>
      </c>
      <c r="J559" s="5"/>
      <c r="K559" s="5"/>
      <c r="L559" s="5">
        <f>L558</f>
        <v>3</v>
      </c>
      <c r="M559" s="4" t="s">
        <v>300</v>
      </c>
      <c r="N559" s="4" t="s">
        <v>301</v>
      </c>
      <c r="O559" s="5"/>
      <c r="P559" s="5"/>
      <c r="Q559" s="5"/>
      <c r="R559" s="5"/>
      <c r="S559" s="5"/>
      <c r="T559" s="5" t="s">
        <v>5759</v>
      </c>
      <c r="U559" s="5" t="s">
        <v>4512</v>
      </c>
      <c r="V559" s="5" t="s">
        <v>4513</v>
      </c>
      <c r="W559" s="5"/>
      <c r="X559" s="5"/>
      <c r="Y559" s="5" t="s">
        <v>4950</v>
      </c>
      <c r="Z559" s="5" t="s">
        <v>4951</v>
      </c>
      <c r="AA559" s="5"/>
      <c r="AB559" s="5"/>
      <c r="AC559" s="5"/>
      <c r="AD559" s="5" t="s">
        <v>212</v>
      </c>
      <c r="AE559" s="5" t="s">
        <v>213</v>
      </c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</row>
    <row r="560" spans="1:73" s="6" customFormat="1" ht="13.5" customHeight="1">
      <c r="A560" s="11" t="str">
        <f>HYPERLINK("http://kyu.snu.ac.kr/sdhj/index.jsp?type=hj/GK14746_00IM0001_152b.jpg","1867_수동면_152b")</f>
        <v>1867_수동면_152b</v>
      </c>
      <c r="B560" s="4">
        <v>1867</v>
      </c>
      <c r="C560" s="4" t="s">
        <v>72</v>
      </c>
      <c r="D560" s="4" t="s">
        <v>73</v>
      </c>
      <c r="E560" s="4">
        <v>559</v>
      </c>
      <c r="F560" s="5">
        <v>3</v>
      </c>
      <c r="G560" s="5" t="s">
        <v>104</v>
      </c>
      <c r="H560" s="5" t="s">
        <v>105</v>
      </c>
      <c r="I560" s="5">
        <f t="shared" si="43"/>
        <v>4</v>
      </c>
      <c r="J560" s="5"/>
      <c r="K560" s="5"/>
      <c r="L560" s="5">
        <v>4</v>
      </c>
      <c r="M560" s="4" t="s">
        <v>1972</v>
      </c>
      <c r="N560" s="4" t="s">
        <v>1973</v>
      </c>
      <c r="O560" s="5"/>
      <c r="P560" s="5"/>
      <c r="Q560" s="5"/>
      <c r="R560" s="5"/>
      <c r="S560" s="5"/>
      <c r="T560" s="5" t="s">
        <v>5612</v>
      </c>
      <c r="U560" s="5" t="s">
        <v>108</v>
      </c>
      <c r="V560" s="5" t="s">
        <v>109</v>
      </c>
      <c r="W560" s="5" t="s">
        <v>110</v>
      </c>
      <c r="X560" s="5" t="s">
        <v>111</v>
      </c>
      <c r="Y560" s="5" t="s">
        <v>1974</v>
      </c>
      <c r="Z560" s="5" t="s">
        <v>1975</v>
      </c>
      <c r="AA560" s="5"/>
      <c r="AB560" s="5"/>
      <c r="AC560" s="5">
        <v>72</v>
      </c>
      <c r="AD560" s="5" t="s">
        <v>1640</v>
      </c>
      <c r="AE560" s="5" t="s">
        <v>1641</v>
      </c>
      <c r="AF560" s="5"/>
      <c r="AG560" s="5"/>
      <c r="AH560" s="5"/>
      <c r="AI560" s="5"/>
      <c r="AJ560" s="5" t="s">
        <v>35</v>
      </c>
      <c r="AK560" s="5" t="s">
        <v>36</v>
      </c>
      <c r="AL560" s="5" t="s">
        <v>116</v>
      </c>
      <c r="AM560" s="5" t="s">
        <v>117</v>
      </c>
      <c r="AN560" s="5"/>
      <c r="AO560" s="5"/>
      <c r="AP560" s="5"/>
      <c r="AQ560" s="5"/>
      <c r="AR560" s="5"/>
      <c r="AS560" s="5"/>
      <c r="AT560" s="5" t="s">
        <v>95</v>
      </c>
      <c r="AU560" s="5" t="s">
        <v>96</v>
      </c>
      <c r="AV560" s="5" t="s">
        <v>120</v>
      </c>
      <c r="AW560" s="5" t="s">
        <v>121</v>
      </c>
      <c r="AX560" s="5"/>
      <c r="AY560" s="5"/>
      <c r="AZ560" s="5"/>
      <c r="BA560" s="5"/>
      <c r="BB560" s="5"/>
      <c r="BC560" s="5"/>
      <c r="BD560" s="5"/>
      <c r="BE560" s="5"/>
      <c r="BF560" s="5"/>
      <c r="BG560" s="5" t="s">
        <v>122</v>
      </c>
      <c r="BH560" s="5" t="s">
        <v>123</v>
      </c>
      <c r="BI560" s="5" t="s">
        <v>124</v>
      </c>
      <c r="BJ560" s="5" t="s">
        <v>125</v>
      </c>
      <c r="BK560" s="5" t="s">
        <v>122</v>
      </c>
      <c r="BL560" s="5" t="s">
        <v>123</v>
      </c>
      <c r="BM560" s="5" t="s">
        <v>1976</v>
      </c>
      <c r="BN560" s="5" t="s">
        <v>1977</v>
      </c>
      <c r="BO560" s="5" t="s">
        <v>95</v>
      </c>
      <c r="BP560" s="5" t="s">
        <v>96</v>
      </c>
      <c r="BQ560" s="5" t="s">
        <v>1978</v>
      </c>
      <c r="BR560" s="5" t="s">
        <v>1979</v>
      </c>
      <c r="BS560" s="5" t="s">
        <v>255</v>
      </c>
      <c r="BT560" s="5" t="s">
        <v>256</v>
      </c>
      <c r="BU560" s="5"/>
    </row>
    <row r="561" spans="1:73" s="6" customFormat="1" ht="13.5" customHeight="1">
      <c r="A561" s="11" t="str">
        <f>HYPERLINK("http://kyu.snu.ac.kr/sdhj/index.jsp?type=hj/GK14746_00IM0001_152b.jpg","1867_수동면_152b")</f>
        <v>1867_수동면_152b</v>
      </c>
      <c r="B561" s="4">
        <v>1867</v>
      </c>
      <c r="C561" s="4" t="s">
        <v>72</v>
      </c>
      <c r="D561" s="4" t="s">
        <v>73</v>
      </c>
      <c r="E561" s="4">
        <v>560</v>
      </c>
      <c r="F561" s="5">
        <v>3</v>
      </c>
      <c r="G561" s="5" t="s">
        <v>104</v>
      </c>
      <c r="H561" s="5" t="s">
        <v>105</v>
      </c>
      <c r="I561" s="5">
        <f t="shared" si="43"/>
        <v>4</v>
      </c>
      <c r="J561" s="5"/>
      <c r="K561" s="5"/>
      <c r="L561" s="5">
        <f t="shared" ref="L561:L566" si="44">L560</f>
        <v>4</v>
      </c>
      <c r="M561" s="4" t="s">
        <v>1972</v>
      </c>
      <c r="N561" s="4" t="s">
        <v>1973</v>
      </c>
      <c r="O561" s="5"/>
      <c r="P561" s="5"/>
      <c r="Q561" s="5"/>
      <c r="R561" s="5"/>
      <c r="S561" s="5" t="s">
        <v>164</v>
      </c>
      <c r="T561" s="5" t="s">
        <v>165</v>
      </c>
      <c r="U561" s="5"/>
      <c r="V561" s="5"/>
      <c r="W561" s="5" t="s">
        <v>166</v>
      </c>
      <c r="X561" s="5" t="s">
        <v>5650</v>
      </c>
      <c r="Y561" s="5" t="s">
        <v>167</v>
      </c>
      <c r="Z561" s="5" t="s">
        <v>168</v>
      </c>
      <c r="AA561" s="5"/>
      <c r="AB561" s="5"/>
      <c r="AC561" s="5">
        <v>67</v>
      </c>
      <c r="AD561" s="5"/>
      <c r="AE561" s="5"/>
      <c r="AF561" s="5"/>
      <c r="AG561" s="5"/>
      <c r="AH561" s="5"/>
      <c r="AI561" s="5"/>
      <c r="AJ561" s="5" t="s">
        <v>169</v>
      </c>
      <c r="AK561" s="5" t="s">
        <v>170</v>
      </c>
      <c r="AL561" s="5" t="s">
        <v>771</v>
      </c>
      <c r="AM561" s="5" t="s">
        <v>772</v>
      </c>
      <c r="AN561" s="5"/>
      <c r="AO561" s="5"/>
      <c r="AP561" s="5"/>
      <c r="AQ561" s="5"/>
      <c r="AR561" s="5"/>
      <c r="AS561" s="5"/>
      <c r="AT561" s="5" t="s">
        <v>95</v>
      </c>
      <c r="AU561" s="5" t="s">
        <v>96</v>
      </c>
      <c r="AV561" s="5" t="s">
        <v>3057</v>
      </c>
      <c r="AW561" s="5" t="s">
        <v>3058</v>
      </c>
      <c r="AX561" s="5"/>
      <c r="AY561" s="5"/>
      <c r="AZ561" s="5"/>
      <c r="BA561" s="5"/>
      <c r="BB561" s="5"/>
      <c r="BC561" s="5"/>
      <c r="BD561" s="5"/>
      <c r="BE561" s="5"/>
      <c r="BF561" s="5"/>
      <c r="BG561" s="5" t="s">
        <v>95</v>
      </c>
      <c r="BH561" s="5" t="s">
        <v>96</v>
      </c>
      <c r="BI561" s="5" t="s">
        <v>3059</v>
      </c>
      <c r="BJ561" s="5" t="s">
        <v>3060</v>
      </c>
      <c r="BK561" s="5" t="s">
        <v>95</v>
      </c>
      <c r="BL561" s="5" t="s">
        <v>96</v>
      </c>
      <c r="BM561" s="5" t="s">
        <v>1370</v>
      </c>
      <c r="BN561" s="5" t="s">
        <v>1371</v>
      </c>
      <c r="BO561" s="5" t="s">
        <v>95</v>
      </c>
      <c r="BP561" s="5" t="s">
        <v>96</v>
      </c>
      <c r="BQ561" s="5" t="s">
        <v>3061</v>
      </c>
      <c r="BR561" s="5" t="s">
        <v>3062</v>
      </c>
      <c r="BS561" s="5" t="s">
        <v>383</v>
      </c>
      <c r="BT561" s="5" t="s">
        <v>384</v>
      </c>
      <c r="BU561" s="5"/>
    </row>
    <row r="562" spans="1:73" s="6" customFormat="1" ht="13.5" customHeight="1">
      <c r="A562" s="11" t="str">
        <f>HYPERLINK("http://kyu.snu.ac.kr/sdhj/index.jsp?type=hj/GK14746_00IM0001_152b.jpg","1867_수동면_152b")</f>
        <v>1867_수동면_152b</v>
      </c>
      <c r="B562" s="4">
        <v>1867</v>
      </c>
      <c r="C562" s="4" t="s">
        <v>72</v>
      </c>
      <c r="D562" s="4" t="s">
        <v>73</v>
      </c>
      <c r="E562" s="4">
        <v>561</v>
      </c>
      <c r="F562" s="5">
        <v>3</v>
      </c>
      <c r="G562" s="5" t="s">
        <v>104</v>
      </c>
      <c r="H562" s="5" t="s">
        <v>105</v>
      </c>
      <c r="I562" s="5">
        <f t="shared" si="43"/>
        <v>4</v>
      </c>
      <c r="J562" s="5"/>
      <c r="K562" s="5"/>
      <c r="L562" s="5">
        <f t="shared" si="44"/>
        <v>4</v>
      </c>
      <c r="M562" s="4" t="s">
        <v>1972</v>
      </c>
      <c r="N562" s="4" t="s">
        <v>1973</v>
      </c>
      <c r="O562" s="5"/>
      <c r="P562" s="5"/>
      <c r="Q562" s="5"/>
      <c r="R562" s="5"/>
      <c r="S562" s="5" t="s">
        <v>4494</v>
      </c>
      <c r="T562" s="5" t="s">
        <v>4495</v>
      </c>
      <c r="U562" s="5" t="s">
        <v>108</v>
      </c>
      <c r="V562" s="5" t="s">
        <v>109</v>
      </c>
      <c r="W562" s="5"/>
      <c r="X562" s="5"/>
      <c r="Y562" s="5" t="s">
        <v>4952</v>
      </c>
      <c r="Z562" s="5" t="s">
        <v>4953</v>
      </c>
      <c r="AA562" s="5"/>
      <c r="AB562" s="5"/>
      <c r="AC562" s="5">
        <v>44</v>
      </c>
      <c r="AD562" s="5" t="s">
        <v>438</v>
      </c>
      <c r="AE562" s="5" t="s">
        <v>439</v>
      </c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</row>
    <row r="563" spans="1:73" s="6" customFormat="1" ht="13.5" customHeight="1">
      <c r="A563" s="11" t="str">
        <f>HYPERLINK("http://kyu.snu.ac.kr/sdhj/index.jsp?type=hj/GK14746_00IM0001_152b.jpg","1867_수동면_152b")</f>
        <v>1867_수동면_152b</v>
      </c>
      <c r="B563" s="4">
        <v>1867</v>
      </c>
      <c r="C563" s="4" t="s">
        <v>72</v>
      </c>
      <c r="D563" s="4" t="s">
        <v>73</v>
      </c>
      <c r="E563" s="4">
        <v>562</v>
      </c>
      <c r="F563" s="5">
        <v>3</v>
      </c>
      <c r="G563" s="5" t="s">
        <v>104</v>
      </c>
      <c r="H563" s="5" t="s">
        <v>105</v>
      </c>
      <c r="I563" s="5">
        <f t="shared" si="43"/>
        <v>4</v>
      </c>
      <c r="J563" s="5"/>
      <c r="K563" s="5"/>
      <c r="L563" s="5">
        <f t="shared" si="44"/>
        <v>4</v>
      </c>
      <c r="M563" s="4" t="s">
        <v>1972</v>
      </c>
      <c r="N563" s="4" t="s">
        <v>1973</v>
      </c>
      <c r="O563" s="5"/>
      <c r="P563" s="5"/>
      <c r="Q563" s="5"/>
      <c r="R563" s="5"/>
      <c r="S563" s="5" t="s">
        <v>4475</v>
      </c>
      <c r="T563" s="5" t="s">
        <v>4435</v>
      </c>
      <c r="U563" s="5"/>
      <c r="V563" s="5"/>
      <c r="W563" s="5" t="s">
        <v>110</v>
      </c>
      <c r="X563" s="5" t="s">
        <v>111</v>
      </c>
      <c r="Y563" s="5" t="s">
        <v>167</v>
      </c>
      <c r="Z563" s="5" t="s">
        <v>168</v>
      </c>
      <c r="AA563" s="5"/>
      <c r="AB563" s="5"/>
      <c r="AC563" s="5">
        <v>37</v>
      </c>
      <c r="AD563" s="5" t="s">
        <v>532</v>
      </c>
      <c r="AE563" s="5" t="s">
        <v>533</v>
      </c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</row>
    <row r="564" spans="1:73" s="6" customFormat="1" ht="13.5" customHeight="1">
      <c r="A564" s="11" t="str">
        <f>HYPERLINK("http://kyu.snu.ac.kr/sdhj/index.jsp?type=hj/GK14746_00IM0001_152b.jpg","1867_수동면_152b")</f>
        <v>1867_수동면_152b</v>
      </c>
      <c r="B564" s="4">
        <v>1867</v>
      </c>
      <c r="C564" s="4" t="s">
        <v>72</v>
      </c>
      <c r="D564" s="4" t="s">
        <v>73</v>
      </c>
      <c r="E564" s="4">
        <v>563</v>
      </c>
      <c r="F564" s="5">
        <v>3</v>
      </c>
      <c r="G564" s="5" t="s">
        <v>104</v>
      </c>
      <c r="H564" s="5" t="s">
        <v>105</v>
      </c>
      <c r="I564" s="5">
        <f t="shared" si="43"/>
        <v>4</v>
      </c>
      <c r="J564" s="5"/>
      <c r="K564" s="5"/>
      <c r="L564" s="5">
        <f t="shared" si="44"/>
        <v>4</v>
      </c>
      <c r="M564" s="4" t="s">
        <v>1972</v>
      </c>
      <c r="N564" s="4" t="s">
        <v>1973</v>
      </c>
      <c r="O564" s="5"/>
      <c r="P564" s="5"/>
      <c r="Q564" s="5"/>
      <c r="R564" s="5"/>
      <c r="S564" s="5" t="s">
        <v>4494</v>
      </c>
      <c r="T564" s="5" t="s">
        <v>4495</v>
      </c>
      <c r="U564" s="5" t="s">
        <v>108</v>
      </c>
      <c r="V564" s="5" t="s">
        <v>109</v>
      </c>
      <c r="W564" s="5"/>
      <c r="X564" s="5"/>
      <c r="Y564" s="5" t="s">
        <v>4954</v>
      </c>
      <c r="Z564" s="5" t="s">
        <v>4955</v>
      </c>
      <c r="AA564" s="5"/>
      <c r="AB564" s="5"/>
      <c r="AC564" s="5">
        <v>24</v>
      </c>
      <c r="AD564" s="5" t="s">
        <v>2885</v>
      </c>
      <c r="AE564" s="5" t="s">
        <v>2886</v>
      </c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</row>
    <row r="565" spans="1:73" s="6" customFormat="1" ht="13.5" customHeight="1">
      <c r="A565" s="11" t="str">
        <f>HYPERLINK("http://kyu.snu.ac.kr/sdhj/index.jsp?type=hj/GK14746_00IM0001_152b.jpg","1867_수동면_152b")</f>
        <v>1867_수동면_152b</v>
      </c>
      <c r="B565" s="4">
        <v>1867</v>
      </c>
      <c r="C565" s="4" t="s">
        <v>72</v>
      </c>
      <c r="D565" s="4" t="s">
        <v>73</v>
      </c>
      <c r="E565" s="4">
        <v>564</v>
      </c>
      <c r="F565" s="5">
        <v>3</v>
      </c>
      <c r="G565" s="5" t="s">
        <v>104</v>
      </c>
      <c r="H565" s="5" t="s">
        <v>105</v>
      </c>
      <c r="I565" s="5">
        <f t="shared" si="43"/>
        <v>4</v>
      </c>
      <c r="J565" s="5"/>
      <c r="K565" s="5"/>
      <c r="L565" s="5">
        <f t="shared" si="44"/>
        <v>4</v>
      </c>
      <c r="M565" s="4" t="s">
        <v>1972</v>
      </c>
      <c r="N565" s="4" t="s">
        <v>1973</v>
      </c>
      <c r="O565" s="5"/>
      <c r="P565" s="5"/>
      <c r="Q565" s="5"/>
      <c r="R565" s="5"/>
      <c r="S565" s="5" t="s">
        <v>4475</v>
      </c>
      <c r="T565" s="5" t="s">
        <v>4435</v>
      </c>
      <c r="U565" s="5"/>
      <c r="V565" s="5"/>
      <c r="W565" s="5" t="s">
        <v>728</v>
      </c>
      <c r="X565" s="5" t="s">
        <v>729</v>
      </c>
      <c r="Y565" s="5" t="s">
        <v>167</v>
      </c>
      <c r="Z565" s="5" t="s">
        <v>168</v>
      </c>
      <c r="AA565" s="5"/>
      <c r="AB565" s="5"/>
      <c r="AC565" s="5">
        <v>24</v>
      </c>
      <c r="AD565" s="5" t="s">
        <v>2885</v>
      </c>
      <c r="AE565" s="5" t="s">
        <v>2886</v>
      </c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</row>
    <row r="566" spans="1:73" s="6" customFormat="1" ht="13.5" customHeight="1">
      <c r="A566" s="11" t="str">
        <f>HYPERLINK("http://kyu.snu.ac.kr/sdhj/index.jsp?type=hj/GK14746_00IM0001_152b.jpg","1867_수동면_152b")</f>
        <v>1867_수동면_152b</v>
      </c>
      <c r="B566" s="4">
        <v>1867</v>
      </c>
      <c r="C566" s="4" t="s">
        <v>72</v>
      </c>
      <c r="D566" s="4" t="s">
        <v>73</v>
      </c>
      <c r="E566" s="4">
        <v>565</v>
      </c>
      <c r="F566" s="5">
        <v>3</v>
      </c>
      <c r="G566" s="5" t="s">
        <v>104</v>
      </c>
      <c r="H566" s="5" t="s">
        <v>105</v>
      </c>
      <c r="I566" s="5">
        <f t="shared" si="43"/>
        <v>4</v>
      </c>
      <c r="J566" s="5"/>
      <c r="K566" s="5"/>
      <c r="L566" s="5">
        <f t="shared" si="44"/>
        <v>4</v>
      </c>
      <c r="M566" s="4" t="s">
        <v>1972</v>
      </c>
      <c r="N566" s="4" t="s">
        <v>1973</v>
      </c>
      <c r="O566" s="5"/>
      <c r="P566" s="5"/>
      <c r="Q566" s="5"/>
      <c r="R566" s="5"/>
      <c r="S566" s="5"/>
      <c r="T566" s="5" t="s">
        <v>5615</v>
      </c>
      <c r="U566" s="5" t="s">
        <v>4512</v>
      </c>
      <c r="V566" s="5" t="s">
        <v>4513</v>
      </c>
      <c r="W566" s="5"/>
      <c r="X566" s="5"/>
      <c r="Y566" s="5" t="s">
        <v>4956</v>
      </c>
      <c r="Z566" s="5" t="s">
        <v>4957</v>
      </c>
      <c r="AA566" s="5"/>
      <c r="AB566" s="5"/>
      <c r="AC566" s="5"/>
      <c r="AD566" s="5" t="s">
        <v>397</v>
      </c>
      <c r="AE566" s="5" t="s">
        <v>398</v>
      </c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</row>
    <row r="567" spans="1:73" s="6" customFormat="1" ht="13.5" customHeight="1">
      <c r="A567" s="11" t="str">
        <f>HYPERLINK("http://kyu.snu.ac.kr/sdhj/index.jsp?type=hj/GK14746_00IM0001_152b.jpg","1867_수동면_152b")</f>
        <v>1867_수동면_152b</v>
      </c>
      <c r="B567" s="4">
        <v>1867</v>
      </c>
      <c r="C567" s="4" t="s">
        <v>72</v>
      </c>
      <c r="D567" s="4" t="s">
        <v>73</v>
      </c>
      <c r="E567" s="4">
        <v>566</v>
      </c>
      <c r="F567" s="5">
        <v>3</v>
      </c>
      <c r="G567" s="5" t="s">
        <v>104</v>
      </c>
      <c r="H567" s="5" t="s">
        <v>105</v>
      </c>
      <c r="I567" s="5">
        <f t="shared" si="43"/>
        <v>4</v>
      </c>
      <c r="J567" s="5"/>
      <c r="K567" s="5"/>
      <c r="L567" s="5">
        <v>5</v>
      </c>
      <c r="M567" s="4" t="s">
        <v>2495</v>
      </c>
      <c r="N567" s="4" t="s">
        <v>2496</v>
      </c>
      <c r="O567" s="5"/>
      <c r="P567" s="5"/>
      <c r="Q567" s="5"/>
      <c r="R567" s="5"/>
      <c r="S567" s="5"/>
      <c r="T567" s="5" t="s">
        <v>5516</v>
      </c>
      <c r="U567" s="5" t="s">
        <v>108</v>
      </c>
      <c r="V567" s="5" t="s">
        <v>109</v>
      </c>
      <c r="W567" s="5" t="s">
        <v>184</v>
      </c>
      <c r="X567" s="5" t="s">
        <v>5760</v>
      </c>
      <c r="Y567" s="5" t="s">
        <v>2497</v>
      </c>
      <c r="Z567" s="5" t="s">
        <v>2498</v>
      </c>
      <c r="AA567" s="5"/>
      <c r="AB567" s="5"/>
      <c r="AC567" s="5">
        <v>80</v>
      </c>
      <c r="AD567" s="5" t="s">
        <v>2180</v>
      </c>
      <c r="AE567" s="5" t="s">
        <v>2181</v>
      </c>
      <c r="AF567" s="5"/>
      <c r="AG567" s="5"/>
      <c r="AH567" s="5"/>
      <c r="AI567" s="5"/>
      <c r="AJ567" s="5" t="s">
        <v>35</v>
      </c>
      <c r="AK567" s="5" t="s">
        <v>36</v>
      </c>
      <c r="AL567" s="5" t="s">
        <v>199</v>
      </c>
      <c r="AM567" s="5" t="s">
        <v>200</v>
      </c>
      <c r="AN567" s="5"/>
      <c r="AO567" s="5"/>
      <c r="AP567" s="5"/>
      <c r="AQ567" s="5"/>
      <c r="AR567" s="5"/>
      <c r="AS567" s="5"/>
      <c r="AT567" s="5" t="s">
        <v>95</v>
      </c>
      <c r="AU567" s="5" t="s">
        <v>96</v>
      </c>
      <c r="AV567" s="5" t="s">
        <v>2499</v>
      </c>
      <c r="AW567" s="5" t="s">
        <v>2500</v>
      </c>
      <c r="AX567" s="5" t="s">
        <v>407</v>
      </c>
      <c r="AY567" s="5" t="s">
        <v>408</v>
      </c>
      <c r="AZ567" s="5" t="s">
        <v>1310</v>
      </c>
      <c r="BA567" s="5" t="s">
        <v>1311</v>
      </c>
      <c r="BB567" s="5"/>
      <c r="BC567" s="5"/>
      <c r="BD567" s="5"/>
      <c r="BE567" s="5"/>
      <c r="BF567" s="5"/>
      <c r="BG567" s="5" t="s">
        <v>95</v>
      </c>
      <c r="BH567" s="5" t="s">
        <v>96</v>
      </c>
      <c r="BI567" s="5" t="s">
        <v>1248</v>
      </c>
      <c r="BJ567" s="5" t="s">
        <v>1249</v>
      </c>
      <c r="BK567" s="5" t="s">
        <v>95</v>
      </c>
      <c r="BL567" s="5" t="s">
        <v>96</v>
      </c>
      <c r="BM567" s="5" t="s">
        <v>920</v>
      </c>
      <c r="BN567" s="5" t="s">
        <v>921</v>
      </c>
      <c r="BO567" s="5" t="s">
        <v>95</v>
      </c>
      <c r="BP567" s="5" t="s">
        <v>96</v>
      </c>
      <c r="BQ567" s="5" t="s">
        <v>2501</v>
      </c>
      <c r="BR567" s="5" t="s">
        <v>2502</v>
      </c>
      <c r="BS567" s="5" t="s">
        <v>116</v>
      </c>
      <c r="BT567" s="5" t="s">
        <v>117</v>
      </c>
      <c r="BU567" s="5"/>
    </row>
    <row r="568" spans="1:73" s="6" customFormat="1" ht="13.5" customHeight="1">
      <c r="A568" s="11" t="str">
        <f>HYPERLINK("http://kyu.snu.ac.kr/sdhj/index.jsp?type=hj/GK14746_00IM0001_152b.jpg","1867_수동면_152b")</f>
        <v>1867_수동면_152b</v>
      </c>
      <c r="B568" s="4">
        <v>1867</v>
      </c>
      <c r="C568" s="4" t="s">
        <v>72</v>
      </c>
      <c r="D568" s="4" t="s">
        <v>73</v>
      </c>
      <c r="E568" s="4">
        <v>567</v>
      </c>
      <c r="F568" s="5">
        <v>3</v>
      </c>
      <c r="G568" s="5" t="s">
        <v>104</v>
      </c>
      <c r="H568" s="5" t="s">
        <v>105</v>
      </c>
      <c r="I568" s="5">
        <f t="shared" si="43"/>
        <v>4</v>
      </c>
      <c r="J568" s="5"/>
      <c r="K568" s="5"/>
      <c r="L568" s="5">
        <f t="shared" ref="L568:L574" si="45">L567</f>
        <v>5</v>
      </c>
      <c r="M568" s="4" t="s">
        <v>2495</v>
      </c>
      <c r="N568" s="4" t="s">
        <v>2496</v>
      </c>
      <c r="O568" s="5"/>
      <c r="P568" s="5"/>
      <c r="Q568" s="5"/>
      <c r="R568" s="5"/>
      <c r="S568" s="5" t="s">
        <v>4494</v>
      </c>
      <c r="T568" s="5" t="s">
        <v>4495</v>
      </c>
      <c r="U568" s="5" t="s">
        <v>108</v>
      </c>
      <c r="V568" s="5" t="s">
        <v>109</v>
      </c>
      <c r="W568" s="5"/>
      <c r="X568" s="5"/>
      <c r="Y568" s="5" t="s">
        <v>4958</v>
      </c>
      <c r="Z568" s="5" t="s">
        <v>4959</v>
      </c>
      <c r="AA568" s="5"/>
      <c r="AB568" s="5"/>
      <c r="AC568" s="5">
        <v>50</v>
      </c>
      <c r="AD568" s="5" t="s">
        <v>850</v>
      </c>
      <c r="AE568" s="5" t="s">
        <v>851</v>
      </c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</row>
    <row r="569" spans="1:73" s="6" customFormat="1" ht="13.5" customHeight="1">
      <c r="A569" s="11" t="str">
        <f>HYPERLINK("http://kyu.snu.ac.kr/sdhj/index.jsp?type=hj/GK14746_00IM0001_153a.jpg","1867_수동면_153a")</f>
        <v>1867_수동면_153a</v>
      </c>
      <c r="B569" s="4">
        <v>1867</v>
      </c>
      <c r="C569" s="4" t="s">
        <v>72</v>
      </c>
      <c r="D569" s="4" t="s">
        <v>73</v>
      </c>
      <c r="E569" s="4">
        <v>568</v>
      </c>
      <c r="F569" s="5">
        <v>3</v>
      </c>
      <c r="G569" s="5" t="s">
        <v>104</v>
      </c>
      <c r="H569" s="5" t="s">
        <v>105</v>
      </c>
      <c r="I569" s="5">
        <f t="shared" si="43"/>
        <v>4</v>
      </c>
      <c r="J569" s="5"/>
      <c r="K569" s="5"/>
      <c r="L569" s="5">
        <f t="shared" si="45"/>
        <v>5</v>
      </c>
      <c r="M569" s="4" t="s">
        <v>2495</v>
      </c>
      <c r="N569" s="4" t="s">
        <v>2496</v>
      </c>
      <c r="O569" s="5"/>
      <c r="P569" s="5"/>
      <c r="Q569" s="5"/>
      <c r="R569" s="5"/>
      <c r="S569" s="5" t="s">
        <v>4475</v>
      </c>
      <c r="T569" s="5" t="s">
        <v>4435</v>
      </c>
      <c r="U569" s="5"/>
      <c r="V569" s="5"/>
      <c r="W569" s="5" t="s">
        <v>166</v>
      </c>
      <c r="X569" s="5" t="s">
        <v>5517</v>
      </c>
      <c r="Y569" s="5" t="s">
        <v>167</v>
      </c>
      <c r="Z569" s="5" t="s">
        <v>168</v>
      </c>
      <c r="AA569" s="5"/>
      <c r="AB569" s="5"/>
      <c r="AC569" s="5">
        <v>54</v>
      </c>
      <c r="AD569" s="5" t="s">
        <v>114</v>
      </c>
      <c r="AE569" s="5" t="s">
        <v>115</v>
      </c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</row>
    <row r="570" spans="1:73" s="6" customFormat="1" ht="13.5" customHeight="1">
      <c r="A570" s="11" t="str">
        <f>HYPERLINK("http://kyu.snu.ac.kr/sdhj/index.jsp?type=hj/GK14746_00IM0001_153a.jpg","1867_수동면_153a")</f>
        <v>1867_수동면_153a</v>
      </c>
      <c r="B570" s="4">
        <v>1867</v>
      </c>
      <c r="C570" s="4" t="s">
        <v>72</v>
      </c>
      <c r="D570" s="4" t="s">
        <v>73</v>
      </c>
      <c r="E570" s="4">
        <v>569</v>
      </c>
      <c r="F570" s="5">
        <v>3</v>
      </c>
      <c r="G570" s="5" t="s">
        <v>104</v>
      </c>
      <c r="H570" s="5" t="s">
        <v>105</v>
      </c>
      <c r="I570" s="5">
        <f t="shared" si="43"/>
        <v>4</v>
      </c>
      <c r="J570" s="5"/>
      <c r="K570" s="5"/>
      <c r="L570" s="5">
        <f t="shared" si="45"/>
        <v>5</v>
      </c>
      <c r="M570" s="4" t="s">
        <v>2495</v>
      </c>
      <c r="N570" s="4" t="s">
        <v>2496</v>
      </c>
      <c r="O570" s="5"/>
      <c r="P570" s="5"/>
      <c r="Q570" s="5"/>
      <c r="R570" s="5"/>
      <c r="S570" s="5" t="s">
        <v>4494</v>
      </c>
      <c r="T570" s="5" t="s">
        <v>4495</v>
      </c>
      <c r="U570" s="5" t="s">
        <v>108</v>
      </c>
      <c r="V570" s="5" t="s">
        <v>109</v>
      </c>
      <c r="W570" s="5"/>
      <c r="X570" s="5"/>
      <c r="Y570" s="5" t="s">
        <v>4960</v>
      </c>
      <c r="Z570" s="5" t="s">
        <v>4961</v>
      </c>
      <c r="AA570" s="5"/>
      <c r="AB570" s="5"/>
      <c r="AC570" s="5">
        <v>42</v>
      </c>
      <c r="AD570" s="5" t="s">
        <v>877</v>
      </c>
      <c r="AE570" s="5" t="s">
        <v>878</v>
      </c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</row>
    <row r="571" spans="1:73" s="6" customFormat="1" ht="13.5" customHeight="1">
      <c r="A571" s="11" t="str">
        <f>HYPERLINK("http://kyu.snu.ac.kr/sdhj/index.jsp?type=hj/GK14746_00IM0001_153a.jpg","1867_수동면_153a")</f>
        <v>1867_수동면_153a</v>
      </c>
      <c r="B571" s="4">
        <v>1867</v>
      </c>
      <c r="C571" s="4" t="s">
        <v>72</v>
      </c>
      <c r="D571" s="4" t="s">
        <v>73</v>
      </c>
      <c r="E571" s="4">
        <v>570</v>
      </c>
      <c r="F571" s="5">
        <v>3</v>
      </c>
      <c r="G571" s="5" t="s">
        <v>104</v>
      </c>
      <c r="H571" s="5" t="s">
        <v>105</v>
      </c>
      <c r="I571" s="5">
        <f t="shared" si="43"/>
        <v>4</v>
      </c>
      <c r="J571" s="5"/>
      <c r="K571" s="5"/>
      <c r="L571" s="5">
        <f t="shared" si="45"/>
        <v>5</v>
      </c>
      <c r="M571" s="4" t="s">
        <v>2495</v>
      </c>
      <c r="N571" s="4" t="s">
        <v>2496</v>
      </c>
      <c r="O571" s="5"/>
      <c r="P571" s="5"/>
      <c r="Q571" s="5"/>
      <c r="R571" s="5"/>
      <c r="S571" s="5" t="s">
        <v>4475</v>
      </c>
      <c r="T571" s="5" t="s">
        <v>4435</v>
      </c>
      <c r="U571" s="5"/>
      <c r="V571" s="5"/>
      <c r="W571" s="5" t="s">
        <v>166</v>
      </c>
      <c r="X571" s="5" t="s">
        <v>5517</v>
      </c>
      <c r="Y571" s="5" t="s">
        <v>167</v>
      </c>
      <c r="Z571" s="5" t="s">
        <v>168</v>
      </c>
      <c r="AA571" s="5"/>
      <c r="AB571" s="5"/>
      <c r="AC571" s="5">
        <v>42</v>
      </c>
      <c r="AD571" s="5" t="s">
        <v>877</v>
      </c>
      <c r="AE571" s="5" t="s">
        <v>878</v>
      </c>
      <c r="AF571" s="5"/>
      <c r="AG571" s="5"/>
      <c r="AH571" s="5"/>
      <c r="AI571" s="5"/>
      <c r="AJ571" s="5" t="s">
        <v>169</v>
      </c>
      <c r="AK571" s="5" t="s">
        <v>170</v>
      </c>
      <c r="AL571" s="5" t="s">
        <v>171</v>
      </c>
      <c r="AM571" s="5" t="s">
        <v>5466</v>
      </c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</row>
    <row r="572" spans="1:73" s="6" customFormat="1" ht="13.5" customHeight="1">
      <c r="A572" s="11" t="str">
        <f>HYPERLINK("http://kyu.snu.ac.kr/sdhj/index.jsp?type=hj/GK14746_00IM0001_153a.jpg","1867_수동면_153a")</f>
        <v>1867_수동면_153a</v>
      </c>
      <c r="B572" s="4">
        <v>1867</v>
      </c>
      <c r="C572" s="4" t="s">
        <v>72</v>
      </c>
      <c r="D572" s="4" t="s">
        <v>73</v>
      </c>
      <c r="E572" s="4">
        <v>571</v>
      </c>
      <c r="F572" s="5">
        <v>3</v>
      </c>
      <c r="G572" s="5" t="s">
        <v>104</v>
      </c>
      <c r="H572" s="5" t="s">
        <v>105</v>
      </c>
      <c r="I572" s="5">
        <f t="shared" si="43"/>
        <v>4</v>
      </c>
      <c r="J572" s="5"/>
      <c r="K572" s="5"/>
      <c r="L572" s="5">
        <f t="shared" si="45"/>
        <v>5</v>
      </c>
      <c r="M572" s="4" t="s">
        <v>2495</v>
      </c>
      <c r="N572" s="4" t="s">
        <v>2496</v>
      </c>
      <c r="O572" s="5"/>
      <c r="P572" s="5"/>
      <c r="Q572" s="5"/>
      <c r="R572" s="5"/>
      <c r="S572" s="5" t="s">
        <v>4494</v>
      </c>
      <c r="T572" s="5" t="s">
        <v>4495</v>
      </c>
      <c r="U572" s="5" t="s">
        <v>108</v>
      </c>
      <c r="V572" s="5" t="s">
        <v>109</v>
      </c>
      <c r="W572" s="5"/>
      <c r="X572" s="5"/>
      <c r="Y572" s="5" t="s">
        <v>4962</v>
      </c>
      <c r="Z572" s="5" t="s">
        <v>4963</v>
      </c>
      <c r="AA572" s="5"/>
      <c r="AB572" s="5"/>
      <c r="AC572" s="5">
        <v>26</v>
      </c>
      <c r="AD572" s="5" t="s">
        <v>2100</v>
      </c>
      <c r="AE572" s="5" t="s">
        <v>2101</v>
      </c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</row>
    <row r="573" spans="1:73" s="6" customFormat="1" ht="13.5" customHeight="1">
      <c r="A573" s="11" t="str">
        <f>HYPERLINK("http://kyu.snu.ac.kr/sdhj/index.jsp?type=hj/GK14746_00IM0001_153a.jpg","1867_수동면_153a")</f>
        <v>1867_수동면_153a</v>
      </c>
      <c r="B573" s="4">
        <v>1867</v>
      </c>
      <c r="C573" s="4" t="s">
        <v>72</v>
      </c>
      <c r="D573" s="4" t="s">
        <v>73</v>
      </c>
      <c r="E573" s="4">
        <v>572</v>
      </c>
      <c r="F573" s="5">
        <v>3</v>
      </c>
      <c r="G573" s="5" t="s">
        <v>104</v>
      </c>
      <c r="H573" s="5" t="s">
        <v>105</v>
      </c>
      <c r="I573" s="5">
        <f t="shared" si="43"/>
        <v>4</v>
      </c>
      <c r="J573" s="5"/>
      <c r="K573" s="5"/>
      <c r="L573" s="5">
        <f t="shared" si="45"/>
        <v>5</v>
      </c>
      <c r="M573" s="4" t="s">
        <v>2495</v>
      </c>
      <c r="N573" s="4" t="s">
        <v>2496</v>
      </c>
      <c r="O573" s="5"/>
      <c r="P573" s="5"/>
      <c r="Q573" s="5"/>
      <c r="R573" s="5"/>
      <c r="S573" s="5" t="s">
        <v>379</v>
      </c>
      <c r="T573" s="5" t="s">
        <v>380</v>
      </c>
      <c r="U573" s="5"/>
      <c r="V573" s="5"/>
      <c r="W573" s="5"/>
      <c r="X573" s="5"/>
      <c r="Y573" s="5" t="s">
        <v>4964</v>
      </c>
      <c r="Z573" s="5" t="s">
        <v>4450</v>
      </c>
      <c r="AA573" s="5"/>
      <c r="AB573" s="5"/>
      <c r="AC573" s="5">
        <v>22</v>
      </c>
      <c r="AD573" s="5" t="s">
        <v>2885</v>
      </c>
      <c r="AE573" s="5" t="s">
        <v>2886</v>
      </c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</row>
    <row r="574" spans="1:73" s="6" customFormat="1" ht="13.5" customHeight="1">
      <c r="A574" s="11" t="str">
        <f>HYPERLINK("http://kyu.snu.ac.kr/sdhj/index.jsp?type=hj/GK14746_00IM0001_153a.jpg","1867_수동면_153a")</f>
        <v>1867_수동면_153a</v>
      </c>
      <c r="B574" s="4">
        <v>1867</v>
      </c>
      <c r="C574" s="4" t="s">
        <v>72</v>
      </c>
      <c r="D574" s="4" t="s">
        <v>73</v>
      </c>
      <c r="E574" s="4">
        <v>573</v>
      </c>
      <c r="F574" s="5">
        <v>3</v>
      </c>
      <c r="G574" s="5" t="s">
        <v>104</v>
      </c>
      <c r="H574" s="5" t="s">
        <v>105</v>
      </c>
      <c r="I574" s="5">
        <f t="shared" si="43"/>
        <v>4</v>
      </c>
      <c r="J574" s="5"/>
      <c r="K574" s="5"/>
      <c r="L574" s="5">
        <f t="shared" si="45"/>
        <v>5</v>
      </c>
      <c r="M574" s="4" t="s">
        <v>2495</v>
      </c>
      <c r="N574" s="4" t="s">
        <v>2496</v>
      </c>
      <c r="O574" s="5"/>
      <c r="P574" s="5"/>
      <c r="Q574" s="5"/>
      <c r="R574" s="5"/>
      <c r="S574" s="5"/>
      <c r="T574" s="5" t="s">
        <v>5761</v>
      </c>
      <c r="U574" s="5" t="s">
        <v>4512</v>
      </c>
      <c r="V574" s="5" t="s">
        <v>4513</v>
      </c>
      <c r="W574" s="5"/>
      <c r="X574" s="5"/>
      <c r="Y574" s="5" t="s">
        <v>4965</v>
      </c>
      <c r="Z574" s="5" t="s">
        <v>4966</v>
      </c>
      <c r="AA574" s="5"/>
      <c r="AB574" s="5"/>
      <c r="AC574" s="5"/>
      <c r="AD574" s="5" t="s">
        <v>304</v>
      </c>
      <c r="AE574" s="5" t="s">
        <v>305</v>
      </c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</row>
    <row r="575" spans="1:73" s="6" customFormat="1" ht="13.5" customHeight="1">
      <c r="A575" s="11" t="str">
        <f>HYPERLINK("http://kyu.snu.ac.kr/sdhj/index.jsp?type=hj/GK14746_00IM0001_153a.jpg","1867_수동면_153a")</f>
        <v>1867_수동면_153a</v>
      </c>
      <c r="B575" s="4">
        <v>1867</v>
      </c>
      <c r="C575" s="4" t="s">
        <v>72</v>
      </c>
      <c r="D575" s="4" t="s">
        <v>73</v>
      </c>
      <c r="E575" s="4">
        <v>574</v>
      </c>
      <c r="F575" s="5">
        <v>3</v>
      </c>
      <c r="G575" s="5" t="s">
        <v>104</v>
      </c>
      <c r="H575" s="5" t="s">
        <v>105</v>
      </c>
      <c r="I575" s="5">
        <v>5</v>
      </c>
      <c r="J575" s="5" t="s">
        <v>1004</v>
      </c>
      <c r="K575" s="5" t="s">
        <v>1005</v>
      </c>
      <c r="L575" s="5">
        <v>1</v>
      </c>
      <c r="M575" s="4" t="s">
        <v>1006</v>
      </c>
      <c r="N575" s="4" t="s">
        <v>1007</v>
      </c>
      <c r="O575" s="5"/>
      <c r="P575" s="5"/>
      <c r="Q575" s="5"/>
      <c r="R575" s="5"/>
      <c r="S575" s="5"/>
      <c r="T575" s="5" t="s">
        <v>5762</v>
      </c>
      <c r="U575" s="5" t="s">
        <v>1008</v>
      </c>
      <c r="V575" s="5" t="s">
        <v>1009</v>
      </c>
      <c r="W575" s="5" t="s">
        <v>110</v>
      </c>
      <c r="X575" s="5" t="s">
        <v>111</v>
      </c>
      <c r="Y575" s="5" t="s">
        <v>1010</v>
      </c>
      <c r="Z575" s="5" t="s">
        <v>352</v>
      </c>
      <c r="AA575" s="5"/>
      <c r="AB575" s="5"/>
      <c r="AC575" s="5">
        <v>50</v>
      </c>
      <c r="AD575" s="5" t="s">
        <v>81</v>
      </c>
      <c r="AE575" s="5" t="s">
        <v>82</v>
      </c>
      <c r="AF575" s="5"/>
      <c r="AG575" s="5"/>
      <c r="AH575" s="5"/>
      <c r="AI575" s="5"/>
      <c r="AJ575" s="5" t="s">
        <v>35</v>
      </c>
      <c r="AK575" s="5" t="s">
        <v>36</v>
      </c>
      <c r="AL575" s="5" t="s">
        <v>116</v>
      </c>
      <c r="AM575" s="5" t="s">
        <v>117</v>
      </c>
      <c r="AN575" s="5"/>
      <c r="AO575" s="5"/>
      <c r="AP575" s="5"/>
      <c r="AQ575" s="5"/>
      <c r="AR575" s="5"/>
      <c r="AS575" s="5"/>
      <c r="AT575" s="5" t="s">
        <v>95</v>
      </c>
      <c r="AU575" s="5" t="s">
        <v>96</v>
      </c>
      <c r="AV575" s="5" t="s">
        <v>1011</v>
      </c>
      <c r="AW575" s="5" t="s">
        <v>1012</v>
      </c>
      <c r="AX575" s="5"/>
      <c r="AY575" s="5"/>
      <c r="AZ575" s="5"/>
      <c r="BA575" s="5"/>
      <c r="BB575" s="5"/>
      <c r="BC575" s="5"/>
      <c r="BD575" s="5"/>
      <c r="BE575" s="5"/>
      <c r="BF575" s="5"/>
      <c r="BG575" s="5" t="s">
        <v>95</v>
      </c>
      <c r="BH575" s="5" t="s">
        <v>96</v>
      </c>
      <c r="BI575" s="5" t="s">
        <v>1013</v>
      </c>
      <c r="BJ575" s="5" t="s">
        <v>1014</v>
      </c>
      <c r="BK575" s="5" t="s">
        <v>95</v>
      </c>
      <c r="BL575" s="5" t="s">
        <v>96</v>
      </c>
      <c r="BM575" s="5" t="s">
        <v>1015</v>
      </c>
      <c r="BN575" s="5" t="s">
        <v>1016</v>
      </c>
      <c r="BO575" s="5" t="s">
        <v>95</v>
      </c>
      <c r="BP575" s="5" t="s">
        <v>96</v>
      </c>
      <c r="BQ575" s="5" t="s">
        <v>1017</v>
      </c>
      <c r="BR575" s="5" t="s">
        <v>1018</v>
      </c>
      <c r="BS575" s="5" t="s">
        <v>171</v>
      </c>
      <c r="BT575" s="5" t="s">
        <v>5429</v>
      </c>
      <c r="BU575" s="5"/>
    </row>
    <row r="576" spans="1:73" s="6" customFormat="1" ht="13.5" customHeight="1">
      <c r="A576" s="11" t="str">
        <f>HYPERLINK("http://kyu.snu.ac.kr/sdhj/index.jsp?type=hj/GK14746_00IM0001_153a.jpg","1867_수동면_153a")</f>
        <v>1867_수동면_153a</v>
      </c>
      <c r="B576" s="4">
        <v>1867</v>
      </c>
      <c r="C576" s="4" t="s">
        <v>72</v>
      </c>
      <c r="D576" s="4" t="s">
        <v>73</v>
      </c>
      <c r="E576" s="4">
        <v>575</v>
      </c>
      <c r="F576" s="5">
        <v>3</v>
      </c>
      <c r="G576" s="5" t="s">
        <v>104</v>
      </c>
      <c r="H576" s="5" t="s">
        <v>105</v>
      </c>
      <c r="I576" s="5">
        <f t="shared" ref="I576:I598" si="46">I575</f>
        <v>5</v>
      </c>
      <c r="J576" s="5"/>
      <c r="K576" s="5"/>
      <c r="L576" s="5">
        <f>L575</f>
        <v>1</v>
      </c>
      <c r="M576" s="4" t="s">
        <v>1006</v>
      </c>
      <c r="N576" s="4" t="s">
        <v>1007</v>
      </c>
      <c r="O576" s="5"/>
      <c r="P576" s="5"/>
      <c r="Q576" s="5"/>
      <c r="R576" s="5"/>
      <c r="S576" s="5" t="s">
        <v>3095</v>
      </c>
      <c r="T576" s="5" t="s">
        <v>3096</v>
      </c>
      <c r="U576" s="5"/>
      <c r="V576" s="5"/>
      <c r="W576" s="5" t="s">
        <v>166</v>
      </c>
      <c r="X576" s="5" t="s">
        <v>5763</v>
      </c>
      <c r="Y576" s="5" t="s">
        <v>167</v>
      </c>
      <c r="Z576" s="5" t="s">
        <v>168</v>
      </c>
      <c r="AA576" s="5"/>
      <c r="AB576" s="5"/>
      <c r="AC576" s="5">
        <v>73</v>
      </c>
      <c r="AD576" s="5" t="s">
        <v>930</v>
      </c>
      <c r="AE576" s="5" t="s">
        <v>931</v>
      </c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</row>
    <row r="577" spans="1:73" s="6" customFormat="1" ht="13.5" customHeight="1">
      <c r="A577" s="11" t="str">
        <f>HYPERLINK("http://kyu.snu.ac.kr/sdhj/index.jsp?type=hj/GK14746_00IM0001_153a.jpg","1867_수동면_153a")</f>
        <v>1867_수동면_153a</v>
      </c>
      <c r="B577" s="4">
        <v>1867</v>
      </c>
      <c r="C577" s="4" t="s">
        <v>72</v>
      </c>
      <c r="D577" s="4" t="s">
        <v>73</v>
      </c>
      <c r="E577" s="4">
        <v>576</v>
      </c>
      <c r="F577" s="5">
        <v>3</v>
      </c>
      <c r="G577" s="5" t="s">
        <v>104</v>
      </c>
      <c r="H577" s="5" t="s">
        <v>105</v>
      </c>
      <c r="I577" s="5">
        <f t="shared" si="46"/>
        <v>5</v>
      </c>
      <c r="J577" s="5"/>
      <c r="K577" s="5"/>
      <c r="L577" s="5">
        <f>L576</f>
        <v>1</v>
      </c>
      <c r="M577" s="4" t="s">
        <v>1006</v>
      </c>
      <c r="N577" s="4" t="s">
        <v>1007</v>
      </c>
      <c r="O577" s="5"/>
      <c r="P577" s="5"/>
      <c r="Q577" s="5"/>
      <c r="R577" s="5"/>
      <c r="S577" s="5" t="s">
        <v>164</v>
      </c>
      <c r="T577" s="5" t="s">
        <v>165</v>
      </c>
      <c r="U577" s="5"/>
      <c r="V577" s="5"/>
      <c r="W577" s="5" t="s">
        <v>550</v>
      </c>
      <c r="X577" s="5" t="s">
        <v>551</v>
      </c>
      <c r="Y577" s="5" t="s">
        <v>167</v>
      </c>
      <c r="Z577" s="5" t="s">
        <v>168</v>
      </c>
      <c r="AA577" s="5"/>
      <c r="AB577" s="5"/>
      <c r="AC577" s="5">
        <v>50</v>
      </c>
      <c r="AD577" s="5" t="s">
        <v>81</v>
      </c>
      <c r="AE577" s="5" t="s">
        <v>82</v>
      </c>
      <c r="AF577" s="5"/>
      <c r="AG577" s="5"/>
      <c r="AH577" s="5"/>
      <c r="AI577" s="5"/>
      <c r="AJ577" s="5" t="s">
        <v>35</v>
      </c>
      <c r="AK577" s="5" t="s">
        <v>36</v>
      </c>
      <c r="AL577" s="5" t="s">
        <v>554</v>
      </c>
      <c r="AM577" s="5" t="s">
        <v>555</v>
      </c>
      <c r="AN577" s="5"/>
      <c r="AO577" s="5"/>
      <c r="AP577" s="5"/>
      <c r="AQ577" s="5"/>
      <c r="AR577" s="5"/>
      <c r="AS577" s="5"/>
      <c r="AT577" s="5" t="s">
        <v>95</v>
      </c>
      <c r="AU577" s="5" t="s">
        <v>96</v>
      </c>
      <c r="AV577" s="5" t="s">
        <v>2516</v>
      </c>
      <c r="AW577" s="5" t="s">
        <v>2517</v>
      </c>
      <c r="AX577" s="5"/>
      <c r="AY577" s="5"/>
      <c r="AZ577" s="5"/>
      <c r="BA577" s="5"/>
      <c r="BB577" s="5"/>
      <c r="BC577" s="5"/>
      <c r="BD577" s="5"/>
      <c r="BE577" s="5"/>
      <c r="BF577" s="5"/>
      <c r="BG577" s="5" t="s">
        <v>95</v>
      </c>
      <c r="BH577" s="5" t="s">
        <v>96</v>
      </c>
      <c r="BI577" s="5" t="s">
        <v>2518</v>
      </c>
      <c r="BJ577" s="5" t="s">
        <v>2519</v>
      </c>
      <c r="BK577" s="5" t="s">
        <v>2520</v>
      </c>
      <c r="BL577" s="5" t="s">
        <v>2521</v>
      </c>
      <c r="BM577" s="5" t="s">
        <v>2381</v>
      </c>
      <c r="BN577" s="5" t="s">
        <v>2382</v>
      </c>
      <c r="BO577" s="5" t="s">
        <v>95</v>
      </c>
      <c r="BP577" s="5" t="s">
        <v>96</v>
      </c>
      <c r="BQ577" s="5" t="s">
        <v>2522</v>
      </c>
      <c r="BR577" s="5" t="s">
        <v>2523</v>
      </c>
      <c r="BS577" s="5" t="s">
        <v>116</v>
      </c>
      <c r="BT577" s="5" t="s">
        <v>117</v>
      </c>
      <c r="BU577" s="5"/>
    </row>
    <row r="578" spans="1:73" s="6" customFormat="1" ht="13.5" customHeight="1">
      <c r="A578" s="11" t="str">
        <f>HYPERLINK("http://kyu.snu.ac.kr/sdhj/index.jsp?type=hj/GK14746_00IM0001_153a.jpg","1867_수동면_153a")</f>
        <v>1867_수동면_153a</v>
      </c>
      <c r="B578" s="4">
        <v>1867</v>
      </c>
      <c r="C578" s="4" t="s">
        <v>72</v>
      </c>
      <c r="D578" s="4" t="s">
        <v>73</v>
      </c>
      <c r="E578" s="4">
        <v>577</v>
      </c>
      <c r="F578" s="5">
        <v>3</v>
      </c>
      <c r="G578" s="5" t="s">
        <v>104</v>
      </c>
      <c r="H578" s="5" t="s">
        <v>105</v>
      </c>
      <c r="I578" s="5">
        <f t="shared" si="46"/>
        <v>5</v>
      </c>
      <c r="J578" s="5"/>
      <c r="K578" s="5"/>
      <c r="L578" s="5">
        <f>L577</f>
        <v>1</v>
      </c>
      <c r="M578" s="4" t="s">
        <v>1006</v>
      </c>
      <c r="N578" s="4" t="s">
        <v>1007</v>
      </c>
      <c r="O578" s="5"/>
      <c r="P578" s="5"/>
      <c r="Q578" s="5"/>
      <c r="R578" s="5"/>
      <c r="S578" s="5" t="s">
        <v>4494</v>
      </c>
      <c r="T578" s="5" t="s">
        <v>4495</v>
      </c>
      <c r="U578" s="5" t="s">
        <v>108</v>
      </c>
      <c r="V578" s="5" t="s">
        <v>109</v>
      </c>
      <c r="W578" s="5"/>
      <c r="X578" s="5"/>
      <c r="Y578" s="5" t="s">
        <v>4967</v>
      </c>
      <c r="Z578" s="5" t="s">
        <v>4968</v>
      </c>
      <c r="AA578" s="5" t="s">
        <v>4969</v>
      </c>
      <c r="AB578" s="5" t="s">
        <v>4970</v>
      </c>
      <c r="AC578" s="5">
        <v>23</v>
      </c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</row>
    <row r="579" spans="1:73" s="6" customFormat="1" ht="13.5" customHeight="1">
      <c r="A579" s="11" t="str">
        <f>HYPERLINK("http://kyu.snu.ac.kr/sdhj/index.jsp?type=hj/GK14746_00IM0001_153a.jpg","1867_수동면_153a")</f>
        <v>1867_수동면_153a</v>
      </c>
      <c r="B579" s="4">
        <v>1867</v>
      </c>
      <c r="C579" s="4" t="s">
        <v>72</v>
      </c>
      <c r="D579" s="4" t="s">
        <v>73</v>
      </c>
      <c r="E579" s="4">
        <v>578</v>
      </c>
      <c r="F579" s="5">
        <v>3</v>
      </c>
      <c r="G579" s="5" t="s">
        <v>104</v>
      </c>
      <c r="H579" s="5" t="s">
        <v>105</v>
      </c>
      <c r="I579" s="5">
        <f t="shared" si="46"/>
        <v>5</v>
      </c>
      <c r="J579" s="5"/>
      <c r="K579" s="5"/>
      <c r="L579" s="5">
        <f>L578</f>
        <v>1</v>
      </c>
      <c r="M579" s="4" t="s">
        <v>1006</v>
      </c>
      <c r="N579" s="4" t="s">
        <v>1007</v>
      </c>
      <c r="O579" s="5"/>
      <c r="P579" s="5"/>
      <c r="Q579" s="5"/>
      <c r="R579" s="5"/>
      <c r="S579" s="5"/>
      <c r="T579" s="5" t="s">
        <v>5764</v>
      </c>
      <c r="U579" s="5" t="s">
        <v>4512</v>
      </c>
      <c r="V579" s="5" t="s">
        <v>4513</v>
      </c>
      <c r="W579" s="5"/>
      <c r="X579" s="5"/>
      <c r="Y579" s="5" t="s">
        <v>4971</v>
      </c>
      <c r="Z579" s="5" t="s">
        <v>4972</v>
      </c>
      <c r="AA579" s="5"/>
      <c r="AB579" s="5"/>
      <c r="AC579" s="5"/>
      <c r="AD579" s="5" t="s">
        <v>678</v>
      </c>
      <c r="AE579" s="5" t="s">
        <v>679</v>
      </c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</row>
    <row r="580" spans="1:73" s="6" customFormat="1" ht="13.5" customHeight="1">
      <c r="A580" s="11" t="str">
        <f>HYPERLINK("http://kyu.snu.ac.kr/sdhj/index.jsp?type=hj/GK14746_00IM0001_153a.jpg","1867_수동면_153a")</f>
        <v>1867_수동면_153a</v>
      </c>
      <c r="B580" s="4">
        <v>1867</v>
      </c>
      <c r="C580" s="4" t="s">
        <v>72</v>
      </c>
      <c r="D580" s="4" t="s">
        <v>73</v>
      </c>
      <c r="E580" s="4">
        <v>579</v>
      </c>
      <c r="F580" s="5">
        <v>3</v>
      </c>
      <c r="G580" s="5" t="s">
        <v>104</v>
      </c>
      <c r="H580" s="5" t="s">
        <v>105</v>
      </c>
      <c r="I580" s="5">
        <f t="shared" si="46"/>
        <v>5</v>
      </c>
      <c r="J580" s="5"/>
      <c r="K580" s="5"/>
      <c r="L580" s="5">
        <v>2</v>
      </c>
      <c r="M580" s="4" t="s">
        <v>1067</v>
      </c>
      <c r="N580" s="4" t="s">
        <v>1068</v>
      </c>
      <c r="O580" s="5"/>
      <c r="P580" s="5"/>
      <c r="Q580" s="5"/>
      <c r="R580" s="5"/>
      <c r="S580" s="5"/>
      <c r="T580" s="5" t="s">
        <v>5685</v>
      </c>
      <c r="U580" s="5" t="s">
        <v>108</v>
      </c>
      <c r="V580" s="5" t="s">
        <v>109</v>
      </c>
      <c r="W580" s="5" t="s">
        <v>110</v>
      </c>
      <c r="X580" s="5" t="s">
        <v>111</v>
      </c>
      <c r="Y580" s="5" t="s">
        <v>569</v>
      </c>
      <c r="Z580" s="5" t="s">
        <v>570</v>
      </c>
      <c r="AA580" s="5"/>
      <c r="AB580" s="5"/>
      <c r="AC580" s="5">
        <v>52</v>
      </c>
      <c r="AD580" s="5" t="s">
        <v>114</v>
      </c>
      <c r="AE580" s="5" t="s">
        <v>115</v>
      </c>
      <c r="AF580" s="5"/>
      <c r="AG580" s="5"/>
      <c r="AH580" s="5"/>
      <c r="AI580" s="5"/>
      <c r="AJ580" s="5" t="s">
        <v>35</v>
      </c>
      <c r="AK580" s="5" t="s">
        <v>36</v>
      </c>
      <c r="AL580" s="5" t="s">
        <v>116</v>
      </c>
      <c r="AM580" s="5" t="s">
        <v>117</v>
      </c>
      <c r="AN580" s="5"/>
      <c r="AO580" s="5"/>
      <c r="AP580" s="5"/>
      <c r="AQ580" s="5"/>
      <c r="AR580" s="5"/>
      <c r="AS580" s="5"/>
      <c r="AT580" s="5" t="s">
        <v>95</v>
      </c>
      <c r="AU580" s="5" t="s">
        <v>96</v>
      </c>
      <c r="AV580" s="5" t="s">
        <v>1069</v>
      </c>
      <c r="AW580" s="5" t="s">
        <v>1070</v>
      </c>
      <c r="AX580" s="5"/>
      <c r="AY580" s="5"/>
      <c r="AZ580" s="5"/>
      <c r="BA580" s="5"/>
      <c r="BB580" s="5"/>
      <c r="BC580" s="5"/>
      <c r="BD580" s="5"/>
      <c r="BE580" s="5"/>
      <c r="BF580" s="5"/>
      <c r="BG580" s="5" t="s">
        <v>95</v>
      </c>
      <c r="BH580" s="5" t="s">
        <v>96</v>
      </c>
      <c r="BI580" s="5" t="s">
        <v>1071</v>
      </c>
      <c r="BJ580" s="5" t="s">
        <v>1072</v>
      </c>
      <c r="BK580" s="5" t="s">
        <v>95</v>
      </c>
      <c r="BL580" s="5" t="s">
        <v>96</v>
      </c>
      <c r="BM580" s="5" t="s">
        <v>1073</v>
      </c>
      <c r="BN580" s="5" t="s">
        <v>1074</v>
      </c>
      <c r="BO580" s="5" t="s">
        <v>95</v>
      </c>
      <c r="BP580" s="5" t="s">
        <v>96</v>
      </c>
      <c r="BQ580" s="5" t="s">
        <v>1075</v>
      </c>
      <c r="BR580" s="5" t="s">
        <v>1076</v>
      </c>
      <c r="BS580" s="5" t="s">
        <v>171</v>
      </c>
      <c r="BT580" s="5" t="s">
        <v>5765</v>
      </c>
      <c r="BU580" s="5"/>
    </row>
    <row r="581" spans="1:73" s="6" customFormat="1" ht="13.5" customHeight="1">
      <c r="A581" s="11" t="str">
        <f>HYPERLINK("http://kyu.snu.ac.kr/sdhj/index.jsp?type=hj/GK14746_00IM0001_153a.jpg","1867_수동면_153a")</f>
        <v>1867_수동면_153a</v>
      </c>
      <c r="B581" s="4">
        <v>1867</v>
      </c>
      <c r="C581" s="4" t="s">
        <v>72</v>
      </c>
      <c r="D581" s="4" t="s">
        <v>73</v>
      </c>
      <c r="E581" s="4">
        <v>580</v>
      </c>
      <c r="F581" s="5">
        <v>3</v>
      </c>
      <c r="G581" s="5" t="s">
        <v>104</v>
      </c>
      <c r="H581" s="5" t="s">
        <v>105</v>
      </c>
      <c r="I581" s="5">
        <f t="shared" si="46"/>
        <v>5</v>
      </c>
      <c r="J581" s="5"/>
      <c r="K581" s="5"/>
      <c r="L581" s="5">
        <f>L580</f>
        <v>2</v>
      </c>
      <c r="M581" s="4" t="s">
        <v>1067</v>
      </c>
      <c r="N581" s="4" t="s">
        <v>1068</v>
      </c>
      <c r="O581" s="5"/>
      <c r="P581" s="5"/>
      <c r="Q581" s="5"/>
      <c r="R581" s="5"/>
      <c r="S581" s="5" t="s">
        <v>164</v>
      </c>
      <c r="T581" s="5" t="s">
        <v>165</v>
      </c>
      <c r="U581" s="5"/>
      <c r="V581" s="5"/>
      <c r="W581" s="5" t="s">
        <v>2812</v>
      </c>
      <c r="X581" s="5" t="s">
        <v>5766</v>
      </c>
      <c r="Y581" s="5" t="s">
        <v>167</v>
      </c>
      <c r="Z581" s="5" t="s">
        <v>168</v>
      </c>
      <c r="AA581" s="5"/>
      <c r="AB581" s="5"/>
      <c r="AC581" s="5">
        <v>53</v>
      </c>
      <c r="AD581" s="5" t="s">
        <v>114</v>
      </c>
      <c r="AE581" s="5" t="s">
        <v>115</v>
      </c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 t="s">
        <v>95</v>
      </c>
      <c r="AU581" s="5" t="s">
        <v>96</v>
      </c>
      <c r="AV581" s="5" t="s">
        <v>2824</v>
      </c>
      <c r="AW581" s="5" t="s">
        <v>2825</v>
      </c>
      <c r="AX581" s="5"/>
      <c r="AY581" s="5"/>
      <c r="AZ581" s="5"/>
      <c r="BA581" s="5"/>
      <c r="BB581" s="5"/>
      <c r="BC581" s="5"/>
      <c r="BD581" s="5"/>
      <c r="BE581" s="5"/>
      <c r="BF581" s="5"/>
      <c r="BG581" s="5" t="s">
        <v>95</v>
      </c>
      <c r="BH581" s="5" t="s">
        <v>96</v>
      </c>
      <c r="BI581" s="5" t="s">
        <v>2817</v>
      </c>
      <c r="BJ581" s="5" t="s">
        <v>2818</v>
      </c>
      <c r="BK581" s="5" t="s">
        <v>95</v>
      </c>
      <c r="BL581" s="5" t="s">
        <v>96</v>
      </c>
      <c r="BM581" s="5" t="s">
        <v>2819</v>
      </c>
      <c r="BN581" s="5" t="s">
        <v>2820</v>
      </c>
      <c r="BO581" s="5" t="s">
        <v>95</v>
      </c>
      <c r="BP581" s="5" t="s">
        <v>96</v>
      </c>
      <c r="BQ581" s="5" t="s">
        <v>2826</v>
      </c>
      <c r="BR581" s="5" t="s">
        <v>2827</v>
      </c>
      <c r="BS581" s="5" t="s">
        <v>2822</v>
      </c>
      <c r="BT581" s="5" t="s">
        <v>2823</v>
      </c>
      <c r="BU581" s="5"/>
    </row>
    <row r="582" spans="1:73" s="6" customFormat="1" ht="13.5" customHeight="1">
      <c r="A582" s="11" t="str">
        <f>HYPERLINK("http://kyu.snu.ac.kr/sdhj/index.jsp?type=hj/GK14746_00IM0001_153a.jpg","1867_수동면_153a")</f>
        <v>1867_수동면_153a</v>
      </c>
      <c r="B582" s="4">
        <v>1867</v>
      </c>
      <c r="C582" s="4" t="s">
        <v>72</v>
      </c>
      <c r="D582" s="4" t="s">
        <v>73</v>
      </c>
      <c r="E582" s="4">
        <v>581</v>
      </c>
      <c r="F582" s="5">
        <v>3</v>
      </c>
      <c r="G582" s="5" t="s">
        <v>104</v>
      </c>
      <c r="H582" s="5" t="s">
        <v>105</v>
      </c>
      <c r="I582" s="5">
        <f t="shared" si="46"/>
        <v>5</v>
      </c>
      <c r="J582" s="5"/>
      <c r="K582" s="5"/>
      <c r="L582" s="5">
        <f>L581</f>
        <v>2</v>
      </c>
      <c r="M582" s="4" t="s">
        <v>1067</v>
      </c>
      <c r="N582" s="4" t="s">
        <v>1068</v>
      </c>
      <c r="O582" s="5"/>
      <c r="P582" s="5"/>
      <c r="Q582" s="5"/>
      <c r="R582" s="5"/>
      <c r="S582" s="5" t="s">
        <v>4494</v>
      </c>
      <c r="T582" s="5" t="s">
        <v>4495</v>
      </c>
      <c r="U582" s="5" t="s">
        <v>108</v>
      </c>
      <c r="V582" s="5" t="s">
        <v>109</v>
      </c>
      <c r="W582" s="5"/>
      <c r="X582" s="5"/>
      <c r="Y582" s="5" t="s">
        <v>4535</v>
      </c>
      <c r="Z582" s="5" t="s">
        <v>4536</v>
      </c>
      <c r="AA582" s="5"/>
      <c r="AB582" s="5"/>
      <c r="AC582" s="5">
        <v>33</v>
      </c>
      <c r="AD582" s="5" t="s">
        <v>438</v>
      </c>
      <c r="AE582" s="5" t="s">
        <v>439</v>
      </c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</row>
    <row r="583" spans="1:73" s="6" customFormat="1" ht="13.5" customHeight="1">
      <c r="A583" s="11" t="str">
        <f>HYPERLINK("http://kyu.snu.ac.kr/sdhj/index.jsp?type=hj/GK14746_00IM0001_153a.jpg","1867_수동면_153a")</f>
        <v>1867_수동면_153a</v>
      </c>
      <c r="B583" s="4">
        <v>1867</v>
      </c>
      <c r="C583" s="4" t="s">
        <v>72</v>
      </c>
      <c r="D583" s="4" t="s">
        <v>73</v>
      </c>
      <c r="E583" s="4">
        <v>582</v>
      </c>
      <c r="F583" s="5">
        <v>3</v>
      </c>
      <c r="G583" s="5" t="s">
        <v>104</v>
      </c>
      <c r="H583" s="5" t="s">
        <v>105</v>
      </c>
      <c r="I583" s="5">
        <f t="shared" si="46"/>
        <v>5</v>
      </c>
      <c r="J583" s="5"/>
      <c r="K583" s="5"/>
      <c r="L583" s="5">
        <f>L582</f>
        <v>2</v>
      </c>
      <c r="M583" s="4" t="s">
        <v>1067</v>
      </c>
      <c r="N583" s="4" t="s">
        <v>1068</v>
      </c>
      <c r="O583" s="5"/>
      <c r="P583" s="5"/>
      <c r="Q583" s="5"/>
      <c r="R583" s="5"/>
      <c r="S583" s="5" t="s">
        <v>4475</v>
      </c>
      <c r="T583" s="5" t="s">
        <v>4435</v>
      </c>
      <c r="U583" s="5"/>
      <c r="V583" s="5"/>
      <c r="W583" s="5" t="s">
        <v>166</v>
      </c>
      <c r="X583" s="5" t="s">
        <v>5767</v>
      </c>
      <c r="Y583" s="5" t="s">
        <v>167</v>
      </c>
      <c r="Z583" s="5" t="s">
        <v>168</v>
      </c>
      <c r="AA583" s="5"/>
      <c r="AB583" s="5"/>
      <c r="AC583" s="5">
        <v>38</v>
      </c>
      <c r="AD583" s="5" t="s">
        <v>532</v>
      </c>
      <c r="AE583" s="5" t="s">
        <v>533</v>
      </c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</row>
    <row r="584" spans="1:73" s="6" customFormat="1" ht="13.5" customHeight="1">
      <c r="A584" s="11" t="str">
        <f>HYPERLINK("http://kyu.snu.ac.kr/sdhj/index.jsp?type=hj/GK14746_00IM0001_153a.jpg","1867_수동면_153a")</f>
        <v>1867_수동면_153a</v>
      </c>
      <c r="B584" s="4">
        <v>1867</v>
      </c>
      <c r="C584" s="4" t="s">
        <v>72</v>
      </c>
      <c r="D584" s="4" t="s">
        <v>73</v>
      </c>
      <c r="E584" s="4">
        <v>583</v>
      </c>
      <c r="F584" s="5">
        <v>3</v>
      </c>
      <c r="G584" s="5" t="s">
        <v>104</v>
      </c>
      <c r="H584" s="5" t="s">
        <v>105</v>
      </c>
      <c r="I584" s="5">
        <f t="shared" si="46"/>
        <v>5</v>
      </c>
      <c r="J584" s="5"/>
      <c r="K584" s="5"/>
      <c r="L584" s="5">
        <f>L583</f>
        <v>2</v>
      </c>
      <c r="M584" s="4" t="s">
        <v>1067</v>
      </c>
      <c r="N584" s="4" t="s">
        <v>1068</v>
      </c>
      <c r="O584" s="5"/>
      <c r="P584" s="5"/>
      <c r="Q584" s="5"/>
      <c r="R584" s="5"/>
      <c r="S584" s="5"/>
      <c r="T584" s="5" t="s">
        <v>5688</v>
      </c>
      <c r="U584" s="5" t="s">
        <v>4512</v>
      </c>
      <c r="V584" s="5" t="s">
        <v>4513</v>
      </c>
      <c r="W584" s="5"/>
      <c r="X584" s="5"/>
      <c r="Y584" s="5" t="s">
        <v>4973</v>
      </c>
      <c r="Z584" s="5" t="s">
        <v>4974</v>
      </c>
      <c r="AA584" s="5"/>
      <c r="AB584" s="5"/>
      <c r="AC584" s="5">
        <v>28</v>
      </c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</row>
    <row r="585" spans="1:73" s="6" customFormat="1" ht="13.5" customHeight="1">
      <c r="A585" s="11" t="str">
        <f>HYPERLINK("http://kyu.snu.ac.kr/sdhj/index.jsp?type=hj/GK14746_00IM0001_153a.jpg","1867_수동면_153a")</f>
        <v>1867_수동면_153a</v>
      </c>
      <c r="B585" s="4">
        <v>1867</v>
      </c>
      <c r="C585" s="4" t="s">
        <v>72</v>
      </c>
      <c r="D585" s="4" t="s">
        <v>73</v>
      </c>
      <c r="E585" s="4">
        <v>584</v>
      </c>
      <c r="F585" s="5">
        <v>3</v>
      </c>
      <c r="G585" s="5" t="s">
        <v>104</v>
      </c>
      <c r="H585" s="5" t="s">
        <v>105</v>
      </c>
      <c r="I585" s="5">
        <f t="shared" si="46"/>
        <v>5</v>
      </c>
      <c r="J585" s="5"/>
      <c r="K585" s="5"/>
      <c r="L585" s="5">
        <v>3</v>
      </c>
      <c r="M585" s="4" t="s">
        <v>1019</v>
      </c>
      <c r="N585" s="4" t="s">
        <v>1020</v>
      </c>
      <c r="O585" s="5"/>
      <c r="P585" s="5"/>
      <c r="Q585" s="5"/>
      <c r="R585" s="5"/>
      <c r="S585" s="5"/>
      <c r="T585" s="5" t="s">
        <v>5762</v>
      </c>
      <c r="U585" s="5" t="s">
        <v>108</v>
      </c>
      <c r="V585" s="5" t="s">
        <v>109</v>
      </c>
      <c r="W585" s="5" t="s">
        <v>110</v>
      </c>
      <c r="X585" s="5" t="s">
        <v>111</v>
      </c>
      <c r="Y585" s="5" t="s">
        <v>1021</v>
      </c>
      <c r="Z585" s="5" t="s">
        <v>1022</v>
      </c>
      <c r="AA585" s="5"/>
      <c r="AB585" s="5"/>
      <c r="AC585" s="5">
        <v>44</v>
      </c>
      <c r="AD585" s="5" t="s">
        <v>438</v>
      </c>
      <c r="AE585" s="5" t="s">
        <v>439</v>
      </c>
      <c r="AF585" s="5"/>
      <c r="AG585" s="5"/>
      <c r="AH585" s="5"/>
      <c r="AI585" s="5"/>
      <c r="AJ585" s="5" t="s">
        <v>35</v>
      </c>
      <c r="AK585" s="5" t="s">
        <v>36</v>
      </c>
      <c r="AL585" s="5" t="s">
        <v>116</v>
      </c>
      <c r="AM585" s="5" t="s">
        <v>117</v>
      </c>
      <c r="AN585" s="5"/>
      <c r="AO585" s="5"/>
      <c r="AP585" s="5"/>
      <c r="AQ585" s="5"/>
      <c r="AR585" s="5"/>
      <c r="AS585" s="5"/>
      <c r="AT585" s="5" t="s">
        <v>95</v>
      </c>
      <c r="AU585" s="5" t="s">
        <v>96</v>
      </c>
      <c r="AV585" s="5" t="s">
        <v>1011</v>
      </c>
      <c r="AW585" s="5" t="s">
        <v>1012</v>
      </c>
      <c r="AX585" s="5"/>
      <c r="AY585" s="5"/>
      <c r="AZ585" s="5"/>
      <c r="BA585" s="5"/>
      <c r="BB585" s="5"/>
      <c r="BC585" s="5"/>
      <c r="BD585" s="5"/>
      <c r="BE585" s="5"/>
      <c r="BF585" s="5"/>
      <c r="BG585" s="5" t="s">
        <v>95</v>
      </c>
      <c r="BH585" s="5" t="s">
        <v>96</v>
      </c>
      <c r="BI585" s="5" t="s">
        <v>1013</v>
      </c>
      <c r="BJ585" s="5" t="s">
        <v>1014</v>
      </c>
      <c r="BK585" s="5" t="s">
        <v>95</v>
      </c>
      <c r="BL585" s="5" t="s">
        <v>96</v>
      </c>
      <c r="BM585" s="5" t="s">
        <v>1015</v>
      </c>
      <c r="BN585" s="5" t="s">
        <v>1016</v>
      </c>
      <c r="BO585" s="5" t="s">
        <v>95</v>
      </c>
      <c r="BP585" s="5" t="s">
        <v>96</v>
      </c>
      <c r="BQ585" s="5" t="s">
        <v>1017</v>
      </c>
      <c r="BR585" s="5" t="s">
        <v>1018</v>
      </c>
      <c r="BS585" s="5" t="s">
        <v>171</v>
      </c>
      <c r="BT585" s="5" t="s">
        <v>5429</v>
      </c>
      <c r="BU585" s="5"/>
    </row>
    <row r="586" spans="1:73" s="6" customFormat="1" ht="13.5" customHeight="1">
      <c r="A586" s="11" t="str">
        <f>HYPERLINK("http://kyu.snu.ac.kr/sdhj/index.jsp?type=hj/GK14746_00IM0001_153a.jpg","1867_수동면_153a")</f>
        <v>1867_수동면_153a</v>
      </c>
      <c r="B586" s="4">
        <v>1867</v>
      </c>
      <c r="C586" s="4" t="s">
        <v>72</v>
      </c>
      <c r="D586" s="4" t="s">
        <v>73</v>
      </c>
      <c r="E586" s="4">
        <v>585</v>
      </c>
      <c r="F586" s="5">
        <v>3</v>
      </c>
      <c r="G586" s="5" t="s">
        <v>104</v>
      </c>
      <c r="H586" s="5" t="s">
        <v>105</v>
      </c>
      <c r="I586" s="5">
        <f t="shared" si="46"/>
        <v>5</v>
      </c>
      <c r="J586" s="5"/>
      <c r="K586" s="5"/>
      <c r="L586" s="5">
        <f>L585</f>
        <v>3</v>
      </c>
      <c r="M586" s="4" t="s">
        <v>1019</v>
      </c>
      <c r="N586" s="4" t="s">
        <v>1020</v>
      </c>
      <c r="O586" s="5"/>
      <c r="P586" s="5"/>
      <c r="Q586" s="5"/>
      <c r="R586" s="5"/>
      <c r="S586" s="5" t="s">
        <v>3095</v>
      </c>
      <c r="T586" s="5" t="s">
        <v>3096</v>
      </c>
      <c r="U586" s="5"/>
      <c r="V586" s="5"/>
      <c r="W586" s="5" t="s">
        <v>166</v>
      </c>
      <c r="X586" s="5" t="s">
        <v>5763</v>
      </c>
      <c r="Y586" s="5" t="s">
        <v>167</v>
      </c>
      <c r="Z586" s="5" t="s">
        <v>168</v>
      </c>
      <c r="AA586" s="5"/>
      <c r="AB586" s="5"/>
      <c r="AC586" s="5">
        <v>73</v>
      </c>
      <c r="AD586" s="5" t="s">
        <v>930</v>
      </c>
      <c r="AE586" s="5" t="s">
        <v>931</v>
      </c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</row>
    <row r="587" spans="1:73" s="6" customFormat="1" ht="13.5" customHeight="1">
      <c r="A587" s="11" t="str">
        <f>HYPERLINK("http://kyu.snu.ac.kr/sdhj/index.jsp?type=hj/GK14746_00IM0001_153a.jpg","1867_수동면_153a")</f>
        <v>1867_수동면_153a</v>
      </c>
      <c r="B587" s="4">
        <v>1867</v>
      </c>
      <c r="C587" s="4" t="s">
        <v>72</v>
      </c>
      <c r="D587" s="4" t="s">
        <v>73</v>
      </c>
      <c r="E587" s="4">
        <v>586</v>
      </c>
      <c r="F587" s="5">
        <v>3</v>
      </c>
      <c r="G587" s="5" t="s">
        <v>104</v>
      </c>
      <c r="H587" s="5" t="s">
        <v>105</v>
      </c>
      <c r="I587" s="5">
        <f t="shared" si="46"/>
        <v>5</v>
      </c>
      <c r="J587" s="5"/>
      <c r="K587" s="5"/>
      <c r="L587" s="5">
        <f>L586</f>
        <v>3</v>
      </c>
      <c r="M587" s="4" t="s">
        <v>1019</v>
      </c>
      <c r="N587" s="4" t="s">
        <v>1020</v>
      </c>
      <c r="O587" s="5"/>
      <c r="P587" s="5"/>
      <c r="Q587" s="5"/>
      <c r="R587" s="5"/>
      <c r="S587" s="5" t="s">
        <v>164</v>
      </c>
      <c r="T587" s="5" t="s">
        <v>165</v>
      </c>
      <c r="U587" s="5"/>
      <c r="V587" s="5"/>
      <c r="W587" s="5" t="s">
        <v>2796</v>
      </c>
      <c r="X587" s="5" t="s">
        <v>2797</v>
      </c>
      <c r="Y587" s="5" t="s">
        <v>167</v>
      </c>
      <c r="Z587" s="5" t="s">
        <v>168</v>
      </c>
      <c r="AA587" s="5"/>
      <c r="AB587" s="5"/>
      <c r="AC587" s="5">
        <v>45</v>
      </c>
      <c r="AD587" s="5" t="s">
        <v>438</v>
      </c>
      <c r="AE587" s="5" t="s">
        <v>439</v>
      </c>
      <c r="AF587" s="5"/>
      <c r="AG587" s="5"/>
      <c r="AH587" s="5"/>
      <c r="AI587" s="5"/>
      <c r="AJ587" s="5" t="s">
        <v>169</v>
      </c>
      <c r="AK587" s="5" t="s">
        <v>170</v>
      </c>
      <c r="AL587" s="5" t="s">
        <v>245</v>
      </c>
      <c r="AM587" s="5" t="s">
        <v>246</v>
      </c>
      <c r="AN587" s="5"/>
      <c r="AO587" s="5"/>
      <c r="AP587" s="5"/>
      <c r="AQ587" s="5"/>
      <c r="AR587" s="5"/>
      <c r="AS587" s="5"/>
      <c r="AT587" s="5" t="s">
        <v>95</v>
      </c>
      <c r="AU587" s="5" t="s">
        <v>96</v>
      </c>
      <c r="AV587" s="5" t="s">
        <v>3319</v>
      </c>
      <c r="AW587" s="5" t="s">
        <v>3320</v>
      </c>
      <c r="AX587" s="5"/>
      <c r="AY587" s="5"/>
      <c r="AZ587" s="5"/>
      <c r="BA587" s="5"/>
      <c r="BB587" s="5"/>
      <c r="BC587" s="5"/>
      <c r="BD587" s="5"/>
      <c r="BE587" s="5"/>
      <c r="BF587" s="5"/>
      <c r="BG587" s="5" t="s">
        <v>95</v>
      </c>
      <c r="BH587" s="5" t="s">
        <v>96</v>
      </c>
      <c r="BI587" s="5" t="s">
        <v>1248</v>
      </c>
      <c r="BJ587" s="5" t="s">
        <v>1249</v>
      </c>
      <c r="BK587" s="5" t="s">
        <v>403</v>
      </c>
      <c r="BL587" s="5" t="s">
        <v>404</v>
      </c>
      <c r="BM587" s="5" t="s">
        <v>2726</v>
      </c>
      <c r="BN587" s="5" t="s">
        <v>2727</v>
      </c>
      <c r="BO587" s="5" t="s">
        <v>95</v>
      </c>
      <c r="BP587" s="5" t="s">
        <v>96</v>
      </c>
      <c r="BQ587" s="5" t="s">
        <v>3321</v>
      </c>
      <c r="BR587" s="5" t="s">
        <v>2730</v>
      </c>
      <c r="BS587" s="5" t="s">
        <v>3311</v>
      </c>
      <c r="BT587" s="5" t="s">
        <v>3312</v>
      </c>
      <c r="BU587" s="5"/>
    </row>
    <row r="588" spans="1:73" s="6" customFormat="1" ht="13.5" customHeight="1">
      <c r="A588" s="11" t="str">
        <f>HYPERLINK("http://kyu.snu.ac.kr/sdhj/index.jsp?type=hj/GK14746_00IM0001_153a.jpg","1867_수동면_153a")</f>
        <v>1867_수동면_153a</v>
      </c>
      <c r="B588" s="4">
        <v>1867</v>
      </c>
      <c r="C588" s="4" t="s">
        <v>72</v>
      </c>
      <c r="D588" s="4" t="s">
        <v>73</v>
      </c>
      <c r="E588" s="4">
        <v>587</v>
      </c>
      <c r="F588" s="5">
        <v>3</v>
      </c>
      <c r="G588" s="5" t="s">
        <v>104</v>
      </c>
      <c r="H588" s="5" t="s">
        <v>105</v>
      </c>
      <c r="I588" s="5">
        <f t="shared" si="46"/>
        <v>5</v>
      </c>
      <c r="J588" s="5"/>
      <c r="K588" s="5"/>
      <c r="L588" s="5">
        <f>L587</f>
        <v>3</v>
      </c>
      <c r="M588" s="4" t="s">
        <v>1019</v>
      </c>
      <c r="N588" s="4" t="s">
        <v>1020</v>
      </c>
      <c r="O588" s="5"/>
      <c r="P588" s="5"/>
      <c r="Q588" s="5"/>
      <c r="R588" s="5"/>
      <c r="S588" s="5" t="s">
        <v>4494</v>
      </c>
      <c r="T588" s="5" t="s">
        <v>4495</v>
      </c>
      <c r="U588" s="5" t="s">
        <v>108</v>
      </c>
      <c r="V588" s="5" t="s">
        <v>109</v>
      </c>
      <c r="W588" s="5"/>
      <c r="X588" s="5"/>
      <c r="Y588" s="5" t="s">
        <v>4975</v>
      </c>
      <c r="Z588" s="5" t="s">
        <v>4976</v>
      </c>
      <c r="AA588" s="5"/>
      <c r="AB588" s="5"/>
      <c r="AC588" s="5">
        <v>19</v>
      </c>
      <c r="AD588" s="5" t="s">
        <v>2180</v>
      </c>
      <c r="AE588" s="5" t="s">
        <v>2181</v>
      </c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</row>
    <row r="589" spans="1:73" s="6" customFormat="1" ht="13.5" customHeight="1">
      <c r="A589" s="11" t="str">
        <f>HYPERLINK("http://kyu.snu.ac.kr/sdhj/index.jsp?type=hj/GK14746_00IM0001_153a.jpg","1867_수동면_153a")</f>
        <v>1867_수동면_153a</v>
      </c>
      <c r="B589" s="4">
        <v>1867</v>
      </c>
      <c r="C589" s="4" t="s">
        <v>72</v>
      </c>
      <c r="D589" s="4" t="s">
        <v>73</v>
      </c>
      <c r="E589" s="4">
        <v>588</v>
      </c>
      <c r="F589" s="5">
        <v>3</v>
      </c>
      <c r="G589" s="5" t="s">
        <v>104</v>
      </c>
      <c r="H589" s="5" t="s">
        <v>105</v>
      </c>
      <c r="I589" s="5">
        <f t="shared" si="46"/>
        <v>5</v>
      </c>
      <c r="J589" s="5"/>
      <c r="K589" s="5"/>
      <c r="L589" s="5">
        <f>L588</f>
        <v>3</v>
      </c>
      <c r="M589" s="4" t="s">
        <v>1019</v>
      </c>
      <c r="N589" s="4" t="s">
        <v>1020</v>
      </c>
      <c r="O589" s="5"/>
      <c r="P589" s="5"/>
      <c r="Q589" s="5"/>
      <c r="R589" s="5"/>
      <c r="S589" s="5"/>
      <c r="T589" s="5" t="s">
        <v>5764</v>
      </c>
      <c r="U589" s="5" t="s">
        <v>4512</v>
      </c>
      <c r="V589" s="5" t="s">
        <v>4513</v>
      </c>
      <c r="W589" s="5"/>
      <c r="X589" s="5"/>
      <c r="Y589" s="5" t="s">
        <v>4977</v>
      </c>
      <c r="Z589" s="5" t="s">
        <v>4978</v>
      </c>
      <c r="AA589" s="5"/>
      <c r="AB589" s="5"/>
      <c r="AC589" s="5"/>
      <c r="AD589" s="5" t="s">
        <v>2885</v>
      </c>
      <c r="AE589" s="5" t="s">
        <v>2886</v>
      </c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</row>
    <row r="590" spans="1:73" s="6" customFormat="1" ht="13.5" customHeight="1">
      <c r="A590" s="11" t="str">
        <f>HYPERLINK("http://kyu.snu.ac.kr/sdhj/index.jsp?type=hj/GK14746_00IM0001_153a.jpg","1867_수동면_153a")</f>
        <v>1867_수동면_153a</v>
      </c>
      <c r="B590" s="4">
        <v>1867</v>
      </c>
      <c r="C590" s="4" t="s">
        <v>72</v>
      </c>
      <c r="D590" s="4" t="s">
        <v>73</v>
      </c>
      <c r="E590" s="4">
        <v>589</v>
      </c>
      <c r="F590" s="5">
        <v>3</v>
      </c>
      <c r="G590" s="5" t="s">
        <v>104</v>
      </c>
      <c r="H590" s="5" t="s">
        <v>105</v>
      </c>
      <c r="I590" s="5">
        <f t="shared" si="46"/>
        <v>5</v>
      </c>
      <c r="J590" s="5"/>
      <c r="K590" s="5"/>
      <c r="L590" s="5">
        <v>4</v>
      </c>
      <c r="M590" s="4" t="s">
        <v>2794</v>
      </c>
      <c r="N590" s="4" t="s">
        <v>2795</v>
      </c>
      <c r="O590" s="5"/>
      <c r="P590" s="5"/>
      <c r="Q590" s="5"/>
      <c r="R590" s="5"/>
      <c r="S590" s="5"/>
      <c r="T590" s="5" t="s">
        <v>5768</v>
      </c>
      <c r="U590" s="5" t="s">
        <v>108</v>
      </c>
      <c r="V590" s="5" t="s">
        <v>109</v>
      </c>
      <c r="W590" s="5" t="s">
        <v>2263</v>
      </c>
      <c r="X590" s="5" t="s">
        <v>2264</v>
      </c>
      <c r="Y590" s="5" t="s">
        <v>3352</v>
      </c>
      <c r="Z590" s="5" t="s">
        <v>3353</v>
      </c>
      <c r="AA590" s="5"/>
      <c r="AB590" s="5"/>
      <c r="AC590" s="5">
        <v>56</v>
      </c>
      <c r="AD590" s="5" t="s">
        <v>91</v>
      </c>
      <c r="AE590" s="5" t="s">
        <v>92</v>
      </c>
      <c r="AF590" s="5"/>
      <c r="AG590" s="5"/>
      <c r="AH590" s="5"/>
      <c r="AI590" s="5"/>
      <c r="AJ590" s="5" t="s">
        <v>35</v>
      </c>
      <c r="AK590" s="5" t="s">
        <v>36</v>
      </c>
      <c r="AL590" s="5" t="s">
        <v>1561</v>
      </c>
      <c r="AM590" s="5" t="s">
        <v>1562</v>
      </c>
      <c r="AN590" s="5"/>
      <c r="AO590" s="5"/>
      <c r="AP590" s="5"/>
      <c r="AQ590" s="5"/>
      <c r="AR590" s="5"/>
      <c r="AS590" s="5"/>
      <c r="AT590" s="5" t="s">
        <v>95</v>
      </c>
      <c r="AU590" s="5" t="s">
        <v>96</v>
      </c>
      <c r="AV590" s="5" t="s">
        <v>3354</v>
      </c>
      <c r="AW590" s="5" t="s">
        <v>3355</v>
      </c>
      <c r="AX590" s="5"/>
      <c r="AY590" s="5"/>
      <c r="AZ590" s="5"/>
      <c r="BA590" s="5"/>
      <c r="BB590" s="5"/>
      <c r="BC590" s="5"/>
      <c r="BD590" s="5"/>
      <c r="BE590" s="5"/>
      <c r="BF590" s="5"/>
      <c r="BG590" s="5" t="s">
        <v>1572</v>
      </c>
      <c r="BH590" s="5" t="s">
        <v>1573</v>
      </c>
      <c r="BI590" s="5" t="s">
        <v>3356</v>
      </c>
      <c r="BJ590" s="5" t="s">
        <v>3357</v>
      </c>
      <c r="BK590" s="5" t="s">
        <v>95</v>
      </c>
      <c r="BL590" s="5" t="s">
        <v>96</v>
      </c>
      <c r="BM590" s="5" t="s">
        <v>3358</v>
      </c>
      <c r="BN590" s="5" t="s">
        <v>3359</v>
      </c>
      <c r="BO590" s="5" t="s">
        <v>95</v>
      </c>
      <c r="BP590" s="5" t="s">
        <v>96</v>
      </c>
      <c r="BQ590" s="5" t="s">
        <v>3360</v>
      </c>
      <c r="BR590" s="5" t="s">
        <v>3361</v>
      </c>
      <c r="BS590" s="5" t="s">
        <v>3311</v>
      </c>
      <c r="BT590" s="5" t="s">
        <v>3312</v>
      </c>
      <c r="BU590" s="5"/>
    </row>
    <row r="591" spans="1:73" s="6" customFormat="1" ht="13.5" customHeight="1">
      <c r="A591" s="11" t="str">
        <f>HYPERLINK("http://kyu.snu.ac.kr/sdhj/index.jsp?type=hj/GK14746_00IM0001_153a.jpg","1867_수동면_153a")</f>
        <v>1867_수동면_153a</v>
      </c>
      <c r="B591" s="4">
        <v>1867</v>
      </c>
      <c r="C591" s="4" t="s">
        <v>72</v>
      </c>
      <c r="D591" s="4" t="s">
        <v>73</v>
      </c>
      <c r="E591" s="4">
        <v>590</v>
      </c>
      <c r="F591" s="5">
        <v>3</v>
      </c>
      <c r="G591" s="5" t="s">
        <v>104</v>
      </c>
      <c r="H591" s="5" t="s">
        <v>105</v>
      </c>
      <c r="I591" s="5">
        <f t="shared" si="46"/>
        <v>5</v>
      </c>
      <c r="J591" s="5"/>
      <c r="K591" s="5"/>
      <c r="L591" s="5">
        <f>L590</f>
        <v>4</v>
      </c>
      <c r="M591" s="4" t="s">
        <v>2794</v>
      </c>
      <c r="N591" s="4" t="s">
        <v>2795</v>
      </c>
      <c r="O591" s="5"/>
      <c r="P591" s="5"/>
      <c r="Q591" s="5"/>
      <c r="R591" s="5"/>
      <c r="S591" s="5" t="s">
        <v>164</v>
      </c>
      <c r="T591" s="5" t="s">
        <v>165</v>
      </c>
      <c r="U591" s="5"/>
      <c r="V591" s="5"/>
      <c r="W591" s="5" t="s">
        <v>2796</v>
      </c>
      <c r="X591" s="5" t="s">
        <v>2797</v>
      </c>
      <c r="Y591" s="5" t="s">
        <v>167</v>
      </c>
      <c r="Z591" s="5" t="s">
        <v>168</v>
      </c>
      <c r="AA591" s="5"/>
      <c r="AB591" s="5"/>
      <c r="AC591" s="5">
        <v>51</v>
      </c>
      <c r="AD591" s="5" t="s">
        <v>520</v>
      </c>
      <c r="AE591" s="5" t="s">
        <v>521</v>
      </c>
      <c r="AF591" s="5" t="s">
        <v>2798</v>
      </c>
      <c r="AG591" s="5" t="s">
        <v>2799</v>
      </c>
      <c r="AH591" s="5"/>
      <c r="AI591" s="5"/>
      <c r="AJ591" s="5" t="s">
        <v>169</v>
      </c>
      <c r="AK591" s="5" t="s">
        <v>170</v>
      </c>
      <c r="AL591" s="5" t="s">
        <v>2800</v>
      </c>
      <c r="AM591" s="5" t="s">
        <v>2801</v>
      </c>
      <c r="AN591" s="5"/>
      <c r="AO591" s="5"/>
      <c r="AP591" s="5"/>
      <c r="AQ591" s="5"/>
      <c r="AR591" s="5"/>
      <c r="AS591" s="5"/>
      <c r="AT591" s="5" t="s">
        <v>95</v>
      </c>
      <c r="AU591" s="5" t="s">
        <v>96</v>
      </c>
      <c r="AV591" s="5" t="s">
        <v>2802</v>
      </c>
      <c r="AW591" s="5" t="s">
        <v>2803</v>
      </c>
      <c r="AX591" s="5"/>
      <c r="AY591" s="5"/>
      <c r="AZ591" s="5"/>
      <c r="BA591" s="5"/>
      <c r="BB591" s="5"/>
      <c r="BC591" s="5"/>
      <c r="BD591" s="5"/>
      <c r="BE591" s="5"/>
      <c r="BF591" s="5"/>
      <c r="BG591" s="5" t="s">
        <v>95</v>
      </c>
      <c r="BH591" s="5" t="s">
        <v>96</v>
      </c>
      <c r="BI591" s="5" t="s">
        <v>2804</v>
      </c>
      <c r="BJ591" s="5" t="s">
        <v>2805</v>
      </c>
      <c r="BK591" s="5" t="s">
        <v>95</v>
      </c>
      <c r="BL591" s="5" t="s">
        <v>96</v>
      </c>
      <c r="BM591" s="5" t="s">
        <v>2806</v>
      </c>
      <c r="BN591" s="5" t="s">
        <v>2807</v>
      </c>
      <c r="BO591" s="5" t="s">
        <v>95</v>
      </c>
      <c r="BP591" s="5" t="s">
        <v>96</v>
      </c>
      <c r="BQ591" s="5" t="s">
        <v>2808</v>
      </c>
      <c r="BR591" s="5" t="s">
        <v>2809</v>
      </c>
      <c r="BS591" s="5" t="s">
        <v>2810</v>
      </c>
      <c r="BT591" s="5" t="s">
        <v>2811</v>
      </c>
      <c r="BU591" s="5"/>
    </row>
    <row r="592" spans="1:73" s="6" customFormat="1" ht="13.5" customHeight="1">
      <c r="A592" s="11" t="str">
        <f>HYPERLINK("http://kyu.snu.ac.kr/sdhj/index.jsp?type=hj/GK14746_00IM0001_153b.jpg","1867_수동면_153b")</f>
        <v>1867_수동면_153b</v>
      </c>
      <c r="B592" s="4">
        <v>1867</v>
      </c>
      <c r="C592" s="4" t="s">
        <v>72</v>
      </c>
      <c r="D592" s="4" t="s">
        <v>73</v>
      </c>
      <c r="E592" s="4">
        <v>591</v>
      </c>
      <c r="F592" s="5">
        <v>3</v>
      </c>
      <c r="G592" s="5" t="s">
        <v>104</v>
      </c>
      <c r="H592" s="5" t="s">
        <v>105</v>
      </c>
      <c r="I592" s="5">
        <f t="shared" si="46"/>
        <v>5</v>
      </c>
      <c r="J592" s="5"/>
      <c r="K592" s="5"/>
      <c r="L592" s="5">
        <f>L591</f>
        <v>4</v>
      </c>
      <c r="M592" s="4" t="s">
        <v>2794</v>
      </c>
      <c r="N592" s="4" t="s">
        <v>2795</v>
      </c>
      <c r="O592" s="5"/>
      <c r="P592" s="5"/>
      <c r="Q592" s="5"/>
      <c r="R592" s="5"/>
      <c r="S592" s="5" t="s">
        <v>4979</v>
      </c>
      <c r="T592" s="5" t="s">
        <v>4980</v>
      </c>
      <c r="U592" s="5"/>
      <c r="V592" s="5"/>
      <c r="W592" s="5"/>
      <c r="X592" s="5"/>
      <c r="Y592" s="5" t="s">
        <v>4981</v>
      </c>
      <c r="Z592" s="5" t="s">
        <v>4982</v>
      </c>
      <c r="AA592" s="5"/>
      <c r="AB592" s="5"/>
      <c r="AC592" s="5">
        <v>27</v>
      </c>
      <c r="AD592" s="5" t="s">
        <v>2200</v>
      </c>
      <c r="AE592" s="5" t="s">
        <v>2201</v>
      </c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</row>
    <row r="593" spans="1:73" s="6" customFormat="1" ht="13.5" customHeight="1">
      <c r="A593" s="11" t="str">
        <f>HYPERLINK("http://kyu.snu.ac.kr/sdhj/index.jsp?type=hj/GK14746_00IM0001_153b.jpg","1867_수동면_153b")</f>
        <v>1867_수동면_153b</v>
      </c>
      <c r="B593" s="4">
        <v>1867</v>
      </c>
      <c r="C593" s="4" t="s">
        <v>72</v>
      </c>
      <c r="D593" s="4" t="s">
        <v>73</v>
      </c>
      <c r="E593" s="4">
        <v>592</v>
      </c>
      <c r="F593" s="5">
        <v>3</v>
      </c>
      <c r="G593" s="5" t="s">
        <v>104</v>
      </c>
      <c r="H593" s="5" t="s">
        <v>105</v>
      </c>
      <c r="I593" s="5">
        <f t="shared" si="46"/>
        <v>5</v>
      </c>
      <c r="J593" s="5"/>
      <c r="K593" s="5"/>
      <c r="L593" s="5">
        <f>L592</f>
        <v>4</v>
      </c>
      <c r="M593" s="4" t="s">
        <v>2794</v>
      </c>
      <c r="N593" s="4" t="s">
        <v>2795</v>
      </c>
      <c r="O593" s="5"/>
      <c r="P593" s="5"/>
      <c r="Q593" s="5"/>
      <c r="R593" s="5"/>
      <c r="S593" s="5" t="s">
        <v>4494</v>
      </c>
      <c r="T593" s="5" t="s">
        <v>4495</v>
      </c>
      <c r="U593" s="5"/>
      <c r="V593" s="5"/>
      <c r="W593" s="5"/>
      <c r="X593" s="5"/>
      <c r="Y593" s="5" t="s">
        <v>4983</v>
      </c>
      <c r="Z593" s="5" t="s">
        <v>4984</v>
      </c>
      <c r="AA593" s="5"/>
      <c r="AB593" s="5"/>
      <c r="AC593" s="5">
        <v>14</v>
      </c>
      <c r="AD593" s="5" t="s">
        <v>4796</v>
      </c>
      <c r="AE593" s="5" t="s">
        <v>4797</v>
      </c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</row>
    <row r="594" spans="1:73" s="6" customFormat="1" ht="13.5" customHeight="1">
      <c r="A594" s="11" t="str">
        <f>HYPERLINK("http://kyu.snu.ac.kr/sdhj/index.jsp?type=hj/GK14746_00IM0001_153b.jpg","1867_수동면_153b")</f>
        <v>1867_수동면_153b</v>
      </c>
      <c r="B594" s="4">
        <v>1867</v>
      </c>
      <c r="C594" s="4" t="s">
        <v>72</v>
      </c>
      <c r="D594" s="4" t="s">
        <v>73</v>
      </c>
      <c r="E594" s="4">
        <v>593</v>
      </c>
      <c r="F594" s="5">
        <v>3</v>
      </c>
      <c r="G594" s="5" t="s">
        <v>104</v>
      </c>
      <c r="H594" s="5" t="s">
        <v>105</v>
      </c>
      <c r="I594" s="5">
        <f t="shared" si="46"/>
        <v>5</v>
      </c>
      <c r="J594" s="5"/>
      <c r="K594" s="5"/>
      <c r="L594" s="5">
        <f>L593</f>
        <v>4</v>
      </c>
      <c r="M594" s="4" t="s">
        <v>2794</v>
      </c>
      <c r="N594" s="4" t="s">
        <v>2795</v>
      </c>
      <c r="O594" s="5"/>
      <c r="P594" s="5"/>
      <c r="Q594" s="5"/>
      <c r="R594" s="5"/>
      <c r="S594" s="5"/>
      <c r="T594" s="5" t="s">
        <v>5769</v>
      </c>
      <c r="U594" s="5" t="s">
        <v>4512</v>
      </c>
      <c r="V594" s="5" t="s">
        <v>4513</v>
      </c>
      <c r="W594" s="5"/>
      <c r="X594" s="5"/>
      <c r="Y594" s="5" t="s">
        <v>4985</v>
      </c>
      <c r="Z594" s="5" t="s">
        <v>4986</v>
      </c>
      <c r="AA594" s="5"/>
      <c r="AB594" s="5"/>
      <c r="AC594" s="5"/>
      <c r="AD594" s="5" t="s">
        <v>814</v>
      </c>
      <c r="AE594" s="5" t="s">
        <v>815</v>
      </c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</row>
    <row r="595" spans="1:73" s="6" customFormat="1" ht="13.5" customHeight="1">
      <c r="A595" s="11" t="str">
        <f>HYPERLINK("http://kyu.snu.ac.kr/sdhj/index.jsp?type=hj/GK14746_00IM0001_153b.jpg","1867_수동면_153b")</f>
        <v>1867_수동면_153b</v>
      </c>
      <c r="B595" s="4">
        <v>1867</v>
      </c>
      <c r="C595" s="4" t="s">
        <v>72</v>
      </c>
      <c r="D595" s="4" t="s">
        <v>73</v>
      </c>
      <c r="E595" s="4">
        <v>594</v>
      </c>
      <c r="F595" s="5">
        <v>3</v>
      </c>
      <c r="G595" s="5" t="s">
        <v>104</v>
      </c>
      <c r="H595" s="5" t="s">
        <v>105</v>
      </c>
      <c r="I595" s="5">
        <f t="shared" si="46"/>
        <v>5</v>
      </c>
      <c r="J595" s="5"/>
      <c r="K595" s="5"/>
      <c r="L595" s="5">
        <v>5</v>
      </c>
      <c r="M595" s="4" t="s">
        <v>347</v>
      </c>
      <c r="N595" s="4" t="s">
        <v>348</v>
      </c>
      <c r="O595" s="5"/>
      <c r="P595" s="5"/>
      <c r="Q595" s="5"/>
      <c r="R595" s="5"/>
      <c r="S595" s="5"/>
      <c r="T595" s="5" t="s">
        <v>5770</v>
      </c>
      <c r="U595" s="5" t="s">
        <v>108</v>
      </c>
      <c r="V595" s="5" t="s">
        <v>109</v>
      </c>
      <c r="W595" s="5" t="s">
        <v>379</v>
      </c>
      <c r="X595" s="5" t="s">
        <v>380</v>
      </c>
      <c r="Y595" s="5" t="s">
        <v>1602</v>
      </c>
      <c r="Z595" s="5" t="s">
        <v>1603</v>
      </c>
      <c r="AA595" s="5"/>
      <c r="AB595" s="5"/>
      <c r="AC595" s="5">
        <v>34</v>
      </c>
      <c r="AD595" s="5" t="s">
        <v>349</v>
      </c>
      <c r="AE595" s="5" t="s">
        <v>350</v>
      </c>
      <c r="AF595" s="5"/>
      <c r="AG595" s="5"/>
      <c r="AH595" s="5"/>
      <c r="AI595" s="5"/>
      <c r="AJ595" s="5" t="s">
        <v>35</v>
      </c>
      <c r="AK595" s="5" t="s">
        <v>36</v>
      </c>
      <c r="AL595" s="5" t="s">
        <v>1604</v>
      </c>
      <c r="AM595" s="5" t="s">
        <v>1605</v>
      </c>
      <c r="AN595" s="5"/>
      <c r="AO595" s="5"/>
      <c r="AP595" s="5"/>
      <c r="AQ595" s="5"/>
      <c r="AR595" s="5"/>
      <c r="AS595" s="5"/>
      <c r="AT595" s="5" t="s">
        <v>95</v>
      </c>
      <c r="AU595" s="5" t="s">
        <v>96</v>
      </c>
      <c r="AV595" s="5" t="s">
        <v>1606</v>
      </c>
      <c r="AW595" s="5" t="s">
        <v>1607</v>
      </c>
      <c r="AX595" s="5"/>
      <c r="AY595" s="5"/>
      <c r="AZ595" s="5"/>
      <c r="BA595" s="5"/>
      <c r="BB595" s="5"/>
      <c r="BC595" s="5"/>
      <c r="BD595" s="5"/>
      <c r="BE595" s="5"/>
      <c r="BF595" s="5"/>
      <c r="BG595" s="5" t="s">
        <v>95</v>
      </c>
      <c r="BH595" s="5" t="s">
        <v>96</v>
      </c>
      <c r="BI595" s="5" t="s">
        <v>385</v>
      </c>
      <c r="BJ595" s="5" t="s">
        <v>386</v>
      </c>
      <c r="BK595" s="5" t="s">
        <v>95</v>
      </c>
      <c r="BL595" s="5" t="s">
        <v>96</v>
      </c>
      <c r="BM595" s="5" t="s">
        <v>1608</v>
      </c>
      <c r="BN595" s="5" t="s">
        <v>5771</v>
      </c>
      <c r="BO595" s="5" t="s">
        <v>95</v>
      </c>
      <c r="BP595" s="5" t="s">
        <v>96</v>
      </c>
      <c r="BQ595" s="5" t="s">
        <v>1609</v>
      </c>
      <c r="BR595" s="5" t="s">
        <v>5772</v>
      </c>
      <c r="BS595" s="5" t="s">
        <v>1402</v>
      </c>
      <c r="BT595" s="5" t="s">
        <v>5773</v>
      </c>
      <c r="BU595" s="5"/>
    </row>
    <row r="596" spans="1:73" s="6" customFormat="1" ht="13.5" customHeight="1">
      <c r="A596" s="11" t="str">
        <f>HYPERLINK("http://kyu.snu.ac.kr/sdhj/index.jsp?type=hj/GK14746_00IM0001_153b.jpg","1867_수동면_153b")</f>
        <v>1867_수동면_153b</v>
      </c>
      <c r="B596" s="4">
        <v>1867</v>
      </c>
      <c r="C596" s="4" t="s">
        <v>72</v>
      </c>
      <c r="D596" s="4" t="s">
        <v>73</v>
      </c>
      <c r="E596" s="4">
        <v>595</v>
      </c>
      <c r="F596" s="5">
        <v>3</v>
      </c>
      <c r="G596" s="5" t="s">
        <v>104</v>
      </c>
      <c r="H596" s="5" t="s">
        <v>105</v>
      </c>
      <c r="I596" s="5">
        <f t="shared" si="46"/>
        <v>5</v>
      </c>
      <c r="J596" s="5"/>
      <c r="K596" s="5"/>
      <c r="L596" s="5">
        <f>L595</f>
        <v>5</v>
      </c>
      <c r="M596" s="4" t="s">
        <v>347</v>
      </c>
      <c r="N596" s="4" t="s">
        <v>348</v>
      </c>
      <c r="O596" s="5"/>
      <c r="P596" s="5"/>
      <c r="Q596" s="5"/>
      <c r="R596" s="5"/>
      <c r="S596" s="5" t="s">
        <v>3095</v>
      </c>
      <c r="T596" s="5" t="s">
        <v>3096</v>
      </c>
      <c r="U596" s="5"/>
      <c r="V596" s="5"/>
      <c r="W596" s="5" t="s">
        <v>1389</v>
      </c>
      <c r="X596" s="5" t="s">
        <v>1390</v>
      </c>
      <c r="Y596" s="5" t="s">
        <v>167</v>
      </c>
      <c r="Z596" s="5" t="s">
        <v>168</v>
      </c>
      <c r="AA596" s="5"/>
      <c r="AB596" s="5"/>
      <c r="AC596" s="5">
        <v>60</v>
      </c>
      <c r="AD596" s="5" t="s">
        <v>138</v>
      </c>
      <c r="AE596" s="5" t="s">
        <v>139</v>
      </c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</row>
    <row r="597" spans="1:73" s="6" customFormat="1" ht="13.5" customHeight="1">
      <c r="A597" s="11" t="str">
        <f>HYPERLINK("http://kyu.snu.ac.kr/sdhj/index.jsp?type=hj/GK14746_00IM0001_153b.jpg","1867_수동면_153b")</f>
        <v>1867_수동면_153b</v>
      </c>
      <c r="B597" s="4">
        <v>1867</v>
      </c>
      <c r="C597" s="4" t="s">
        <v>72</v>
      </c>
      <c r="D597" s="4" t="s">
        <v>73</v>
      </c>
      <c r="E597" s="4">
        <v>596</v>
      </c>
      <c r="F597" s="5">
        <v>3</v>
      </c>
      <c r="G597" s="5" t="s">
        <v>104</v>
      </c>
      <c r="H597" s="5" t="s">
        <v>105</v>
      </c>
      <c r="I597" s="5">
        <f t="shared" si="46"/>
        <v>5</v>
      </c>
      <c r="J597" s="5"/>
      <c r="K597" s="5"/>
      <c r="L597" s="5">
        <f>L596</f>
        <v>5</v>
      </c>
      <c r="M597" s="4" t="s">
        <v>347</v>
      </c>
      <c r="N597" s="4" t="s">
        <v>348</v>
      </c>
      <c r="O597" s="5"/>
      <c r="P597" s="5"/>
      <c r="Q597" s="5"/>
      <c r="R597" s="5"/>
      <c r="S597" s="5" t="s">
        <v>164</v>
      </c>
      <c r="T597" s="5" t="s">
        <v>165</v>
      </c>
      <c r="U597" s="5"/>
      <c r="V597" s="5"/>
      <c r="W597" s="5" t="s">
        <v>110</v>
      </c>
      <c r="X597" s="5" t="s">
        <v>111</v>
      </c>
      <c r="Y597" s="5" t="s">
        <v>167</v>
      </c>
      <c r="Z597" s="5" t="s">
        <v>168</v>
      </c>
      <c r="AA597" s="5"/>
      <c r="AB597" s="5"/>
      <c r="AC597" s="5">
        <v>34</v>
      </c>
      <c r="AD597" s="5" t="s">
        <v>349</v>
      </c>
      <c r="AE597" s="5" t="s">
        <v>350</v>
      </c>
      <c r="AF597" s="5"/>
      <c r="AG597" s="5"/>
      <c r="AH597" s="5"/>
      <c r="AI597" s="5"/>
      <c r="AJ597" s="5" t="s">
        <v>169</v>
      </c>
      <c r="AK597" s="5" t="s">
        <v>170</v>
      </c>
      <c r="AL597" s="5" t="s">
        <v>116</v>
      </c>
      <c r="AM597" s="5" t="s">
        <v>117</v>
      </c>
      <c r="AN597" s="5"/>
      <c r="AO597" s="5"/>
      <c r="AP597" s="5"/>
      <c r="AQ597" s="5"/>
      <c r="AR597" s="5"/>
      <c r="AS597" s="5"/>
      <c r="AT597" s="5" t="s">
        <v>95</v>
      </c>
      <c r="AU597" s="5" t="s">
        <v>96</v>
      </c>
      <c r="AV597" s="5" t="s">
        <v>351</v>
      </c>
      <c r="AW597" s="5" t="s">
        <v>352</v>
      </c>
      <c r="AX597" s="5"/>
      <c r="AY597" s="5"/>
      <c r="AZ597" s="5"/>
      <c r="BA597" s="5"/>
      <c r="BB597" s="5"/>
      <c r="BC597" s="5"/>
      <c r="BD597" s="5"/>
      <c r="BE597" s="5"/>
      <c r="BF597" s="5"/>
      <c r="BG597" s="5" t="s">
        <v>95</v>
      </c>
      <c r="BH597" s="5" t="s">
        <v>96</v>
      </c>
      <c r="BI597" s="5" t="s">
        <v>353</v>
      </c>
      <c r="BJ597" s="5" t="s">
        <v>354</v>
      </c>
      <c r="BK597" s="5" t="s">
        <v>95</v>
      </c>
      <c r="BL597" s="5" t="s">
        <v>96</v>
      </c>
      <c r="BM597" s="5" t="s">
        <v>355</v>
      </c>
      <c r="BN597" s="5" t="s">
        <v>356</v>
      </c>
      <c r="BO597" s="5" t="s">
        <v>95</v>
      </c>
      <c r="BP597" s="5" t="s">
        <v>96</v>
      </c>
      <c r="BQ597" s="5" t="s">
        <v>357</v>
      </c>
      <c r="BR597" s="5" t="s">
        <v>358</v>
      </c>
      <c r="BS597" s="5" t="s">
        <v>199</v>
      </c>
      <c r="BT597" s="5" t="s">
        <v>200</v>
      </c>
      <c r="BU597" s="5"/>
    </row>
    <row r="598" spans="1:73" s="6" customFormat="1" ht="13.5" customHeight="1">
      <c r="A598" s="11" t="str">
        <f>HYPERLINK("http://kyu.snu.ac.kr/sdhj/index.jsp?type=hj/GK14746_00IM0001_153b.jpg","1867_수동면_153b")</f>
        <v>1867_수동면_153b</v>
      </c>
      <c r="B598" s="4">
        <v>1867</v>
      </c>
      <c r="C598" s="4" t="s">
        <v>72</v>
      </c>
      <c r="D598" s="4" t="s">
        <v>73</v>
      </c>
      <c r="E598" s="4">
        <v>597</v>
      </c>
      <c r="F598" s="5">
        <v>3</v>
      </c>
      <c r="G598" s="5" t="s">
        <v>104</v>
      </c>
      <c r="H598" s="5" t="s">
        <v>105</v>
      </c>
      <c r="I598" s="5">
        <f t="shared" si="46"/>
        <v>5</v>
      </c>
      <c r="J598" s="5"/>
      <c r="K598" s="5"/>
      <c r="L598" s="5">
        <f>L597</f>
        <v>5</v>
      </c>
      <c r="M598" s="4" t="s">
        <v>347</v>
      </c>
      <c r="N598" s="4" t="s">
        <v>348</v>
      </c>
      <c r="O598" s="5"/>
      <c r="P598" s="5"/>
      <c r="Q598" s="5"/>
      <c r="R598" s="5"/>
      <c r="S598" s="5"/>
      <c r="T598" s="5" t="s">
        <v>5774</v>
      </c>
      <c r="U598" s="5" t="s">
        <v>4512</v>
      </c>
      <c r="V598" s="5" t="s">
        <v>4513</v>
      </c>
      <c r="W598" s="5"/>
      <c r="X598" s="5"/>
      <c r="Y598" s="5" t="s">
        <v>4987</v>
      </c>
      <c r="Z598" s="5" t="s">
        <v>4988</v>
      </c>
      <c r="AA598" s="5"/>
      <c r="AB598" s="5"/>
      <c r="AC598" s="5"/>
      <c r="AD598" s="5" t="s">
        <v>532</v>
      </c>
      <c r="AE598" s="5" t="s">
        <v>533</v>
      </c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</row>
    <row r="599" spans="1:73" s="6" customFormat="1" ht="13.5" customHeight="1">
      <c r="A599" s="11" t="str">
        <f>HYPERLINK("http://kyu.snu.ac.kr/sdhj/index.jsp?type=hj/GK14746_00IM0001_153b.jpg","1867_수동면_153b")</f>
        <v>1867_수동면_153b</v>
      </c>
      <c r="B599" s="4">
        <v>1867</v>
      </c>
      <c r="C599" s="4" t="s">
        <v>72</v>
      </c>
      <c r="D599" s="4" t="s">
        <v>73</v>
      </c>
      <c r="E599" s="4">
        <v>598</v>
      </c>
      <c r="F599" s="5">
        <v>3</v>
      </c>
      <c r="G599" s="5" t="s">
        <v>104</v>
      </c>
      <c r="H599" s="5" t="s">
        <v>105</v>
      </c>
      <c r="I599" s="5">
        <v>6</v>
      </c>
      <c r="J599" s="5" t="s">
        <v>2989</v>
      </c>
      <c r="K599" s="5" t="s">
        <v>2990</v>
      </c>
      <c r="L599" s="5">
        <v>1</v>
      </c>
      <c r="M599" s="4" t="s">
        <v>2989</v>
      </c>
      <c r="N599" s="4" t="s">
        <v>2990</v>
      </c>
      <c r="O599" s="5"/>
      <c r="P599" s="5"/>
      <c r="Q599" s="5"/>
      <c r="R599" s="5"/>
      <c r="S599" s="5"/>
      <c r="T599" s="5" t="s">
        <v>5616</v>
      </c>
      <c r="U599" s="5" t="s">
        <v>914</v>
      </c>
      <c r="V599" s="5" t="s">
        <v>915</v>
      </c>
      <c r="W599" s="5" t="s">
        <v>269</v>
      </c>
      <c r="X599" s="5" t="s">
        <v>270</v>
      </c>
      <c r="Y599" s="5" t="s">
        <v>2991</v>
      </c>
      <c r="Z599" s="5" t="s">
        <v>2992</v>
      </c>
      <c r="AA599" s="5"/>
      <c r="AB599" s="5"/>
      <c r="AC599" s="5">
        <v>54</v>
      </c>
      <c r="AD599" s="5" t="s">
        <v>1264</v>
      </c>
      <c r="AE599" s="5" t="s">
        <v>1265</v>
      </c>
      <c r="AF599" s="5"/>
      <c r="AG599" s="5"/>
      <c r="AH599" s="5"/>
      <c r="AI599" s="5"/>
      <c r="AJ599" s="5" t="s">
        <v>35</v>
      </c>
      <c r="AK599" s="5" t="s">
        <v>36</v>
      </c>
      <c r="AL599" s="5" t="s">
        <v>199</v>
      </c>
      <c r="AM599" s="5" t="s">
        <v>200</v>
      </c>
      <c r="AN599" s="5"/>
      <c r="AO599" s="5"/>
      <c r="AP599" s="5"/>
      <c r="AQ599" s="5"/>
      <c r="AR599" s="5"/>
      <c r="AS599" s="5"/>
      <c r="AT599" s="5" t="s">
        <v>914</v>
      </c>
      <c r="AU599" s="5" t="s">
        <v>915</v>
      </c>
      <c r="AV599" s="5" t="s">
        <v>2993</v>
      </c>
      <c r="AW599" s="5" t="s">
        <v>2994</v>
      </c>
      <c r="AX599" s="5"/>
      <c r="AY599" s="5"/>
      <c r="AZ599" s="5"/>
      <c r="BA599" s="5"/>
      <c r="BB599" s="5"/>
      <c r="BC599" s="5"/>
      <c r="BD599" s="5"/>
      <c r="BE599" s="5"/>
      <c r="BF599" s="5"/>
      <c r="BG599" s="5" t="s">
        <v>914</v>
      </c>
      <c r="BH599" s="5" t="s">
        <v>915</v>
      </c>
      <c r="BI599" s="5" t="s">
        <v>2995</v>
      </c>
      <c r="BJ599" s="5" t="s">
        <v>2996</v>
      </c>
      <c r="BK599" s="5" t="s">
        <v>914</v>
      </c>
      <c r="BL599" s="5" t="s">
        <v>915</v>
      </c>
      <c r="BM599" s="5" t="s">
        <v>2997</v>
      </c>
      <c r="BN599" s="5" t="s">
        <v>2998</v>
      </c>
      <c r="BO599" s="5" t="s">
        <v>914</v>
      </c>
      <c r="BP599" s="5" t="s">
        <v>915</v>
      </c>
      <c r="BQ599" s="5" t="s">
        <v>2999</v>
      </c>
      <c r="BR599" s="5" t="s">
        <v>3000</v>
      </c>
      <c r="BS599" s="5" t="s">
        <v>371</v>
      </c>
      <c r="BT599" s="5" t="s">
        <v>372</v>
      </c>
      <c r="BU599" s="5"/>
    </row>
    <row r="600" spans="1:73" s="6" customFormat="1" ht="13.5" customHeight="1">
      <c r="A600" s="11" t="str">
        <f>HYPERLINK("http://kyu.snu.ac.kr/sdhj/index.jsp?type=hj/GK14746_00IM0001_153b.jpg","1867_수동면_153b")</f>
        <v>1867_수동면_153b</v>
      </c>
      <c r="B600" s="4">
        <v>1867</v>
      </c>
      <c r="C600" s="4" t="s">
        <v>72</v>
      </c>
      <c r="D600" s="4" t="s">
        <v>73</v>
      </c>
      <c r="E600" s="4">
        <v>599</v>
      </c>
      <c r="F600" s="5">
        <v>3</v>
      </c>
      <c r="G600" s="5" t="s">
        <v>104</v>
      </c>
      <c r="H600" s="5" t="s">
        <v>105</v>
      </c>
      <c r="I600" s="5">
        <f t="shared" ref="I600:I616" si="47">I599</f>
        <v>6</v>
      </c>
      <c r="J600" s="5"/>
      <c r="K600" s="5"/>
      <c r="L600" s="5">
        <v>2</v>
      </c>
      <c r="M600" s="4" t="s">
        <v>1898</v>
      </c>
      <c r="N600" s="4" t="s">
        <v>1899</v>
      </c>
      <c r="O600" s="5"/>
      <c r="P600" s="5"/>
      <c r="Q600" s="5"/>
      <c r="R600" s="5"/>
      <c r="S600" s="5"/>
      <c r="T600" s="5" t="s">
        <v>5415</v>
      </c>
      <c r="U600" s="5" t="s">
        <v>1900</v>
      </c>
      <c r="V600" s="5" t="s">
        <v>1901</v>
      </c>
      <c r="W600" s="5" t="s">
        <v>1323</v>
      </c>
      <c r="X600" s="5" t="s">
        <v>1324</v>
      </c>
      <c r="Y600" s="5" t="s">
        <v>1902</v>
      </c>
      <c r="Z600" s="5" t="s">
        <v>1903</v>
      </c>
      <c r="AA600" s="5"/>
      <c r="AB600" s="5"/>
      <c r="AC600" s="5">
        <v>47</v>
      </c>
      <c r="AD600" s="5" t="s">
        <v>678</v>
      </c>
      <c r="AE600" s="5" t="s">
        <v>679</v>
      </c>
      <c r="AF600" s="5"/>
      <c r="AG600" s="5"/>
      <c r="AH600" s="5"/>
      <c r="AI600" s="5"/>
      <c r="AJ600" s="5" t="s">
        <v>35</v>
      </c>
      <c r="AK600" s="5" t="s">
        <v>36</v>
      </c>
      <c r="AL600" s="5" t="s">
        <v>1325</v>
      </c>
      <c r="AM600" s="5" t="s">
        <v>1326</v>
      </c>
      <c r="AN600" s="5"/>
      <c r="AO600" s="5"/>
      <c r="AP600" s="5"/>
      <c r="AQ600" s="5"/>
      <c r="AR600" s="5"/>
      <c r="AS600" s="5"/>
      <c r="AT600" s="5" t="s">
        <v>189</v>
      </c>
      <c r="AU600" s="5" t="s">
        <v>190</v>
      </c>
      <c r="AV600" s="5" t="s">
        <v>1904</v>
      </c>
      <c r="AW600" s="5" t="s">
        <v>1905</v>
      </c>
      <c r="AX600" s="5"/>
      <c r="AY600" s="5"/>
      <c r="AZ600" s="5"/>
      <c r="BA600" s="5"/>
      <c r="BB600" s="5"/>
      <c r="BC600" s="5"/>
      <c r="BD600" s="5"/>
      <c r="BE600" s="5"/>
      <c r="BF600" s="5"/>
      <c r="BG600" s="5" t="s">
        <v>189</v>
      </c>
      <c r="BH600" s="5" t="s">
        <v>190</v>
      </c>
      <c r="BI600" s="5" t="s">
        <v>1906</v>
      </c>
      <c r="BJ600" s="5" t="s">
        <v>1907</v>
      </c>
      <c r="BK600" s="5" t="s">
        <v>189</v>
      </c>
      <c r="BL600" s="5" t="s">
        <v>190</v>
      </c>
      <c r="BM600" s="5" t="s">
        <v>1908</v>
      </c>
      <c r="BN600" s="5" t="s">
        <v>1909</v>
      </c>
      <c r="BO600" s="5" t="s">
        <v>189</v>
      </c>
      <c r="BP600" s="5" t="s">
        <v>190</v>
      </c>
      <c r="BQ600" s="5" t="s">
        <v>1910</v>
      </c>
      <c r="BR600" s="5" t="s">
        <v>1911</v>
      </c>
      <c r="BS600" s="5" t="s">
        <v>255</v>
      </c>
      <c r="BT600" s="5" t="s">
        <v>256</v>
      </c>
      <c r="BU600" s="5"/>
    </row>
    <row r="601" spans="1:73" s="6" customFormat="1" ht="13.5" customHeight="1">
      <c r="A601" s="11" t="str">
        <f>HYPERLINK("http://kyu.snu.ac.kr/sdhj/index.jsp?type=hj/GK14746_00IM0001_153b.jpg","1867_수동면_153b")</f>
        <v>1867_수동면_153b</v>
      </c>
      <c r="B601" s="4">
        <v>1867</v>
      </c>
      <c r="C601" s="4" t="s">
        <v>72</v>
      </c>
      <c r="D601" s="4" t="s">
        <v>73</v>
      </c>
      <c r="E601" s="4">
        <v>600</v>
      </c>
      <c r="F601" s="5">
        <v>3</v>
      </c>
      <c r="G601" s="5" t="s">
        <v>104</v>
      </c>
      <c r="H601" s="5" t="s">
        <v>105</v>
      </c>
      <c r="I601" s="5">
        <f t="shared" si="47"/>
        <v>6</v>
      </c>
      <c r="J601" s="5"/>
      <c r="K601" s="5"/>
      <c r="L601" s="5">
        <f>L600</f>
        <v>2</v>
      </c>
      <c r="M601" s="4" t="s">
        <v>1898</v>
      </c>
      <c r="N601" s="4" t="s">
        <v>1899</v>
      </c>
      <c r="O601" s="5"/>
      <c r="P601" s="5"/>
      <c r="Q601" s="5"/>
      <c r="R601" s="5"/>
      <c r="S601" s="5" t="s">
        <v>4508</v>
      </c>
      <c r="T601" s="5" t="s">
        <v>4509</v>
      </c>
      <c r="U601" s="5"/>
      <c r="V601" s="5"/>
      <c r="W601" s="5"/>
      <c r="X601" s="5"/>
      <c r="Y601" s="5" t="s">
        <v>4989</v>
      </c>
      <c r="Z601" s="5" t="s">
        <v>4990</v>
      </c>
      <c r="AA601" s="5"/>
      <c r="AB601" s="5"/>
      <c r="AC601" s="5">
        <v>31</v>
      </c>
      <c r="AD601" s="5" t="s">
        <v>413</v>
      </c>
      <c r="AE601" s="5" t="s">
        <v>414</v>
      </c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</row>
    <row r="602" spans="1:73" s="6" customFormat="1" ht="13.5" customHeight="1">
      <c r="A602" s="11" t="str">
        <f>HYPERLINK("http://kyu.snu.ac.kr/sdhj/index.jsp?type=hj/GK14746_00IM0001_153b.jpg","1867_수동면_153b")</f>
        <v>1867_수동면_153b</v>
      </c>
      <c r="B602" s="4">
        <v>1867</v>
      </c>
      <c r="C602" s="4" t="s">
        <v>72</v>
      </c>
      <c r="D602" s="4" t="s">
        <v>73</v>
      </c>
      <c r="E602" s="4">
        <v>601</v>
      </c>
      <c r="F602" s="5">
        <v>3</v>
      </c>
      <c r="G602" s="5" t="s">
        <v>104</v>
      </c>
      <c r="H602" s="5" t="s">
        <v>105</v>
      </c>
      <c r="I602" s="5">
        <f t="shared" si="47"/>
        <v>6</v>
      </c>
      <c r="J602" s="5"/>
      <c r="K602" s="5"/>
      <c r="L602" s="5">
        <f>L601</f>
        <v>2</v>
      </c>
      <c r="M602" s="4" t="s">
        <v>1898</v>
      </c>
      <c r="N602" s="4" t="s">
        <v>1899</v>
      </c>
      <c r="O602" s="5"/>
      <c r="P602" s="5"/>
      <c r="Q602" s="5"/>
      <c r="R602" s="5"/>
      <c r="S602" s="5"/>
      <c r="T602" s="5" t="s">
        <v>5420</v>
      </c>
      <c r="U602" s="5" t="s">
        <v>4512</v>
      </c>
      <c r="V602" s="5" t="s">
        <v>4513</v>
      </c>
      <c r="W602" s="5"/>
      <c r="X602" s="5"/>
      <c r="Y602" s="5" t="s">
        <v>4991</v>
      </c>
      <c r="Z602" s="5" t="s">
        <v>4992</v>
      </c>
      <c r="AA602" s="5"/>
      <c r="AB602" s="5"/>
      <c r="AC602" s="5"/>
      <c r="AD602" s="5" t="s">
        <v>499</v>
      </c>
      <c r="AE602" s="5" t="s">
        <v>500</v>
      </c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</row>
    <row r="603" spans="1:73" s="6" customFormat="1" ht="13.5" customHeight="1">
      <c r="A603" s="11" t="str">
        <f>HYPERLINK("http://kyu.snu.ac.kr/sdhj/index.jsp?type=hj/GK14746_00IM0001_153b.jpg","1867_수동면_153b")</f>
        <v>1867_수동면_153b</v>
      </c>
      <c r="B603" s="4">
        <v>1867</v>
      </c>
      <c r="C603" s="4" t="s">
        <v>72</v>
      </c>
      <c r="D603" s="4" t="s">
        <v>73</v>
      </c>
      <c r="E603" s="4">
        <v>602</v>
      </c>
      <c r="F603" s="5">
        <v>3</v>
      </c>
      <c r="G603" s="5" t="s">
        <v>104</v>
      </c>
      <c r="H603" s="5" t="s">
        <v>105</v>
      </c>
      <c r="I603" s="5">
        <f t="shared" si="47"/>
        <v>6</v>
      </c>
      <c r="J603" s="5"/>
      <c r="K603" s="5"/>
      <c r="L603" s="5">
        <v>3</v>
      </c>
      <c r="M603" s="4" t="s">
        <v>162</v>
      </c>
      <c r="N603" s="4" t="s">
        <v>163</v>
      </c>
      <c r="O603" s="5"/>
      <c r="P603" s="5"/>
      <c r="Q603" s="5"/>
      <c r="R603" s="5"/>
      <c r="S603" s="5"/>
      <c r="T603" s="5" t="s">
        <v>5377</v>
      </c>
      <c r="U603" s="5" t="s">
        <v>108</v>
      </c>
      <c r="V603" s="5" t="s">
        <v>109</v>
      </c>
      <c r="W603" s="5" t="s">
        <v>269</v>
      </c>
      <c r="X603" s="5" t="s">
        <v>270</v>
      </c>
      <c r="Y603" s="5" t="s">
        <v>2478</v>
      </c>
      <c r="Z603" s="5" t="s">
        <v>2479</v>
      </c>
      <c r="AA603" s="5"/>
      <c r="AB603" s="5"/>
      <c r="AC603" s="5">
        <v>78</v>
      </c>
      <c r="AD603" s="5" t="s">
        <v>304</v>
      </c>
      <c r="AE603" s="5" t="s">
        <v>305</v>
      </c>
      <c r="AF603" s="5"/>
      <c r="AG603" s="5"/>
      <c r="AH603" s="5"/>
      <c r="AI603" s="5"/>
      <c r="AJ603" s="5" t="s">
        <v>35</v>
      </c>
      <c r="AK603" s="5" t="s">
        <v>36</v>
      </c>
      <c r="AL603" s="5" t="s">
        <v>367</v>
      </c>
      <c r="AM603" s="5" t="s">
        <v>368</v>
      </c>
      <c r="AN603" s="5"/>
      <c r="AO603" s="5"/>
      <c r="AP603" s="5"/>
      <c r="AQ603" s="5"/>
      <c r="AR603" s="5"/>
      <c r="AS603" s="5"/>
      <c r="AT603" s="5" t="s">
        <v>95</v>
      </c>
      <c r="AU603" s="5" t="s">
        <v>96</v>
      </c>
      <c r="AV603" s="5" t="s">
        <v>2480</v>
      </c>
      <c r="AW603" s="5" t="s">
        <v>2481</v>
      </c>
      <c r="AX603" s="5"/>
      <c r="AY603" s="5"/>
      <c r="AZ603" s="5"/>
      <c r="BA603" s="5"/>
      <c r="BB603" s="5"/>
      <c r="BC603" s="5"/>
      <c r="BD603" s="5"/>
      <c r="BE603" s="5"/>
      <c r="BF603" s="5"/>
      <c r="BG603" s="5" t="s">
        <v>95</v>
      </c>
      <c r="BH603" s="5" t="s">
        <v>96</v>
      </c>
      <c r="BI603" s="5" t="s">
        <v>373</v>
      </c>
      <c r="BJ603" s="5" t="s">
        <v>374</v>
      </c>
      <c r="BK603" s="5" t="s">
        <v>95</v>
      </c>
      <c r="BL603" s="5" t="s">
        <v>96</v>
      </c>
      <c r="BM603" s="5" t="s">
        <v>2451</v>
      </c>
      <c r="BN603" s="5" t="s">
        <v>2452</v>
      </c>
      <c r="BO603" s="5" t="s">
        <v>95</v>
      </c>
      <c r="BP603" s="5" t="s">
        <v>96</v>
      </c>
      <c r="BQ603" s="5" t="s">
        <v>2482</v>
      </c>
      <c r="BR603" s="5" t="s">
        <v>2483</v>
      </c>
      <c r="BS603" s="5" t="s">
        <v>116</v>
      </c>
      <c r="BT603" s="5" t="s">
        <v>117</v>
      </c>
      <c r="BU603" s="5"/>
    </row>
    <row r="604" spans="1:73" s="6" customFormat="1" ht="13.5" customHeight="1">
      <c r="A604" s="11" t="str">
        <f>HYPERLINK("http://kyu.snu.ac.kr/sdhj/index.jsp?type=hj/GK14746_00IM0001_153b.jpg","1867_수동면_153b")</f>
        <v>1867_수동면_153b</v>
      </c>
      <c r="B604" s="4">
        <v>1867</v>
      </c>
      <c r="C604" s="4" t="s">
        <v>72</v>
      </c>
      <c r="D604" s="4" t="s">
        <v>73</v>
      </c>
      <c r="E604" s="4">
        <v>603</v>
      </c>
      <c r="F604" s="5">
        <v>3</v>
      </c>
      <c r="G604" s="5" t="s">
        <v>104</v>
      </c>
      <c r="H604" s="5" t="s">
        <v>105</v>
      </c>
      <c r="I604" s="5">
        <f t="shared" si="47"/>
        <v>6</v>
      </c>
      <c r="J604" s="5"/>
      <c r="K604" s="5"/>
      <c r="L604" s="5">
        <f>L603</f>
        <v>3</v>
      </c>
      <c r="M604" s="4" t="s">
        <v>162</v>
      </c>
      <c r="N604" s="4" t="s">
        <v>163</v>
      </c>
      <c r="O604" s="5"/>
      <c r="P604" s="5"/>
      <c r="Q604" s="5"/>
      <c r="R604" s="5"/>
      <c r="S604" s="5" t="s">
        <v>164</v>
      </c>
      <c r="T604" s="5" t="s">
        <v>165</v>
      </c>
      <c r="U604" s="5"/>
      <c r="V604" s="5"/>
      <c r="W604" s="5" t="s">
        <v>166</v>
      </c>
      <c r="X604" s="5" t="s">
        <v>5775</v>
      </c>
      <c r="Y604" s="5" t="s">
        <v>167</v>
      </c>
      <c r="Z604" s="5" t="s">
        <v>168</v>
      </c>
      <c r="AA604" s="5"/>
      <c r="AB604" s="5"/>
      <c r="AC604" s="5">
        <v>48</v>
      </c>
      <c r="AD604" s="5" t="s">
        <v>114</v>
      </c>
      <c r="AE604" s="5" t="s">
        <v>115</v>
      </c>
      <c r="AF604" s="5"/>
      <c r="AG604" s="5"/>
      <c r="AH604" s="5"/>
      <c r="AI604" s="5"/>
      <c r="AJ604" s="5" t="s">
        <v>169</v>
      </c>
      <c r="AK604" s="5" t="s">
        <v>170</v>
      </c>
      <c r="AL604" s="5" t="s">
        <v>171</v>
      </c>
      <c r="AM604" s="5" t="s">
        <v>5584</v>
      </c>
      <c r="AN604" s="5"/>
      <c r="AO604" s="5"/>
      <c r="AP604" s="5"/>
      <c r="AQ604" s="5"/>
      <c r="AR604" s="5"/>
      <c r="AS604" s="5"/>
      <c r="AT604" s="5" t="s">
        <v>95</v>
      </c>
      <c r="AU604" s="5" t="s">
        <v>96</v>
      </c>
      <c r="AV604" s="5" t="s">
        <v>172</v>
      </c>
      <c r="AW604" s="5" t="s">
        <v>173</v>
      </c>
      <c r="AX604" s="5"/>
      <c r="AY604" s="5"/>
      <c r="AZ604" s="5"/>
      <c r="BA604" s="5"/>
      <c r="BB604" s="5"/>
      <c r="BC604" s="5"/>
      <c r="BD604" s="5"/>
      <c r="BE604" s="5"/>
      <c r="BF604" s="5"/>
      <c r="BG604" s="5" t="s">
        <v>95</v>
      </c>
      <c r="BH604" s="5" t="s">
        <v>96</v>
      </c>
      <c r="BI604" s="5" t="s">
        <v>174</v>
      </c>
      <c r="BJ604" s="5" t="s">
        <v>175</v>
      </c>
      <c r="BK604" s="5" t="s">
        <v>95</v>
      </c>
      <c r="BL604" s="5" t="s">
        <v>96</v>
      </c>
      <c r="BM604" s="5" t="s">
        <v>176</v>
      </c>
      <c r="BN604" s="5" t="s">
        <v>177</v>
      </c>
      <c r="BO604" s="5" t="s">
        <v>95</v>
      </c>
      <c r="BP604" s="5" t="s">
        <v>96</v>
      </c>
      <c r="BQ604" s="5" t="s">
        <v>178</v>
      </c>
      <c r="BR604" s="5" t="s">
        <v>179</v>
      </c>
      <c r="BS604" s="5" t="s">
        <v>150</v>
      </c>
      <c r="BT604" s="5" t="s">
        <v>151</v>
      </c>
      <c r="BU604" s="5"/>
    </row>
    <row r="605" spans="1:73" s="6" customFormat="1" ht="13.5" customHeight="1">
      <c r="A605" s="11" t="str">
        <f>HYPERLINK("http://kyu.snu.ac.kr/sdhj/index.jsp?type=hj/GK14746_00IM0001_153b.jpg","1867_수동면_153b")</f>
        <v>1867_수동면_153b</v>
      </c>
      <c r="B605" s="4">
        <v>1867</v>
      </c>
      <c r="C605" s="4" t="s">
        <v>72</v>
      </c>
      <c r="D605" s="4" t="s">
        <v>73</v>
      </c>
      <c r="E605" s="4">
        <v>604</v>
      </c>
      <c r="F605" s="5">
        <v>3</v>
      </c>
      <c r="G605" s="5" t="s">
        <v>104</v>
      </c>
      <c r="H605" s="5" t="s">
        <v>105</v>
      </c>
      <c r="I605" s="5">
        <f t="shared" si="47"/>
        <v>6</v>
      </c>
      <c r="J605" s="5"/>
      <c r="K605" s="5"/>
      <c r="L605" s="5">
        <f>L604</f>
        <v>3</v>
      </c>
      <c r="M605" s="4" t="s">
        <v>162</v>
      </c>
      <c r="N605" s="4" t="s">
        <v>163</v>
      </c>
      <c r="O605" s="5"/>
      <c r="P605" s="5"/>
      <c r="Q605" s="5"/>
      <c r="R605" s="5"/>
      <c r="S605" s="5" t="s">
        <v>4494</v>
      </c>
      <c r="T605" s="5" t="s">
        <v>4495</v>
      </c>
      <c r="U605" s="5" t="s">
        <v>108</v>
      </c>
      <c r="V605" s="5" t="s">
        <v>109</v>
      </c>
      <c r="W605" s="5"/>
      <c r="X605" s="5"/>
      <c r="Y605" s="5" t="s">
        <v>4334</v>
      </c>
      <c r="Z605" s="5" t="s">
        <v>4335</v>
      </c>
      <c r="AA605" s="5"/>
      <c r="AB605" s="5"/>
      <c r="AC605" s="5">
        <v>31</v>
      </c>
      <c r="AD605" s="5" t="s">
        <v>532</v>
      </c>
      <c r="AE605" s="5" t="s">
        <v>533</v>
      </c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</row>
    <row r="606" spans="1:73" s="6" customFormat="1" ht="13.5" customHeight="1">
      <c r="A606" s="11" t="str">
        <f>HYPERLINK("http://kyu.snu.ac.kr/sdhj/index.jsp?type=hj/GK14746_00IM0001_153b.jpg","1867_수동면_153b")</f>
        <v>1867_수동면_153b</v>
      </c>
      <c r="B606" s="4">
        <v>1867</v>
      </c>
      <c r="C606" s="4" t="s">
        <v>72</v>
      </c>
      <c r="D606" s="4" t="s">
        <v>73</v>
      </c>
      <c r="E606" s="4">
        <v>605</v>
      </c>
      <c r="F606" s="5">
        <v>3</v>
      </c>
      <c r="G606" s="5" t="s">
        <v>104</v>
      </c>
      <c r="H606" s="5" t="s">
        <v>105</v>
      </c>
      <c r="I606" s="5">
        <f t="shared" si="47"/>
        <v>6</v>
      </c>
      <c r="J606" s="5"/>
      <c r="K606" s="5"/>
      <c r="L606" s="5">
        <f>L605</f>
        <v>3</v>
      </c>
      <c r="M606" s="4" t="s">
        <v>162</v>
      </c>
      <c r="N606" s="4" t="s">
        <v>163</v>
      </c>
      <c r="O606" s="5"/>
      <c r="P606" s="5"/>
      <c r="Q606" s="5"/>
      <c r="R606" s="5"/>
      <c r="S606" s="5" t="s">
        <v>4494</v>
      </c>
      <c r="T606" s="5" t="s">
        <v>4495</v>
      </c>
      <c r="U606" s="5" t="s">
        <v>108</v>
      </c>
      <c r="V606" s="5" t="s">
        <v>109</v>
      </c>
      <c r="W606" s="5"/>
      <c r="X606" s="5"/>
      <c r="Y606" s="5" t="s">
        <v>1268</v>
      </c>
      <c r="Z606" s="5" t="s">
        <v>1269</v>
      </c>
      <c r="AA606" s="5"/>
      <c r="AB606" s="5"/>
      <c r="AC606" s="5">
        <v>22</v>
      </c>
      <c r="AD606" s="5" t="s">
        <v>349</v>
      </c>
      <c r="AE606" s="5" t="s">
        <v>350</v>
      </c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</row>
    <row r="607" spans="1:73" s="6" customFormat="1" ht="13.5" customHeight="1">
      <c r="A607" s="11" t="str">
        <f>HYPERLINK("http://kyu.snu.ac.kr/sdhj/index.jsp?type=hj/GK14746_00IM0001_153b.jpg","1867_수동면_153b")</f>
        <v>1867_수동면_153b</v>
      </c>
      <c r="B607" s="4">
        <v>1867</v>
      </c>
      <c r="C607" s="4" t="s">
        <v>72</v>
      </c>
      <c r="D607" s="4" t="s">
        <v>73</v>
      </c>
      <c r="E607" s="4">
        <v>606</v>
      </c>
      <c r="F607" s="5">
        <v>3</v>
      </c>
      <c r="G607" s="5" t="s">
        <v>104</v>
      </c>
      <c r="H607" s="5" t="s">
        <v>105</v>
      </c>
      <c r="I607" s="5">
        <f t="shared" si="47"/>
        <v>6</v>
      </c>
      <c r="J607" s="5"/>
      <c r="K607" s="5"/>
      <c r="L607" s="5">
        <f>L606</f>
        <v>3</v>
      </c>
      <c r="M607" s="4" t="s">
        <v>162</v>
      </c>
      <c r="N607" s="4" t="s">
        <v>163</v>
      </c>
      <c r="O607" s="5"/>
      <c r="P607" s="5"/>
      <c r="Q607" s="5"/>
      <c r="R607" s="5"/>
      <c r="S607" s="5"/>
      <c r="T607" s="5" t="s">
        <v>5379</v>
      </c>
      <c r="U607" s="5" t="s">
        <v>4512</v>
      </c>
      <c r="V607" s="5" t="s">
        <v>4513</v>
      </c>
      <c r="W607" s="5"/>
      <c r="X607" s="5"/>
      <c r="Y607" s="5" t="s">
        <v>4993</v>
      </c>
      <c r="Z607" s="5" t="s">
        <v>4994</v>
      </c>
      <c r="AA607" s="5"/>
      <c r="AB607" s="5"/>
      <c r="AC607" s="5"/>
      <c r="AD607" s="5" t="s">
        <v>1161</v>
      </c>
      <c r="AE607" s="5" t="s">
        <v>1162</v>
      </c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</row>
    <row r="608" spans="1:73" s="6" customFormat="1" ht="13.5" customHeight="1">
      <c r="A608" s="11" t="str">
        <f>HYPERLINK("http://kyu.snu.ac.kr/sdhj/index.jsp?type=hj/GK14746_00IM0001_153b.jpg","1867_수동면_153b")</f>
        <v>1867_수동면_153b</v>
      </c>
      <c r="B608" s="4">
        <v>1867</v>
      </c>
      <c r="C608" s="4" t="s">
        <v>72</v>
      </c>
      <c r="D608" s="4" t="s">
        <v>73</v>
      </c>
      <c r="E608" s="4">
        <v>607</v>
      </c>
      <c r="F608" s="5">
        <v>3</v>
      </c>
      <c r="G608" s="5" t="s">
        <v>104</v>
      </c>
      <c r="H608" s="5" t="s">
        <v>105</v>
      </c>
      <c r="I608" s="5">
        <f t="shared" si="47"/>
        <v>6</v>
      </c>
      <c r="J608" s="5"/>
      <c r="K608" s="5"/>
      <c r="L608" s="5">
        <v>4</v>
      </c>
      <c r="M608" s="4" t="s">
        <v>4008</v>
      </c>
      <c r="N608" s="4" t="s">
        <v>4009</v>
      </c>
      <c r="O608" s="5"/>
      <c r="P608" s="5"/>
      <c r="Q608" s="5"/>
      <c r="R608" s="5"/>
      <c r="S608" s="5"/>
      <c r="T608" s="5" t="s">
        <v>5375</v>
      </c>
      <c r="U608" s="5" t="s">
        <v>108</v>
      </c>
      <c r="V608" s="5" t="s">
        <v>109</v>
      </c>
      <c r="W608" s="5" t="s">
        <v>269</v>
      </c>
      <c r="X608" s="5" t="s">
        <v>270</v>
      </c>
      <c r="Y608" s="5" t="s">
        <v>4010</v>
      </c>
      <c r="Z608" s="5" t="s">
        <v>4011</v>
      </c>
      <c r="AA608" s="5"/>
      <c r="AB608" s="5"/>
      <c r="AC608" s="5">
        <v>70</v>
      </c>
      <c r="AD608" s="5" t="s">
        <v>1806</v>
      </c>
      <c r="AE608" s="5" t="s">
        <v>1807</v>
      </c>
      <c r="AF608" s="5"/>
      <c r="AG608" s="5"/>
      <c r="AH608" s="5"/>
      <c r="AI608" s="5"/>
      <c r="AJ608" s="5" t="s">
        <v>35</v>
      </c>
      <c r="AK608" s="5" t="s">
        <v>36</v>
      </c>
      <c r="AL608" s="5" t="s">
        <v>187</v>
      </c>
      <c r="AM608" s="5" t="s">
        <v>188</v>
      </c>
      <c r="AN608" s="5"/>
      <c r="AO608" s="5"/>
      <c r="AP608" s="5"/>
      <c r="AQ608" s="5"/>
      <c r="AR608" s="5"/>
      <c r="AS608" s="5"/>
      <c r="AT608" s="5" t="s">
        <v>95</v>
      </c>
      <c r="AU608" s="5" t="s">
        <v>96</v>
      </c>
      <c r="AV608" s="5" t="s">
        <v>1224</v>
      </c>
      <c r="AW608" s="5" t="s">
        <v>1225</v>
      </c>
      <c r="AX608" s="5"/>
      <c r="AY608" s="5"/>
      <c r="AZ608" s="5"/>
      <c r="BA608" s="5"/>
      <c r="BB608" s="5"/>
      <c r="BC608" s="5"/>
      <c r="BD608" s="5"/>
      <c r="BE608" s="5"/>
      <c r="BF608" s="5"/>
      <c r="BG608" s="5" t="s">
        <v>95</v>
      </c>
      <c r="BH608" s="5" t="s">
        <v>96</v>
      </c>
      <c r="BI608" s="5" t="s">
        <v>4012</v>
      </c>
      <c r="BJ608" s="5" t="s">
        <v>4013</v>
      </c>
      <c r="BK608" s="5" t="s">
        <v>95</v>
      </c>
      <c r="BL608" s="5" t="s">
        <v>96</v>
      </c>
      <c r="BM608" s="5" t="s">
        <v>3034</v>
      </c>
      <c r="BN608" s="5" t="s">
        <v>3035</v>
      </c>
      <c r="BO608" s="5" t="s">
        <v>95</v>
      </c>
      <c r="BP608" s="5" t="s">
        <v>96</v>
      </c>
      <c r="BQ608" s="5" t="s">
        <v>4014</v>
      </c>
      <c r="BR608" s="5" t="s">
        <v>4015</v>
      </c>
      <c r="BS608" s="5" t="s">
        <v>1103</v>
      </c>
      <c r="BT608" s="5" t="s">
        <v>1104</v>
      </c>
      <c r="BU608" s="5"/>
    </row>
    <row r="609" spans="1:73" s="6" customFormat="1" ht="13.5" customHeight="1">
      <c r="A609" s="11" t="str">
        <f>HYPERLINK("http://kyu.snu.ac.kr/sdhj/index.jsp?type=hj/GK14746_00IM0001_153b.jpg","1867_수동면_153b")</f>
        <v>1867_수동면_153b</v>
      </c>
      <c r="B609" s="4">
        <v>1867</v>
      </c>
      <c r="C609" s="4" t="s">
        <v>72</v>
      </c>
      <c r="D609" s="4" t="s">
        <v>73</v>
      </c>
      <c r="E609" s="4">
        <v>608</v>
      </c>
      <c r="F609" s="5">
        <v>3</v>
      </c>
      <c r="G609" s="5" t="s">
        <v>104</v>
      </c>
      <c r="H609" s="5" t="s">
        <v>105</v>
      </c>
      <c r="I609" s="5">
        <f t="shared" si="47"/>
        <v>6</v>
      </c>
      <c r="J609" s="5"/>
      <c r="K609" s="5"/>
      <c r="L609" s="5">
        <f>L608</f>
        <v>4</v>
      </c>
      <c r="M609" s="4" t="s">
        <v>4008</v>
      </c>
      <c r="N609" s="4" t="s">
        <v>4009</v>
      </c>
      <c r="O609" s="5"/>
      <c r="P609" s="5"/>
      <c r="Q609" s="5"/>
      <c r="R609" s="5"/>
      <c r="S609" s="5" t="s">
        <v>164</v>
      </c>
      <c r="T609" s="5" t="s">
        <v>165</v>
      </c>
      <c r="U609" s="5"/>
      <c r="V609" s="5"/>
      <c r="W609" s="5" t="s">
        <v>110</v>
      </c>
      <c r="X609" s="5" t="s">
        <v>111</v>
      </c>
      <c r="Y609" s="5" t="s">
        <v>167</v>
      </c>
      <c r="Z609" s="5" t="s">
        <v>168</v>
      </c>
      <c r="AA609" s="5"/>
      <c r="AB609" s="5"/>
      <c r="AC609" s="5">
        <v>64</v>
      </c>
      <c r="AD609" s="5" t="s">
        <v>365</v>
      </c>
      <c r="AE609" s="5" t="s">
        <v>366</v>
      </c>
      <c r="AF609" s="5"/>
      <c r="AG609" s="5"/>
      <c r="AH609" s="5"/>
      <c r="AI609" s="5"/>
      <c r="AJ609" s="5" t="s">
        <v>35</v>
      </c>
      <c r="AK609" s="5" t="s">
        <v>36</v>
      </c>
      <c r="AL609" s="5" t="s">
        <v>116</v>
      </c>
      <c r="AM609" s="5" t="s">
        <v>117</v>
      </c>
      <c r="AN609" s="5"/>
      <c r="AO609" s="5"/>
      <c r="AP609" s="5"/>
      <c r="AQ609" s="5"/>
      <c r="AR609" s="5"/>
      <c r="AS609" s="5"/>
      <c r="AT609" s="5" t="s">
        <v>95</v>
      </c>
      <c r="AU609" s="5" t="s">
        <v>96</v>
      </c>
      <c r="AV609" s="5" t="s">
        <v>4022</v>
      </c>
      <c r="AW609" s="5" t="s">
        <v>3552</v>
      </c>
      <c r="AX609" s="5"/>
      <c r="AY609" s="5"/>
      <c r="AZ609" s="5"/>
      <c r="BA609" s="5"/>
      <c r="BB609" s="5"/>
      <c r="BC609" s="5"/>
      <c r="BD609" s="5"/>
      <c r="BE609" s="5"/>
      <c r="BF609" s="5"/>
      <c r="BG609" s="5" t="s">
        <v>95</v>
      </c>
      <c r="BH609" s="5" t="s">
        <v>96</v>
      </c>
      <c r="BI609" s="5" t="s">
        <v>3565</v>
      </c>
      <c r="BJ609" s="5" t="s">
        <v>3566</v>
      </c>
      <c r="BK609" s="5" t="s">
        <v>95</v>
      </c>
      <c r="BL609" s="5" t="s">
        <v>96</v>
      </c>
      <c r="BM609" s="5" t="s">
        <v>3567</v>
      </c>
      <c r="BN609" s="5" t="s">
        <v>3568</v>
      </c>
      <c r="BO609" s="5" t="s">
        <v>95</v>
      </c>
      <c r="BP609" s="5" t="s">
        <v>96</v>
      </c>
      <c r="BQ609" s="5" t="s">
        <v>4020</v>
      </c>
      <c r="BR609" s="5" t="s">
        <v>4021</v>
      </c>
      <c r="BS609" s="5" t="s">
        <v>1103</v>
      </c>
      <c r="BT609" s="5" t="s">
        <v>1104</v>
      </c>
      <c r="BU609" s="5"/>
    </row>
    <row r="610" spans="1:73" s="6" customFormat="1" ht="13.5" customHeight="1">
      <c r="A610" s="11" t="str">
        <f>HYPERLINK("http://kyu.snu.ac.kr/sdhj/index.jsp?type=hj/GK14746_00IM0001_153b.jpg","1867_수동면_153b")</f>
        <v>1867_수동면_153b</v>
      </c>
      <c r="B610" s="4">
        <v>1867</v>
      </c>
      <c r="C610" s="4" t="s">
        <v>72</v>
      </c>
      <c r="D610" s="4" t="s">
        <v>73</v>
      </c>
      <c r="E610" s="4">
        <v>609</v>
      </c>
      <c r="F610" s="5">
        <v>3</v>
      </c>
      <c r="G610" s="5" t="s">
        <v>104</v>
      </c>
      <c r="H610" s="5" t="s">
        <v>105</v>
      </c>
      <c r="I610" s="5">
        <f t="shared" si="47"/>
        <v>6</v>
      </c>
      <c r="J610" s="5"/>
      <c r="K610" s="5"/>
      <c r="L610" s="5">
        <f>L609</f>
        <v>4</v>
      </c>
      <c r="M610" s="4" t="s">
        <v>4008</v>
      </c>
      <c r="N610" s="4" t="s">
        <v>4009</v>
      </c>
      <c r="O610" s="5"/>
      <c r="P610" s="5"/>
      <c r="Q610" s="5"/>
      <c r="R610" s="5"/>
      <c r="S610" s="5" t="s">
        <v>4494</v>
      </c>
      <c r="T610" s="5" t="s">
        <v>4495</v>
      </c>
      <c r="U610" s="5" t="s">
        <v>108</v>
      </c>
      <c r="V610" s="5" t="s">
        <v>109</v>
      </c>
      <c r="W610" s="5"/>
      <c r="X610" s="5"/>
      <c r="Y610" s="5" t="s">
        <v>4995</v>
      </c>
      <c r="Z610" s="5" t="s">
        <v>4996</v>
      </c>
      <c r="AA610" s="5"/>
      <c r="AB610" s="5"/>
      <c r="AC610" s="5">
        <v>42</v>
      </c>
      <c r="AD610" s="5" t="s">
        <v>714</v>
      </c>
      <c r="AE610" s="5" t="s">
        <v>715</v>
      </c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</row>
    <row r="611" spans="1:73" s="6" customFormat="1" ht="13.5" customHeight="1">
      <c r="A611" s="11" t="str">
        <f>HYPERLINK("http://kyu.snu.ac.kr/sdhj/index.jsp?type=hj/GK14746_00IM0001_153b.jpg","1867_수동면_153b")</f>
        <v>1867_수동면_153b</v>
      </c>
      <c r="B611" s="4">
        <v>1867</v>
      </c>
      <c r="C611" s="4" t="s">
        <v>72</v>
      </c>
      <c r="D611" s="4" t="s">
        <v>73</v>
      </c>
      <c r="E611" s="4">
        <v>610</v>
      </c>
      <c r="F611" s="5">
        <v>3</v>
      </c>
      <c r="G611" s="5" t="s">
        <v>104</v>
      </c>
      <c r="H611" s="5" t="s">
        <v>105</v>
      </c>
      <c r="I611" s="5">
        <f t="shared" si="47"/>
        <v>6</v>
      </c>
      <c r="J611" s="5"/>
      <c r="K611" s="5"/>
      <c r="L611" s="5">
        <f>L610</f>
        <v>4</v>
      </c>
      <c r="M611" s="4" t="s">
        <v>4008</v>
      </c>
      <c r="N611" s="4" t="s">
        <v>4009</v>
      </c>
      <c r="O611" s="5"/>
      <c r="P611" s="5"/>
      <c r="Q611" s="5"/>
      <c r="R611" s="5"/>
      <c r="S611" s="5" t="s">
        <v>4494</v>
      </c>
      <c r="T611" s="5" t="s">
        <v>4495</v>
      </c>
      <c r="U611" s="5" t="s">
        <v>108</v>
      </c>
      <c r="V611" s="5" t="s">
        <v>109</v>
      </c>
      <c r="W611" s="5"/>
      <c r="X611" s="5"/>
      <c r="Y611" s="5" t="s">
        <v>682</v>
      </c>
      <c r="Z611" s="5" t="s">
        <v>683</v>
      </c>
      <c r="AA611" s="5"/>
      <c r="AB611" s="5"/>
      <c r="AC611" s="5">
        <v>32</v>
      </c>
      <c r="AD611" s="5" t="s">
        <v>1640</v>
      </c>
      <c r="AE611" s="5" t="s">
        <v>1641</v>
      </c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</row>
    <row r="612" spans="1:73" s="6" customFormat="1" ht="13.5" customHeight="1">
      <c r="A612" s="11" t="str">
        <f>HYPERLINK("http://kyu.snu.ac.kr/sdhj/index.jsp?type=hj/GK14746_00IM0001_153b.jpg","1867_수동면_153b")</f>
        <v>1867_수동면_153b</v>
      </c>
      <c r="B612" s="4">
        <v>1867</v>
      </c>
      <c r="C612" s="4" t="s">
        <v>72</v>
      </c>
      <c r="D612" s="4" t="s">
        <v>73</v>
      </c>
      <c r="E612" s="4">
        <v>611</v>
      </c>
      <c r="F612" s="5">
        <v>3</v>
      </c>
      <c r="G612" s="5" t="s">
        <v>104</v>
      </c>
      <c r="H612" s="5" t="s">
        <v>105</v>
      </c>
      <c r="I612" s="5">
        <f t="shared" si="47"/>
        <v>6</v>
      </c>
      <c r="J612" s="5"/>
      <c r="K612" s="5"/>
      <c r="L612" s="5">
        <f>L611</f>
        <v>4</v>
      </c>
      <c r="M612" s="4" t="s">
        <v>4008</v>
      </c>
      <c r="N612" s="4" t="s">
        <v>4009</v>
      </c>
      <c r="O612" s="5"/>
      <c r="P612" s="5"/>
      <c r="Q612" s="5"/>
      <c r="R612" s="5"/>
      <c r="S612" s="5" t="s">
        <v>4475</v>
      </c>
      <c r="T612" s="5" t="s">
        <v>4435</v>
      </c>
      <c r="U612" s="5"/>
      <c r="V612" s="5"/>
      <c r="W612" s="5" t="s">
        <v>4500</v>
      </c>
      <c r="X612" s="5" t="s">
        <v>2799</v>
      </c>
      <c r="Y612" s="5" t="s">
        <v>167</v>
      </c>
      <c r="Z612" s="5" t="s">
        <v>168</v>
      </c>
      <c r="AA612" s="5"/>
      <c r="AB612" s="5"/>
      <c r="AC612" s="5">
        <v>42</v>
      </c>
      <c r="AD612" s="5" t="s">
        <v>714</v>
      </c>
      <c r="AE612" s="5" t="s">
        <v>715</v>
      </c>
      <c r="AF612" s="5"/>
      <c r="AG612" s="5"/>
      <c r="AH612" s="5"/>
      <c r="AI612" s="5"/>
      <c r="AJ612" s="5" t="s">
        <v>35</v>
      </c>
      <c r="AK612" s="5" t="s">
        <v>36</v>
      </c>
      <c r="AL612" s="5" t="s">
        <v>3508</v>
      </c>
      <c r="AM612" s="5" t="s">
        <v>3509</v>
      </c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</row>
    <row r="613" spans="1:73" s="6" customFormat="1" ht="13.5" customHeight="1">
      <c r="A613" s="11" t="str">
        <f>HYPERLINK("http://kyu.snu.ac.kr/sdhj/index.jsp?type=hj/GK14746_00IM0001_153b.jpg","1867_수동면_153b")</f>
        <v>1867_수동면_153b</v>
      </c>
      <c r="B613" s="4">
        <v>1867</v>
      </c>
      <c r="C613" s="4" t="s">
        <v>72</v>
      </c>
      <c r="D613" s="4" t="s">
        <v>73</v>
      </c>
      <c r="E613" s="4">
        <v>612</v>
      </c>
      <c r="F613" s="5">
        <v>3</v>
      </c>
      <c r="G613" s="5" t="s">
        <v>104</v>
      </c>
      <c r="H613" s="5" t="s">
        <v>105</v>
      </c>
      <c r="I613" s="5">
        <f t="shared" si="47"/>
        <v>6</v>
      </c>
      <c r="J613" s="5"/>
      <c r="K613" s="5"/>
      <c r="L613" s="5">
        <f>L612</f>
        <v>4</v>
      </c>
      <c r="M613" s="4" t="s">
        <v>4008</v>
      </c>
      <c r="N613" s="4" t="s">
        <v>4009</v>
      </c>
      <c r="O613" s="5"/>
      <c r="P613" s="5"/>
      <c r="Q613" s="5"/>
      <c r="R613" s="5"/>
      <c r="S613" s="5"/>
      <c r="T613" s="5" t="s">
        <v>5374</v>
      </c>
      <c r="U613" s="5" t="s">
        <v>4512</v>
      </c>
      <c r="V613" s="5" t="s">
        <v>4513</v>
      </c>
      <c r="W613" s="5"/>
      <c r="X613" s="5"/>
      <c r="Y613" s="5" t="s">
        <v>4788</v>
      </c>
      <c r="Z613" s="5" t="s">
        <v>4789</v>
      </c>
      <c r="AA613" s="5"/>
      <c r="AB613" s="5"/>
      <c r="AC613" s="5"/>
      <c r="AD613" s="5" t="s">
        <v>349</v>
      </c>
      <c r="AE613" s="5" t="s">
        <v>350</v>
      </c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</row>
    <row r="614" spans="1:73" s="6" customFormat="1" ht="13.5" customHeight="1">
      <c r="A614" s="11" t="str">
        <f>HYPERLINK("http://kyu.snu.ac.kr/sdhj/index.jsp?type=hj/GK14746_00IM0001_154a.jpg","1867_수동면_154a")</f>
        <v>1867_수동면_154a</v>
      </c>
      <c r="B614" s="4">
        <v>1867</v>
      </c>
      <c r="C614" s="4" t="s">
        <v>72</v>
      </c>
      <c r="D614" s="4" t="s">
        <v>73</v>
      </c>
      <c r="E614" s="4">
        <v>613</v>
      </c>
      <c r="F614" s="5">
        <v>3</v>
      </c>
      <c r="G614" s="5" t="s">
        <v>104</v>
      </c>
      <c r="H614" s="5" t="s">
        <v>105</v>
      </c>
      <c r="I614" s="5">
        <f t="shared" si="47"/>
        <v>6</v>
      </c>
      <c r="J614" s="5"/>
      <c r="K614" s="5"/>
      <c r="L614" s="5">
        <v>5</v>
      </c>
      <c r="M614" s="4" t="s">
        <v>3817</v>
      </c>
      <c r="N614" s="4" t="s">
        <v>3818</v>
      </c>
      <c r="O614" s="5"/>
      <c r="P614" s="5"/>
      <c r="Q614" s="5"/>
      <c r="R614" s="5"/>
      <c r="S614" s="5"/>
      <c r="T614" s="5" t="s">
        <v>5569</v>
      </c>
      <c r="U614" s="5" t="s">
        <v>326</v>
      </c>
      <c r="V614" s="5" t="s">
        <v>327</v>
      </c>
      <c r="W614" s="5" t="s">
        <v>110</v>
      </c>
      <c r="X614" s="5" t="s">
        <v>111</v>
      </c>
      <c r="Y614" s="5" t="s">
        <v>4018</v>
      </c>
      <c r="Z614" s="5" t="s">
        <v>4019</v>
      </c>
      <c r="AA614" s="5"/>
      <c r="AB614" s="5"/>
      <c r="AC614" s="5">
        <v>33</v>
      </c>
      <c r="AD614" s="5" t="s">
        <v>2620</v>
      </c>
      <c r="AE614" s="5" t="s">
        <v>2621</v>
      </c>
      <c r="AF614" s="5"/>
      <c r="AG614" s="5"/>
      <c r="AH614" s="5"/>
      <c r="AI614" s="5"/>
      <c r="AJ614" s="5" t="s">
        <v>35</v>
      </c>
      <c r="AK614" s="5" t="s">
        <v>36</v>
      </c>
      <c r="AL614" s="5" t="s">
        <v>116</v>
      </c>
      <c r="AM614" s="5" t="s">
        <v>117</v>
      </c>
      <c r="AN614" s="5"/>
      <c r="AO614" s="5"/>
      <c r="AP614" s="5"/>
      <c r="AQ614" s="5"/>
      <c r="AR614" s="5"/>
      <c r="AS614" s="5"/>
      <c r="AT614" s="5" t="s">
        <v>326</v>
      </c>
      <c r="AU614" s="5" t="s">
        <v>327</v>
      </c>
      <c r="AV614" s="5" t="s">
        <v>3551</v>
      </c>
      <c r="AW614" s="5" t="s">
        <v>3552</v>
      </c>
      <c r="AX614" s="5"/>
      <c r="AY614" s="5"/>
      <c r="AZ614" s="5"/>
      <c r="BA614" s="5"/>
      <c r="BB614" s="5"/>
      <c r="BC614" s="5"/>
      <c r="BD614" s="5"/>
      <c r="BE614" s="5"/>
      <c r="BF614" s="5"/>
      <c r="BG614" s="5" t="s">
        <v>326</v>
      </c>
      <c r="BH614" s="5" t="s">
        <v>327</v>
      </c>
      <c r="BI614" s="5" t="s">
        <v>3565</v>
      </c>
      <c r="BJ614" s="5" t="s">
        <v>3566</v>
      </c>
      <c r="BK614" s="5" t="s">
        <v>326</v>
      </c>
      <c r="BL614" s="5" t="s">
        <v>327</v>
      </c>
      <c r="BM614" s="5" t="s">
        <v>3567</v>
      </c>
      <c r="BN614" s="5" t="s">
        <v>3568</v>
      </c>
      <c r="BO614" s="5" t="s">
        <v>326</v>
      </c>
      <c r="BP614" s="5" t="s">
        <v>327</v>
      </c>
      <c r="BQ614" s="5" t="s">
        <v>4020</v>
      </c>
      <c r="BR614" s="5" t="s">
        <v>4021</v>
      </c>
      <c r="BS614" s="5" t="s">
        <v>1103</v>
      </c>
      <c r="BT614" s="5" t="s">
        <v>1104</v>
      </c>
      <c r="BU614" s="5"/>
    </row>
    <row r="615" spans="1:73" s="6" customFormat="1" ht="13.5" customHeight="1">
      <c r="A615" s="11" t="str">
        <f>HYPERLINK("http://kyu.snu.ac.kr/sdhj/index.jsp?type=hj/GK14746_00IM0001_154a.jpg","1867_수동면_154a")</f>
        <v>1867_수동면_154a</v>
      </c>
      <c r="B615" s="4">
        <v>1867</v>
      </c>
      <c r="C615" s="4" t="s">
        <v>72</v>
      </c>
      <c r="D615" s="4" t="s">
        <v>73</v>
      </c>
      <c r="E615" s="4">
        <v>614</v>
      </c>
      <c r="F615" s="5">
        <v>3</v>
      </c>
      <c r="G615" s="5" t="s">
        <v>104</v>
      </c>
      <c r="H615" s="5" t="s">
        <v>105</v>
      </c>
      <c r="I615" s="5">
        <f t="shared" si="47"/>
        <v>6</v>
      </c>
      <c r="J615" s="5"/>
      <c r="K615" s="5"/>
      <c r="L615" s="5">
        <f>L614</f>
        <v>5</v>
      </c>
      <c r="M615" s="4" t="s">
        <v>3817</v>
      </c>
      <c r="N615" s="4" t="s">
        <v>3818</v>
      </c>
      <c r="O615" s="5"/>
      <c r="P615" s="5"/>
      <c r="Q615" s="5"/>
      <c r="R615" s="5"/>
      <c r="S615" s="5" t="s">
        <v>164</v>
      </c>
      <c r="T615" s="5" t="s">
        <v>165</v>
      </c>
      <c r="U615" s="5"/>
      <c r="V615" s="5"/>
      <c r="W615" s="5" t="s">
        <v>184</v>
      </c>
      <c r="X615" s="5" t="s">
        <v>5570</v>
      </c>
      <c r="Y615" s="5" t="s">
        <v>167</v>
      </c>
      <c r="Z615" s="5" t="s">
        <v>168</v>
      </c>
      <c r="AA615" s="5"/>
      <c r="AB615" s="5"/>
      <c r="AC615" s="5">
        <v>33</v>
      </c>
      <c r="AD615" s="5" t="s">
        <v>2620</v>
      </c>
      <c r="AE615" s="5" t="s">
        <v>2621</v>
      </c>
      <c r="AF615" s="5"/>
      <c r="AG615" s="5"/>
      <c r="AH615" s="5"/>
      <c r="AI615" s="5"/>
      <c r="AJ615" s="5" t="s">
        <v>169</v>
      </c>
      <c r="AK615" s="5" t="s">
        <v>170</v>
      </c>
      <c r="AL615" s="5" t="s">
        <v>187</v>
      </c>
      <c r="AM615" s="5" t="s">
        <v>188</v>
      </c>
      <c r="AN615" s="5"/>
      <c r="AO615" s="5"/>
      <c r="AP615" s="5"/>
      <c r="AQ615" s="5"/>
      <c r="AR615" s="5"/>
      <c r="AS615" s="5"/>
      <c r="AT615" s="5" t="s">
        <v>189</v>
      </c>
      <c r="AU615" s="5" t="s">
        <v>190</v>
      </c>
      <c r="AV615" s="5" t="s">
        <v>3819</v>
      </c>
      <c r="AW615" s="5" t="s">
        <v>3820</v>
      </c>
      <c r="AX615" s="5"/>
      <c r="AY615" s="5"/>
      <c r="AZ615" s="5"/>
      <c r="BA615" s="5"/>
      <c r="BB615" s="5"/>
      <c r="BC615" s="5"/>
      <c r="BD615" s="5"/>
      <c r="BE615" s="5"/>
      <c r="BF615" s="5"/>
      <c r="BG615" s="5" t="s">
        <v>189</v>
      </c>
      <c r="BH615" s="5" t="s">
        <v>190</v>
      </c>
      <c r="BI615" s="5" t="s">
        <v>3821</v>
      </c>
      <c r="BJ615" s="5" t="s">
        <v>3822</v>
      </c>
      <c r="BK615" s="5" t="s">
        <v>189</v>
      </c>
      <c r="BL615" s="5" t="s">
        <v>190</v>
      </c>
      <c r="BM615" s="5" t="s">
        <v>3823</v>
      </c>
      <c r="BN615" s="5" t="s">
        <v>3824</v>
      </c>
      <c r="BO615" s="5" t="s">
        <v>189</v>
      </c>
      <c r="BP615" s="5" t="s">
        <v>190</v>
      </c>
      <c r="BQ615" s="5" t="s">
        <v>3825</v>
      </c>
      <c r="BR615" s="5" t="s">
        <v>3826</v>
      </c>
      <c r="BS615" s="5" t="s">
        <v>1550</v>
      </c>
      <c r="BT615" s="5" t="s">
        <v>1551</v>
      </c>
      <c r="BU615" s="5"/>
    </row>
    <row r="616" spans="1:73" s="6" customFormat="1" ht="13.5" customHeight="1">
      <c r="A616" s="11" t="str">
        <f>HYPERLINK("http://kyu.snu.ac.kr/sdhj/index.jsp?type=hj/GK14746_00IM0001_154a.jpg","1867_수동면_154a")</f>
        <v>1867_수동면_154a</v>
      </c>
      <c r="B616" s="4">
        <v>1867</v>
      </c>
      <c r="C616" s="4" t="s">
        <v>72</v>
      </c>
      <c r="D616" s="4" t="s">
        <v>73</v>
      </c>
      <c r="E616" s="4">
        <v>615</v>
      </c>
      <c r="F616" s="5">
        <v>3</v>
      </c>
      <c r="G616" s="5" t="s">
        <v>104</v>
      </c>
      <c r="H616" s="5" t="s">
        <v>105</v>
      </c>
      <c r="I616" s="5">
        <f t="shared" si="47"/>
        <v>6</v>
      </c>
      <c r="J616" s="5"/>
      <c r="K616" s="5"/>
      <c r="L616" s="5">
        <f>L615</f>
        <v>5</v>
      </c>
      <c r="M616" s="4" t="s">
        <v>3817</v>
      </c>
      <c r="N616" s="4" t="s">
        <v>3818</v>
      </c>
      <c r="O616" s="5"/>
      <c r="P616" s="5"/>
      <c r="Q616" s="5"/>
      <c r="R616" s="5"/>
      <c r="S616" s="5" t="s">
        <v>4642</v>
      </c>
      <c r="T616" s="5" t="s">
        <v>2897</v>
      </c>
      <c r="U616" s="5"/>
      <c r="V616" s="5"/>
      <c r="W616" s="5"/>
      <c r="X616" s="5"/>
      <c r="Y616" s="5" t="s">
        <v>4997</v>
      </c>
      <c r="Z616" s="5" t="s">
        <v>4917</v>
      </c>
      <c r="AA616" s="5"/>
      <c r="AB616" s="5"/>
      <c r="AC616" s="5">
        <v>29</v>
      </c>
      <c r="AD616" s="5" t="s">
        <v>413</v>
      </c>
      <c r="AE616" s="5" t="s">
        <v>414</v>
      </c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</row>
    <row r="617" spans="1:73" s="6" customFormat="1" ht="13.5" customHeight="1">
      <c r="A617" s="11" t="str">
        <f>HYPERLINK("http://kyu.snu.ac.kr/sdhj/index.jsp?type=hj/GK14746_00IM0001_154a.jpg","1867_수동면_154a")</f>
        <v>1867_수동면_154a</v>
      </c>
      <c r="B617" s="4">
        <v>1867</v>
      </c>
      <c r="C617" s="4" t="s">
        <v>72</v>
      </c>
      <c r="D617" s="4" t="s">
        <v>73</v>
      </c>
      <c r="E617" s="4">
        <v>616</v>
      </c>
      <c r="F617" s="5">
        <v>3</v>
      </c>
      <c r="G617" s="5" t="s">
        <v>104</v>
      </c>
      <c r="H617" s="5" t="s">
        <v>105</v>
      </c>
      <c r="I617" s="5">
        <v>7</v>
      </c>
      <c r="J617" s="5" t="s">
        <v>1524</v>
      </c>
      <c r="K617" s="5" t="s">
        <v>1525</v>
      </c>
      <c r="L617" s="5">
        <v>1</v>
      </c>
      <c r="M617" s="4" t="s">
        <v>1526</v>
      </c>
      <c r="N617" s="4" t="s">
        <v>1527</v>
      </c>
      <c r="O617" s="5"/>
      <c r="P617" s="5"/>
      <c r="Q617" s="5"/>
      <c r="R617" s="5"/>
      <c r="S617" s="5"/>
      <c r="T617" s="5" t="s">
        <v>5776</v>
      </c>
      <c r="U617" s="5" t="s">
        <v>108</v>
      </c>
      <c r="V617" s="5" t="s">
        <v>109</v>
      </c>
      <c r="W617" s="5" t="s">
        <v>110</v>
      </c>
      <c r="X617" s="5" t="s">
        <v>111</v>
      </c>
      <c r="Y617" s="5" t="s">
        <v>1528</v>
      </c>
      <c r="Z617" s="5" t="s">
        <v>1529</v>
      </c>
      <c r="AA617" s="5"/>
      <c r="AB617" s="5"/>
      <c r="AC617" s="5">
        <v>48</v>
      </c>
      <c r="AD617" s="5" t="s">
        <v>81</v>
      </c>
      <c r="AE617" s="5" t="s">
        <v>82</v>
      </c>
      <c r="AF617" s="5"/>
      <c r="AG617" s="5"/>
      <c r="AH617" s="5"/>
      <c r="AI617" s="5"/>
      <c r="AJ617" s="5" t="s">
        <v>35</v>
      </c>
      <c r="AK617" s="5" t="s">
        <v>36</v>
      </c>
      <c r="AL617" s="5" t="s">
        <v>116</v>
      </c>
      <c r="AM617" s="5" t="s">
        <v>117</v>
      </c>
      <c r="AN617" s="5"/>
      <c r="AO617" s="5"/>
      <c r="AP617" s="5"/>
      <c r="AQ617" s="5"/>
      <c r="AR617" s="5"/>
      <c r="AS617" s="5"/>
      <c r="AT617" s="5" t="s">
        <v>95</v>
      </c>
      <c r="AU617" s="5" t="s">
        <v>96</v>
      </c>
      <c r="AV617" s="5" t="s">
        <v>682</v>
      </c>
      <c r="AW617" s="5" t="s">
        <v>683</v>
      </c>
      <c r="AX617" s="5"/>
      <c r="AY617" s="5"/>
      <c r="AZ617" s="5"/>
      <c r="BA617" s="5"/>
      <c r="BB617" s="5"/>
      <c r="BC617" s="5"/>
      <c r="BD617" s="5"/>
      <c r="BE617" s="5"/>
      <c r="BF617" s="5"/>
      <c r="BG617" s="5" t="s">
        <v>95</v>
      </c>
      <c r="BH617" s="5" t="s">
        <v>96</v>
      </c>
      <c r="BI617" s="5" t="s">
        <v>466</v>
      </c>
      <c r="BJ617" s="5" t="s">
        <v>467</v>
      </c>
      <c r="BK617" s="5" t="s">
        <v>95</v>
      </c>
      <c r="BL617" s="5" t="s">
        <v>96</v>
      </c>
      <c r="BM617" s="5" t="s">
        <v>1530</v>
      </c>
      <c r="BN617" s="5" t="s">
        <v>1531</v>
      </c>
      <c r="BO617" s="5" t="s">
        <v>95</v>
      </c>
      <c r="BP617" s="5" t="s">
        <v>96</v>
      </c>
      <c r="BQ617" s="5" t="s">
        <v>1532</v>
      </c>
      <c r="BR617" s="5" t="s">
        <v>1533</v>
      </c>
      <c r="BS617" s="5" t="s">
        <v>1509</v>
      </c>
      <c r="BT617" s="5" t="s">
        <v>5777</v>
      </c>
      <c r="BU617" s="5"/>
    </row>
    <row r="618" spans="1:73" s="6" customFormat="1" ht="13.5" customHeight="1">
      <c r="A618" s="11" t="str">
        <f>HYPERLINK("http://kyu.snu.ac.kr/sdhj/index.jsp?type=hj/GK14746_00IM0001_154a.jpg","1867_수동면_154a")</f>
        <v>1867_수동면_154a</v>
      </c>
      <c r="B618" s="4">
        <v>1867</v>
      </c>
      <c r="C618" s="4" t="s">
        <v>72</v>
      </c>
      <c r="D618" s="4" t="s">
        <v>73</v>
      </c>
      <c r="E618" s="4">
        <v>617</v>
      </c>
      <c r="F618" s="5">
        <v>3</v>
      </c>
      <c r="G618" s="5" t="s">
        <v>104</v>
      </c>
      <c r="H618" s="5" t="s">
        <v>105</v>
      </c>
      <c r="I618" s="5">
        <f t="shared" ref="I618:I636" si="48">I617</f>
        <v>7</v>
      </c>
      <c r="J618" s="5"/>
      <c r="K618" s="5"/>
      <c r="L618" s="5">
        <f>L617</f>
        <v>1</v>
      </c>
      <c r="M618" s="4" t="s">
        <v>1526</v>
      </c>
      <c r="N618" s="4" t="s">
        <v>1527</v>
      </c>
      <c r="O618" s="5"/>
      <c r="P618" s="5"/>
      <c r="Q618" s="5"/>
      <c r="R618" s="5"/>
      <c r="S618" s="5" t="s">
        <v>164</v>
      </c>
      <c r="T618" s="5" t="s">
        <v>165</v>
      </c>
      <c r="U618" s="5"/>
      <c r="V618" s="5"/>
      <c r="W618" s="5" t="s">
        <v>4290</v>
      </c>
      <c r="X618" s="5" t="s">
        <v>4291</v>
      </c>
      <c r="Y618" s="5" t="s">
        <v>167</v>
      </c>
      <c r="Z618" s="5" t="s">
        <v>168</v>
      </c>
      <c r="AA618" s="5"/>
      <c r="AB618" s="5"/>
      <c r="AC618" s="5">
        <v>48</v>
      </c>
      <c r="AD618" s="5" t="s">
        <v>81</v>
      </c>
      <c r="AE618" s="5" t="s">
        <v>82</v>
      </c>
      <c r="AF618" s="5"/>
      <c r="AG618" s="5"/>
      <c r="AH618" s="5"/>
      <c r="AI618" s="5"/>
      <c r="AJ618" s="5" t="s">
        <v>35</v>
      </c>
      <c r="AK618" s="5" t="s">
        <v>36</v>
      </c>
      <c r="AL618" s="5" t="s">
        <v>724</v>
      </c>
      <c r="AM618" s="5" t="s">
        <v>725</v>
      </c>
      <c r="AN618" s="5"/>
      <c r="AO618" s="5"/>
      <c r="AP618" s="5"/>
      <c r="AQ618" s="5"/>
      <c r="AR618" s="5"/>
      <c r="AS618" s="5"/>
      <c r="AT618" s="5" t="s">
        <v>95</v>
      </c>
      <c r="AU618" s="5" t="s">
        <v>96</v>
      </c>
      <c r="AV618" s="5" t="s">
        <v>4292</v>
      </c>
      <c r="AW618" s="5" t="s">
        <v>4293</v>
      </c>
      <c r="AX618" s="5"/>
      <c r="AY618" s="5"/>
      <c r="AZ618" s="5"/>
      <c r="BA618" s="5"/>
      <c r="BB618" s="5"/>
      <c r="BC618" s="5"/>
      <c r="BD618" s="5"/>
      <c r="BE618" s="5"/>
      <c r="BF618" s="5"/>
      <c r="BG618" s="5" t="s">
        <v>95</v>
      </c>
      <c r="BH618" s="5" t="s">
        <v>96</v>
      </c>
      <c r="BI618" s="5" t="s">
        <v>1382</v>
      </c>
      <c r="BJ618" s="5" t="s">
        <v>1383</v>
      </c>
      <c r="BK618" s="5" t="s">
        <v>95</v>
      </c>
      <c r="BL618" s="5" t="s">
        <v>96</v>
      </c>
      <c r="BM618" s="5" t="s">
        <v>4294</v>
      </c>
      <c r="BN618" s="5" t="s">
        <v>4295</v>
      </c>
      <c r="BO618" s="5" t="s">
        <v>95</v>
      </c>
      <c r="BP618" s="5" t="s">
        <v>96</v>
      </c>
      <c r="BQ618" s="5" t="s">
        <v>4296</v>
      </c>
      <c r="BR618" s="5" t="s">
        <v>4297</v>
      </c>
      <c r="BS618" s="5" t="s">
        <v>1828</v>
      </c>
      <c r="BT618" s="5" t="s">
        <v>1829</v>
      </c>
      <c r="BU618" s="5"/>
    </row>
    <row r="619" spans="1:73" s="6" customFormat="1" ht="13.5" customHeight="1">
      <c r="A619" s="11" t="str">
        <f>HYPERLINK("http://kyu.snu.ac.kr/sdhj/index.jsp?type=hj/GK14746_00IM0001_154a.jpg","1867_수동면_154a")</f>
        <v>1867_수동면_154a</v>
      </c>
      <c r="B619" s="4">
        <v>1867</v>
      </c>
      <c r="C619" s="4" t="s">
        <v>72</v>
      </c>
      <c r="D619" s="4" t="s">
        <v>73</v>
      </c>
      <c r="E619" s="4">
        <v>618</v>
      </c>
      <c r="F619" s="5">
        <v>3</v>
      </c>
      <c r="G619" s="5" t="s">
        <v>104</v>
      </c>
      <c r="H619" s="5" t="s">
        <v>105</v>
      </c>
      <c r="I619" s="5">
        <f t="shared" si="48"/>
        <v>7</v>
      </c>
      <c r="J619" s="5"/>
      <c r="K619" s="5"/>
      <c r="L619" s="5">
        <f>L618</f>
        <v>1</v>
      </c>
      <c r="M619" s="4" t="s">
        <v>1526</v>
      </c>
      <c r="N619" s="4" t="s">
        <v>1527</v>
      </c>
      <c r="O619" s="5"/>
      <c r="P619" s="5"/>
      <c r="Q619" s="5"/>
      <c r="R619" s="5"/>
      <c r="S619" s="5"/>
      <c r="T619" s="5" t="s">
        <v>5778</v>
      </c>
      <c r="U619" s="5" t="s">
        <v>4512</v>
      </c>
      <c r="V619" s="5" t="s">
        <v>4513</v>
      </c>
      <c r="W619" s="5"/>
      <c r="X619" s="5"/>
      <c r="Y619" s="5" t="s">
        <v>4561</v>
      </c>
      <c r="Z619" s="5" t="s">
        <v>4562</v>
      </c>
      <c r="AA619" s="5"/>
      <c r="AB619" s="5"/>
      <c r="AC619" s="5"/>
      <c r="AD619" s="5" t="s">
        <v>678</v>
      </c>
      <c r="AE619" s="5" t="s">
        <v>679</v>
      </c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</row>
    <row r="620" spans="1:73" s="6" customFormat="1" ht="13.5" customHeight="1">
      <c r="A620" s="11" t="str">
        <f>HYPERLINK("http://kyu.snu.ac.kr/sdhj/index.jsp?type=hj/GK14746_00IM0001_154a.jpg","1867_수동면_154a")</f>
        <v>1867_수동면_154a</v>
      </c>
      <c r="B620" s="4">
        <v>1867</v>
      </c>
      <c r="C620" s="4" t="s">
        <v>72</v>
      </c>
      <c r="D620" s="4" t="s">
        <v>73</v>
      </c>
      <c r="E620" s="4">
        <v>619</v>
      </c>
      <c r="F620" s="5">
        <v>3</v>
      </c>
      <c r="G620" s="5" t="s">
        <v>104</v>
      </c>
      <c r="H620" s="5" t="s">
        <v>105</v>
      </c>
      <c r="I620" s="5">
        <f t="shared" si="48"/>
        <v>7</v>
      </c>
      <c r="J620" s="5"/>
      <c r="K620" s="5"/>
      <c r="L620" s="5">
        <v>2</v>
      </c>
      <c r="M620" s="4" t="s">
        <v>635</v>
      </c>
      <c r="N620" s="4" t="s">
        <v>636</v>
      </c>
      <c r="O620" s="5"/>
      <c r="P620" s="5"/>
      <c r="Q620" s="5"/>
      <c r="R620" s="5"/>
      <c r="S620" s="5"/>
      <c r="T620" s="5" t="s">
        <v>5486</v>
      </c>
      <c r="U620" s="5" t="s">
        <v>108</v>
      </c>
      <c r="V620" s="5" t="s">
        <v>109</v>
      </c>
      <c r="W620" s="5" t="s">
        <v>110</v>
      </c>
      <c r="X620" s="5" t="s">
        <v>111</v>
      </c>
      <c r="Y620" s="5" t="s">
        <v>688</v>
      </c>
      <c r="Z620" s="5" t="s">
        <v>689</v>
      </c>
      <c r="AA620" s="5"/>
      <c r="AB620" s="5"/>
      <c r="AC620" s="5">
        <v>65</v>
      </c>
      <c r="AD620" s="5" t="s">
        <v>690</v>
      </c>
      <c r="AE620" s="5" t="s">
        <v>691</v>
      </c>
      <c r="AF620" s="5"/>
      <c r="AG620" s="5"/>
      <c r="AH620" s="5"/>
      <c r="AI620" s="5"/>
      <c r="AJ620" s="5" t="s">
        <v>35</v>
      </c>
      <c r="AK620" s="5" t="s">
        <v>36</v>
      </c>
      <c r="AL620" s="5" t="s">
        <v>116</v>
      </c>
      <c r="AM620" s="5" t="s">
        <v>117</v>
      </c>
      <c r="AN620" s="5"/>
      <c r="AO620" s="5"/>
      <c r="AP620" s="5"/>
      <c r="AQ620" s="5"/>
      <c r="AR620" s="5"/>
      <c r="AS620" s="5"/>
      <c r="AT620" s="5" t="s">
        <v>95</v>
      </c>
      <c r="AU620" s="5" t="s">
        <v>96</v>
      </c>
      <c r="AV620" s="5" t="s">
        <v>692</v>
      </c>
      <c r="AW620" s="5" t="s">
        <v>693</v>
      </c>
      <c r="AX620" s="5"/>
      <c r="AY620" s="5"/>
      <c r="AZ620" s="5"/>
      <c r="BA620" s="5"/>
      <c r="BB620" s="5"/>
      <c r="BC620" s="5"/>
      <c r="BD620" s="5"/>
      <c r="BE620" s="5"/>
      <c r="BF620" s="5"/>
      <c r="BG620" s="5" t="s">
        <v>95</v>
      </c>
      <c r="BH620" s="5" t="s">
        <v>96</v>
      </c>
      <c r="BI620" s="5" t="s">
        <v>308</v>
      </c>
      <c r="BJ620" s="5" t="s">
        <v>309</v>
      </c>
      <c r="BK620" s="5" t="s">
        <v>95</v>
      </c>
      <c r="BL620" s="5" t="s">
        <v>96</v>
      </c>
      <c r="BM620" s="5" t="s">
        <v>310</v>
      </c>
      <c r="BN620" s="5" t="s">
        <v>311</v>
      </c>
      <c r="BO620" s="5" t="s">
        <v>95</v>
      </c>
      <c r="BP620" s="5" t="s">
        <v>96</v>
      </c>
      <c r="BQ620" s="5" t="s">
        <v>694</v>
      </c>
      <c r="BR620" s="5" t="s">
        <v>695</v>
      </c>
      <c r="BS620" s="5" t="s">
        <v>696</v>
      </c>
      <c r="BT620" s="5" t="s">
        <v>697</v>
      </c>
      <c r="BU620" s="5"/>
    </row>
    <row r="621" spans="1:73" s="6" customFormat="1" ht="13.5" customHeight="1">
      <c r="A621" s="11" t="str">
        <f>HYPERLINK("http://kyu.snu.ac.kr/sdhj/index.jsp?type=hj/GK14746_00IM0001_154a.jpg","1867_수동면_154a")</f>
        <v>1867_수동면_154a</v>
      </c>
      <c r="B621" s="4">
        <v>1867</v>
      </c>
      <c r="C621" s="4" t="s">
        <v>72</v>
      </c>
      <c r="D621" s="4" t="s">
        <v>73</v>
      </c>
      <c r="E621" s="4">
        <v>620</v>
      </c>
      <c r="F621" s="5">
        <v>3</v>
      </c>
      <c r="G621" s="5" t="s">
        <v>104</v>
      </c>
      <c r="H621" s="5" t="s">
        <v>105</v>
      </c>
      <c r="I621" s="5">
        <f t="shared" si="48"/>
        <v>7</v>
      </c>
      <c r="J621" s="5"/>
      <c r="K621" s="5"/>
      <c r="L621" s="5">
        <f>L620</f>
        <v>2</v>
      </c>
      <c r="M621" s="4" t="s">
        <v>635</v>
      </c>
      <c r="N621" s="4" t="s">
        <v>636</v>
      </c>
      <c r="O621" s="5"/>
      <c r="P621" s="5"/>
      <c r="Q621" s="5"/>
      <c r="R621" s="5"/>
      <c r="S621" s="5" t="s">
        <v>164</v>
      </c>
      <c r="T621" s="5" t="s">
        <v>165</v>
      </c>
      <c r="U621" s="5"/>
      <c r="V621" s="5"/>
      <c r="W621" s="5" t="s">
        <v>637</v>
      </c>
      <c r="X621" s="5" t="s">
        <v>638</v>
      </c>
      <c r="Y621" s="5" t="s">
        <v>167</v>
      </c>
      <c r="Z621" s="5" t="s">
        <v>168</v>
      </c>
      <c r="AA621" s="5"/>
      <c r="AB621" s="5"/>
      <c r="AC621" s="5">
        <v>62</v>
      </c>
      <c r="AD621" s="5" t="s">
        <v>138</v>
      </c>
      <c r="AE621" s="5" t="s">
        <v>139</v>
      </c>
      <c r="AF621" s="5"/>
      <c r="AG621" s="5"/>
      <c r="AH621" s="5"/>
      <c r="AI621" s="5"/>
      <c r="AJ621" s="5" t="s">
        <v>35</v>
      </c>
      <c r="AK621" s="5" t="s">
        <v>36</v>
      </c>
      <c r="AL621" s="5" t="s">
        <v>639</v>
      </c>
      <c r="AM621" s="5" t="s">
        <v>640</v>
      </c>
      <c r="AN621" s="5"/>
      <c r="AO621" s="5"/>
      <c r="AP621" s="5"/>
      <c r="AQ621" s="5"/>
      <c r="AR621" s="5"/>
      <c r="AS621" s="5"/>
      <c r="AT621" s="5" t="s">
        <v>95</v>
      </c>
      <c r="AU621" s="5" t="s">
        <v>96</v>
      </c>
      <c r="AV621" s="5" t="s">
        <v>641</v>
      </c>
      <c r="AW621" s="5" t="s">
        <v>642</v>
      </c>
      <c r="AX621" s="5"/>
      <c r="AY621" s="5"/>
      <c r="AZ621" s="5"/>
      <c r="BA621" s="5"/>
      <c r="BB621" s="5"/>
      <c r="BC621" s="5"/>
      <c r="BD621" s="5"/>
      <c r="BE621" s="5"/>
      <c r="BF621" s="5"/>
      <c r="BG621" s="5" t="s">
        <v>95</v>
      </c>
      <c r="BH621" s="5" t="s">
        <v>96</v>
      </c>
      <c r="BI621" s="5" t="s">
        <v>643</v>
      </c>
      <c r="BJ621" s="5" t="s">
        <v>644</v>
      </c>
      <c r="BK621" s="5" t="s">
        <v>95</v>
      </c>
      <c r="BL621" s="5" t="s">
        <v>96</v>
      </c>
      <c r="BM621" s="5" t="s">
        <v>645</v>
      </c>
      <c r="BN621" s="5" t="s">
        <v>646</v>
      </c>
      <c r="BO621" s="5" t="s">
        <v>407</v>
      </c>
      <c r="BP621" s="5" t="s">
        <v>408</v>
      </c>
      <c r="BQ621" s="5" t="s">
        <v>647</v>
      </c>
      <c r="BR621" s="5" t="s">
        <v>648</v>
      </c>
      <c r="BS621" s="5" t="s">
        <v>199</v>
      </c>
      <c r="BT621" s="5" t="s">
        <v>200</v>
      </c>
      <c r="BU621" s="5"/>
    </row>
    <row r="622" spans="1:73" s="6" customFormat="1" ht="13.5" customHeight="1">
      <c r="A622" s="11" t="str">
        <f>HYPERLINK("http://kyu.snu.ac.kr/sdhj/index.jsp?type=hj/GK14746_00IM0001_154a.jpg","1867_수동면_154a")</f>
        <v>1867_수동면_154a</v>
      </c>
      <c r="B622" s="4">
        <v>1867</v>
      </c>
      <c r="C622" s="4" t="s">
        <v>72</v>
      </c>
      <c r="D622" s="4" t="s">
        <v>73</v>
      </c>
      <c r="E622" s="4">
        <v>621</v>
      </c>
      <c r="F622" s="5">
        <v>3</v>
      </c>
      <c r="G622" s="5" t="s">
        <v>104</v>
      </c>
      <c r="H622" s="5" t="s">
        <v>105</v>
      </c>
      <c r="I622" s="5">
        <f t="shared" si="48"/>
        <v>7</v>
      </c>
      <c r="J622" s="5"/>
      <c r="K622" s="5"/>
      <c r="L622" s="5">
        <f>L621</f>
        <v>2</v>
      </c>
      <c r="M622" s="4" t="s">
        <v>635</v>
      </c>
      <c r="N622" s="4" t="s">
        <v>636</v>
      </c>
      <c r="O622" s="5"/>
      <c r="P622" s="5"/>
      <c r="Q622" s="5"/>
      <c r="R622" s="5"/>
      <c r="S622" s="5" t="s">
        <v>4494</v>
      </c>
      <c r="T622" s="5" t="s">
        <v>4495</v>
      </c>
      <c r="U622" s="5" t="s">
        <v>108</v>
      </c>
      <c r="V622" s="5" t="s">
        <v>109</v>
      </c>
      <c r="W622" s="5"/>
      <c r="X622" s="5"/>
      <c r="Y622" s="5" t="s">
        <v>4998</v>
      </c>
      <c r="Z622" s="5" t="s">
        <v>1338</v>
      </c>
      <c r="AA622" s="5"/>
      <c r="AB622" s="5"/>
      <c r="AC622" s="5">
        <v>24</v>
      </c>
      <c r="AD622" s="5" t="s">
        <v>2885</v>
      </c>
      <c r="AE622" s="5" t="s">
        <v>2886</v>
      </c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</row>
    <row r="623" spans="1:73" s="6" customFormat="1" ht="13.5" customHeight="1">
      <c r="A623" s="11" t="str">
        <f>HYPERLINK("http://kyu.snu.ac.kr/sdhj/index.jsp?type=hj/GK14746_00IM0001_154a.jpg","1867_수동면_154a")</f>
        <v>1867_수동면_154a</v>
      </c>
      <c r="B623" s="4">
        <v>1867</v>
      </c>
      <c r="C623" s="4" t="s">
        <v>72</v>
      </c>
      <c r="D623" s="4" t="s">
        <v>73</v>
      </c>
      <c r="E623" s="4">
        <v>622</v>
      </c>
      <c r="F623" s="5">
        <v>3</v>
      </c>
      <c r="G623" s="5" t="s">
        <v>104</v>
      </c>
      <c r="H623" s="5" t="s">
        <v>105</v>
      </c>
      <c r="I623" s="5">
        <f t="shared" si="48"/>
        <v>7</v>
      </c>
      <c r="J623" s="5"/>
      <c r="K623" s="5"/>
      <c r="L623" s="5">
        <f>L622</f>
        <v>2</v>
      </c>
      <c r="M623" s="4" t="s">
        <v>635</v>
      </c>
      <c r="N623" s="4" t="s">
        <v>636</v>
      </c>
      <c r="O623" s="5"/>
      <c r="P623" s="5"/>
      <c r="Q623" s="5"/>
      <c r="R623" s="5"/>
      <c r="S623" s="5" t="s">
        <v>4475</v>
      </c>
      <c r="T623" s="5" t="s">
        <v>4435</v>
      </c>
      <c r="U623" s="5"/>
      <c r="V623" s="5"/>
      <c r="W623" s="5" t="s">
        <v>550</v>
      </c>
      <c r="X623" s="5" t="s">
        <v>551</v>
      </c>
      <c r="Y623" s="5" t="s">
        <v>167</v>
      </c>
      <c r="Z623" s="5" t="s">
        <v>168</v>
      </c>
      <c r="AA623" s="5"/>
      <c r="AB623" s="5"/>
      <c r="AC623" s="5">
        <v>24</v>
      </c>
      <c r="AD623" s="5" t="s">
        <v>2885</v>
      </c>
      <c r="AE623" s="5" t="s">
        <v>2886</v>
      </c>
      <c r="AF623" s="5"/>
      <c r="AG623" s="5"/>
      <c r="AH623" s="5"/>
      <c r="AI623" s="5"/>
      <c r="AJ623" s="5" t="s">
        <v>169</v>
      </c>
      <c r="AK623" s="5" t="s">
        <v>170</v>
      </c>
      <c r="AL623" s="5" t="s">
        <v>554</v>
      </c>
      <c r="AM623" s="5" t="s">
        <v>555</v>
      </c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</row>
    <row r="624" spans="1:73" s="6" customFormat="1" ht="13.5" customHeight="1">
      <c r="A624" s="11" t="str">
        <f>HYPERLINK("http://kyu.snu.ac.kr/sdhj/index.jsp?type=hj/GK14746_00IM0001_154a.jpg","1867_수동면_154a")</f>
        <v>1867_수동면_154a</v>
      </c>
      <c r="B624" s="4">
        <v>1867</v>
      </c>
      <c r="C624" s="4" t="s">
        <v>72</v>
      </c>
      <c r="D624" s="4" t="s">
        <v>73</v>
      </c>
      <c r="E624" s="4">
        <v>623</v>
      </c>
      <c r="F624" s="5">
        <v>3</v>
      </c>
      <c r="G624" s="5" t="s">
        <v>104</v>
      </c>
      <c r="H624" s="5" t="s">
        <v>105</v>
      </c>
      <c r="I624" s="5">
        <f t="shared" si="48"/>
        <v>7</v>
      </c>
      <c r="J624" s="5"/>
      <c r="K624" s="5"/>
      <c r="L624" s="5">
        <f>L623</f>
        <v>2</v>
      </c>
      <c r="M624" s="4" t="s">
        <v>635</v>
      </c>
      <c r="N624" s="4" t="s">
        <v>636</v>
      </c>
      <c r="O624" s="5"/>
      <c r="P624" s="5"/>
      <c r="Q624" s="5"/>
      <c r="R624" s="5"/>
      <c r="S624" s="5"/>
      <c r="T624" s="5" t="s">
        <v>5490</v>
      </c>
      <c r="U624" s="5" t="s">
        <v>4512</v>
      </c>
      <c r="V624" s="5" t="s">
        <v>4513</v>
      </c>
      <c r="W624" s="5"/>
      <c r="X624" s="5"/>
      <c r="Y624" s="5" t="s">
        <v>4759</v>
      </c>
      <c r="Z624" s="5" t="s">
        <v>4760</v>
      </c>
      <c r="AA624" s="5"/>
      <c r="AB624" s="5"/>
      <c r="AC624" s="5"/>
      <c r="AD624" s="5" t="s">
        <v>3628</v>
      </c>
      <c r="AE624" s="5" t="s">
        <v>3629</v>
      </c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</row>
    <row r="625" spans="1:73" s="6" customFormat="1" ht="13.5" customHeight="1">
      <c r="A625" s="11" t="str">
        <f>HYPERLINK("http://kyu.snu.ac.kr/sdhj/index.jsp?type=hj/GK14746_00IM0001_154a.jpg","1867_수동면_154a")</f>
        <v>1867_수동면_154a</v>
      </c>
      <c r="B625" s="4">
        <v>1867</v>
      </c>
      <c r="C625" s="4" t="s">
        <v>72</v>
      </c>
      <c r="D625" s="4" t="s">
        <v>73</v>
      </c>
      <c r="E625" s="4">
        <v>624</v>
      </c>
      <c r="F625" s="5">
        <v>3</v>
      </c>
      <c r="G625" s="5" t="s">
        <v>104</v>
      </c>
      <c r="H625" s="5" t="s">
        <v>105</v>
      </c>
      <c r="I625" s="5">
        <f t="shared" si="48"/>
        <v>7</v>
      </c>
      <c r="J625" s="5"/>
      <c r="K625" s="5"/>
      <c r="L625" s="5">
        <v>3</v>
      </c>
      <c r="M625" s="4" t="s">
        <v>3332</v>
      </c>
      <c r="N625" s="4" t="s">
        <v>3333</v>
      </c>
      <c r="O625" s="5"/>
      <c r="P625" s="5"/>
      <c r="Q625" s="5"/>
      <c r="R625" s="5"/>
      <c r="S625" s="5"/>
      <c r="T625" s="5" t="s">
        <v>5563</v>
      </c>
      <c r="U625" s="5" t="s">
        <v>108</v>
      </c>
      <c r="V625" s="5" t="s">
        <v>109</v>
      </c>
      <c r="W625" s="5" t="s">
        <v>2263</v>
      </c>
      <c r="X625" s="5" t="s">
        <v>2264</v>
      </c>
      <c r="Y625" s="5" t="s">
        <v>3334</v>
      </c>
      <c r="Z625" s="5" t="s">
        <v>3335</v>
      </c>
      <c r="AA625" s="5"/>
      <c r="AB625" s="5"/>
      <c r="AC625" s="5">
        <v>44</v>
      </c>
      <c r="AD625" s="5" t="s">
        <v>438</v>
      </c>
      <c r="AE625" s="5" t="s">
        <v>439</v>
      </c>
      <c r="AF625" s="5"/>
      <c r="AG625" s="5"/>
      <c r="AH625" s="5"/>
      <c r="AI625" s="5"/>
      <c r="AJ625" s="5" t="s">
        <v>35</v>
      </c>
      <c r="AK625" s="5" t="s">
        <v>36</v>
      </c>
      <c r="AL625" s="5" t="s">
        <v>1561</v>
      </c>
      <c r="AM625" s="5" t="s">
        <v>1562</v>
      </c>
      <c r="AN625" s="5"/>
      <c r="AO625" s="5"/>
      <c r="AP625" s="5"/>
      <c r="AQ625" s="5"/>
      <c r="AR625" s="5"/>
      <c r="AS625" s="5"/>
      <c r="AT625" s="5" t="s">
        <v>95</v>
      </c>
      <c r="AU625" s="5" t="s">
        <v>96</v>
      </c>
      <c r="AV625" s="5" t="s">
        <v>1063</v>
      </c>
      <c r="AW625" s="5" t="s">
        <v>1064</v>
      </c>
      <c r="AX625" s="5"/>
      <c r="AY625" s="5"/>
      <c r="AZ625" s="5"/>
      <c r="BA625" s="5"/>
      <c r="BB625" s="5"/>
      <c r="BC625" s="5"/>
      <c r="BD625" s="5"/>
      <c r="BE625" s="5"/>
      <c r="BF625" s="5"/>
      <c r="BG625" s="5" t="s">
        <v>95</v>
      </c>
      <c r="BH625" s="5" t="s">
        <v>96</v>
      </c>
      <c r="BI625" s="5" t="s">
        <v>3336</v>
      </c>
      <c r="BJ625" s="5" t="s">
        <v>3337</v>
      </c>
      <c r="BK625" s="5" t="s">
        <v>95</v>
      </c>
      <c r="BL625" s="5" t="s">
        <v>96</v>
      </c>
      <c r="BM625" s="5" t="s">
        <v>3338</v>
      </c>
      <c r="BN625" s="5" t="s">
        <v>3339</v>
      </c>
      <c r="BO625" s="5" t="s">
        <v>95</v>
      </c>
      <c r="BP625" s="5" t="s">
        <v>96</v>
      </c>
      <c r="BQ625" s="5" t="s">
        <v>3340</v>
      </c>
      <c r="BR625" s="5" t="s">
        <v>3341</v>
      </c>
      <c r="BS625" s="5" t="s">
        <v>3311</v>
      </c>
      <c r="BT625" s="5" t="s">
        <v>3312</v>
      </c>
      <c r="BU625" s="5"/>
    </row>
    <row r="626" spans="1:73" s="6" customFormat="1" ht="13.5" customHeight="1">
      <c r="A626" s="11" t="str">
        <f>HYPERLINK("http://kyu.snu.ac.kr/sdhj/index.jsp?type=hj/GK14746_00IM0001_154a.jpg","1867_수동면_154a")</f>
        <v>1867_수동면_154a</v>
      </c>
      <c r="B626" s="4">
        <v>1867</v>
      </c>
      <c r="C626" s="4" t="s">
        <v>72</v>
      </c>
      <c r="D626" s="4" t="s">
        <v>73</v>
      </c>
      <c r="E626" s="4">
        <v>625</v>
      </c>
      <c r="F626" s="5">
        <v>3</v>
      </c>
      <c r="G626" s="5" t="s">
        <v>104</v>
      </c>
      <c r="H626" s="5" t="s">
        <v>105</v>
      </c>
      <c r="I626" s="5">
        <f t="shared" si="48"/>
        <v>7</v>
      </c>
      <c r="J626" s="5"/>
      <c r="K626" s="5"/>
      <c r="L626" s="5">
        <f>L625</f>
        <v>3</v>
      </c>
      <c r="M626" s="4" t="s">
        <v>3332</v>
      </c>
      <c r="N626" s="4" t="s">
        <v>3333</v>
      </c>
      <c r="O626" s="5"/>
      <c r="P626" s="5"/>
      <c r="Q626" s="5"/>
      <c r="R626" s="5"/>
      <c r="S626" s="5" t="s">
        <v>164</v>
      </c>
      <c r="T626" s="5" t="s">
        <v>165</v>
      </c>
      <c r="U626" s="5"/>
      <c r="V626" s="5"/>
      <c r="W626" s="5" t="s">
        <v>166</v>
      </c>
      <c r="X626" s="5" t="s">
        <v>5779</v>
      </c>
      <c r="Y626" s="5" t="s">
        <v>167</v>
      </c>
      <c r="Z626" s="5" t="s">
        <v>168</v>
      </c>
      <c r="AA626" s="5"/>
      <c r="AB626" s="5"/>
      <c r="AC626" s="5">
        <v>38</v>
      </c>
      <c r="AD626" s="5" t="s">
        <v>532</v>
      </c>
      <c r="AE626" s="5" t="s">
        <v>533</v>
      </c>
      <c r="AF626" s="5"/>
      <c r="AG626" s="5"/>
      <c r="AH626" s="5"/>
      <c r="AI626" s="5"/>
      <c r="AJ626" s="5" t="s">
        <v>169</v>
      </c>
      <c r="AK626" s="5" t="s">
        <v>170</v>
      </c>
      <c r="AL626" s="5" t="s">
        <v>199</v>
      </c>
      <c r="AM626" s="5" t="s">
        <v>200</v>
      </c>
      <c r="AN626" s="5"/>
      <c r="AO626" s="5"/>
      <c r="AP626" s="5"/>
      <c r="AQ626" s="5"/>
      <c r="AR626" s="5"/>
      <c r="AS626" s="5"/>
      <c r="AT626" s="5" t="s">
        <v>95</v>
      </c>
      <c r="AU626" s="5" t="s">
        <v>96</v>
      </c>
      <c r="AV626" s="5" t="s">
        <v>3523</v>
      </c>
      <c r="AW626" s="5" t="s">
        <v>3524</v>
      </c>
      <c r="AX626" s="5"/>
      <c r="AY626" s="5"/>
      <c r="AZ626" s="5"/>
      <c r="BA626" s="5"/>
      <c r="BB626" s="5"/>
      <c r="BC626" s="5"/>
      <c r="BD626" s="5"/>
      <c r="BE626" s="5"/>
      <c r="BF626" s="5"/>
      <c r="BG626" s="5" t="s">
        <v>95</v>
      </c>
      <c r="BH626" s="5" t="s">
        <v>96</v>
      </c>
      <c r="BI626" s="5" t="s">
        <v>3525</v>
      </c>
      <c r="BJ626" s="5" t="s">
        <v>3526</v>
      </c>
      <c r="BK626" s="5" t="s">
        <v>95</v>
      </c>
      <c r="BL626" s="5" t="s">
        <v>96</v>
      </c>
      <c r="BM626" s="5" t="s">
        <v>3527</v>
      </c>
      <c r="BN626" s="5" t="s">
        <v>3528</v>
      </c>
      <c r="BO626" s="5" t="s">
        <v>95</v>
      </c>
      <c r="BP626" s="5" t="s">
        <v>96</v>
      </c>
      <c r="BQ626" s="5" t="s">
        <v>3529</v>
      </c>
      <c r="BR626" s="5" t="s">
        <v>3530</v>
      </c>
      <c r="BS626" s="5" t="s">
        <v>187</v>
      </c>
      <c r="BT626" s="5" t="s">
        <v>188</v>
      </c>
      <c r="BU626" s="5"/>
    </row>
    <row r="627" spans="1:73" s="6" customFormat="1" ht="13.5" customHeight="1">
      <c r="A627" s="11" t="str">
        <f>HYPERLINK("http://kyu.snu.ac.kr/sdhj/index.jsp?type=hj/GK14746_00IM0001_154a.jpg","1867_수동면_154a")</f>
        <v>1867_수동면_154a</v>
      </c>
      <c r="B627" s="4">
        <v>1867</v>
      </c>
      <c r="C627" s="4" t="s">
        <v>72</v>
      </c>
      <c r="D627" s="4" t="s">
        <v>73</v>
      </c>
      <c r="E627" s="4">
        <v>626</v>
      </c>
      <c r="F627" s="5">
        <v>3</v>
      </c>
      <c r="G627" s="5" t="s">
        <v>104</v>
      </c>
      <c r="H627" s="5" t="s">
        <v>105</v>
      </c>
      <c r="I627" s="5">
        <f t="shared" si="48"/>
        <v>7</v>
      </c>
      <c r="J627" s="5"/>
      <c r="K627" s="5"/>
      <c r="L627" s="5">
        <f>L626</f>
        <v>3</v>
      </c>
      <c r="M627" s="4" t="s">
        <v>3332</v>
      </c>
      <c r="N627" s="4" t="s">
        <v>3333</v>
      </c>
      <c r="O627" s="5"/>
      <c r="P627" s="5"/>
      <c r="Q627" s="5"/>
      <c r="R627" s="5"/>
      <c r="S627" s="5"/>
      <c r="T627" s="5" t="s">
        <v>5565</v>
      </c>
      <c r="U627" s="5" t="s">
        <v>4512</v>
      </c>
      <c r="V627" s="5" t="s">
        <v>4513</v>
      </c>
      <c r="W627" s="5"/>
      <c r="X627" s="5"/>
      <c r="Y627" s="5" t="s">
        <v>4999</v>
      </c>
      <c r="Z627" s="5" t="s">
        <v>5000</v>
      </c>
      <c r="AA627" s="5"/>
      <c r="AB627" s="5"/>
      <c r="AC627" s="5"/>
      <c r="AD627" s="5" t="s">
        <v>2885</v>
      </c>
      <c r="AE627" s="5" t="s">
        <v>2886</v>
      </c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</row>
    <row r="628" spans="1:73" s="6" customFormat="1" ht="13.5" customHeight="1">
      <c r="A628" s="11" t="str">
        <f>HYPERLINK("http://kyu.snu.ac.kr/sdhj/index.jsp?type=hj/GK14746_00IM0001_154a.jpg","1867_수동면_154a")</f>
        <v>1867_수동면_154a</v>
      </c>
      <c r="B628" s="4">
        <v>1867</v>
      </c>
      <c r="C628" s="4" t="s">
        <v>72</v>
      </c>
      <c r="D628" s="4" t="s">
        <v>73</v>
      </c>
      <c r="E628" s="4">
        <v>627</v>
      </c>
      <c r="F628" s="5">
        <v>3</v>
      </c>
      <c r="G628" s="5" t="s">
        <v>104</v>
      </c>
      <c r="H628" s="5" t="s">
        <v>105</v>
      </c>
      <c r="I628" s="5">
        <f t="shared" si="48"/>
        <v>7</v>
      </c>
      <c r="J628" s="5"/>
      <c r="K628" s="5"/>
      <c r="L628" s="5">
        <v>4</v>
      </c>
      <c r="M628" s="4" t="s">
        <v>2054</v>
      </c>
      <c r="N628" s="4" t="s">
        <v>2055</v>
      </c>
      <c r="O628" s="5"/>
      <c r="P628" s="5"/>
      <c r="Q628" s="5"/>
      <c r="R628" s="5"/>
      <c r="S628" s="5"/>
      <c r="T628" s="5" t="s">
        <v>5757</v>
      </c>
      <c r="U628" s="5" t="s">
        <v>108</v>
      </c>
      <c r="V628" s="5" t="s">
        <v>109</v>
      </c>
      <c r="W628" s="5" t="s">
        <v>166</v>
      </c>
      <c r="X628" s="5" t="s">
        <v>5780</v>
      </c>
      <c r="Y628" s="5" t="s">
        <v>1873</v>
      </c>
      <c r="Z628" s="5" t="s">
        <v>1874</v>
      </c>
      <c r="AA628" s="5"/>
      <c r="AB628" s="5"/>
      <c r="AC628" s="5">
        <v>70</v>
      </c>
      <c r="AD628" s="5" t="s">
        <v>1592</v>
      </c>
      <c r="AE628" s="5" t="s">
        <v>1593</v>
      </c>
      <c r="AF628" s="5"/>
      <c r="AG628" s="5"/>
      <c r="AH628" s="5"/>
      <c r="AI628" s="5"/>
      <c r="AJ628" s="5" t="s">
        <v>35</v>
      </c>
      <c r="AK628" s="5" t="s">
        <v>36</v>
      </c>
      <c r="AL628" s="5" t="s">
        <v>199</v>
      </c>
      <c r="AM628" s="5" t="s">
        <v>200</v>
      </c>
      <c r="AN628" s="5"/>
      <c r="AO628" s="5"/>
      <c r="AP628" s="5"/>
      <c r="AQ628" s="5"/>
      <c r="AR628" s="5"/>
      <c r="AS628" s="5"/>
      <c r="AT628" s="5" t="s">
        <v>95</v>
      </c>
      <c r="AU628" s="5" t="s">
        <v>96</v>
      </c>
      <c r="AV628" s="5" t="s">
        <v>2973</v>
      </c>
      <c r="AW628" s="5" t="s">
        <v>2974</v>
      </c>
      <c r="AX628" s="5"/>
      <c r="AY628" s="5"/>
      <c r="AZ628" s="5"/>
      <c r="BA628" s="5"/>
      <c r="BB628" s="5"/>
      <c r="BC628" s="5"/>
      <c r="BD628" s="5"/>
      <c r="BE628" s="5"/>
      <c r="BF628" s="5"/>
      <c r="BG628" s="5" t="s">
        <v>95</v>
      </c>
      <c r="BH628" s="5" t="s">
        <v>96</v>
      </c>
      <c r="BI628" s="5" t="s">
        <v>320</v>
      </c>
      <c r="BJ628" s="5" t="s">
        <v>321</v>
      </c>
      <c r="BK628" s="5" t="s">
        <v>95</v>
      </c>
      <c r="BL628" s="5" t="s">
        <v>96</v>
      </c>
      <c r="BM628" s="5" t="s">
        <v>2975</v>
      </c>
      <c r="BN628" s="5" t="s">
        <v>1148</v>
      </c>
      <c r="BO628" s="5" t="s">
        <v>95</v>
      </c>
      <c r="BP628" s="5" t="s">
        <v>96</v>
      </c>
      <c r="BQ628" s="5" t="s">
        <v>2976</v>
      </c>
      <c r="BR628" s="5" t="s">
        <v>2977</v>
      </c>
      <c r="BS628" s="5" t="s">
        <v>2951</v>
      </c>
      <c r="BT628" s="5" t="s">
        <v>1176</v>
      </c>
      <c r="BU628" s="5"/>
    </row>
    <row r="629" spans="1:73" s="6" customFormat="1" ht="13.5" customHeight="1">
      <c r="A629" s="11" t="str">
        <f>HYPERLINK("http://kyu.snu.ac.kr/sdhj/index.jsp?type=hj/GK14746_00IM0001_154a.jpg","1867_수동면_154a")</f>
        <v>1867_수동면_154a</v>
      </c>
      <c r="B629" s="4">
        <v>1867</v>
      </c>
      <c r="C629" s="4" t="s">
        <v>72</v>
      </c>
      <c r="D629" s="4" t="s">
        <v>73</v>
      </c>
      <c r="E629" s="4">
        <v>628</v>
      </c>
      <c r="F629" s="5">
        <v>3</v>
      </c>
      <c r="G629" s="5" t="s">
        <v>104</v>
      </c>
      <c r="H629" s="5" t="s">
        <v>105</v>
      </c>
      <c r="I629" s="5">
        <f t="shared" si="48"/>
        <v>7</v>
      </c>
      <c r="J629" s="5"/>
      <c r="K629" s="5"/>
      <c r="L629" s="5">
        <f>L628</f>
        <v>4</v>
      </c>
      <c r="M629" s="4" t="s">
        <v>2054</v>
      </c>
      <c r="N629" s="4" t="s">
        <v>2055</v>
      </c>
      <c r="O629" s="5"/>
      <c r="P629" s="5"/>
      <c r="Q629" s="5"/>
      <c r="R629" s="5"/>
      <c r="S629" s="5" t="s">
        <v>164</v>
      </c>
      <c r="T629" s="5" t="s">
        <v>165</v>
      </c>
      <c r="U629" s="5"/>
      <c r="V629" s="5"/>
      <c r="W629" s="5" t="s">
        <v>269</v>
      </c>
      <c r="X629" s="5" t="s">
        <v>270</v>
      </c>
      <c r="Y629" s="5" t="s">
        <v>167</v>
      </c>
      <c r="Z629" s="5" t="s">
        <v>168</v>
      </c>
      <c r="AA629" s="5"/>
      <c r="AB629" s="5"/>
      <c r="AC629" s="5">
        <v>70</v>
      </c>
      <c r="AD629" s="5" t="s">
        <v>1592</v>
      </c>
      <c r="AE629" s="5" t="s">
        <v>1593</v>
      </c>
      <c r="AF629" s="5"/>
      <c r="AG629" s="5"/>
      <c r="AH629" s="5"/>
      <c r="AI629" s="5"/>
      <c r="AJ629" s="5" t="s">
        <v>169</v>
      </c>
      <c r="AK629" s="5" t="s">
        <v>170</v>
      </c>
      <c r="AL629" s="5" t="s">
        <v>187</v>
      </c>
      <c r="AM629" s="5" t="s">
        <v>188</v>
      </c>
      <c r="AN629" s="5"/>
      <c r="AO629" s="5"/>
      <c r="AP629" s="5"/>
      <c r="AQ629" s="5"/>
      <c r="AR629" s="5"/>
      <c r="AS629" s="5"/>
      <c r="AT629" s="5" t="s">
        <v>95</v>
      </c>
      <c r="AU629" s="5" t="s">
        <v>96</v>
      </c>
      <c r="AV629" s="5" t="s">
        <v>2056</v>
      </c>
      <c r="AW629" s="5" t="s">
        <v>2057</v>
      </c>
      <c r="AX629" s="5"/>
      <c r="AY629" s="5"/>
      <c r="AZ629" s="5"/>
      <c r="BA629" s="5"/>
      <c r="BB629" s="5"/>
      <c r="BC629" s="5"/>
      <c r="BD629" s="5"/>
      <c r="BE629" s="5"/>
      <c r="BF629" s="5"/>
      <c r="BG629" s="5" t="s">
        <v>95</v>
      </c>
      <c r="BH629" s="5" t="s">
        <v>96</v>
      </c>
      <c r="BI629" s="5" t="s">
        <v>1029</v>
      </c>
      <c r="BJ629" s="5" t="s">
        <v>1030</v>
      </c>
      <c r="BK629" s="5" t="s">
        <v>95</v>
      </c>
      <c r="BL629" s="5" t="s">
        <v>96</v>
      </c>
      <c r="BM629" s="5" t="s">
        <v>2058</v>
      </c>
      <c r="BN629" s="5" t="s">
        <v>2059</v>
      </c>
      <c r="BO629" s="5" t="s">
        <v>95</v>
      </c>
      <c r="BP629" s="5" t="s">
        <v>96</v>
      </c>
      <c r="BQ629" s="5" t="s">
        <v>2060</v>
      </c>
      <c r="BR629" s="5" t="s">
        <v>2061</v>
      </c>
      <c r="BS629" s="5" t="s">
        <v>93</v>
      </c>
      <c r="BT629" s="5" t="s">
        <v>94</v>
      </c>
      <c r="BU629" s="5"/>
    </row>
    <row r="630" spans="1:73" s="6" customFormat="1" ht="13.5" customHeight="1">
      <c r="A630" s="11" t="str">
        <f>HYPERLINK("http://kyu.snu.ac.kr/sdhj/index.jsp?type=hj/GK14746_00IM0001_154a.jpg","1867_수동면_154a")</f>
        <v>1867_수동면_154a</v>
      </c>
      <c r="B630" s="4">
        <v>1867</v>
      </c>
      <c r="C630" s="4" t="s">
        <v>72</v>
      </c>
      <c r="D630" s="4" t="s">
        <v>73</v>
      </c>
      <c r="E630" s="4">
        <v>629</v>
      </c>
      <c r="F630" s="5">
        <v>3</v>
      </c>
      <c r="G630" s="5" t="s">
        <v>104</v>
      </c>
      <c r="H630" s="5" t="s">
        <v>105</v>
      </c>
      <c r="I630" s="5">
        <f t="shared" si="48"/>
        <v>7</v>
      </c>
      <c r="J630" s="5"/>
      <c r="K630" s="5"/>
      <c r="L630" s="5">
        <f>L629</f>
        <v>4</v>
      </c>
      <c r="M630" s="4" t="s">
        <v>2054</v>
      </c>
      <c r="N630" s="4" t="s">
        <v>2055</v>
      </c>
      <c r="O630" s="5"/>
      <c r="P630" s="5"/>
      <c r="Q630" s="5"/>
      <c r="R630" s="5"/>
      <c r="S630" s="5" t="s">
        <v>4494</v>
      </c>
      <c r="T630" s="5" t="s">
        <v>4495</v>
      </c>
      <c r="U630" s="5" t="s">
        <v>108</v>
      </c>
      <c r="V630" s="5" t="s">
        <v>109</v>
      </c>
      <c r="W630" s="5"/>
      <c r="X630" s="5"/>
      <c r="Y630" s="5" t="s">
        <v>5001</v>
      </c>
      <c r="Z630" s="5" t="s">
        <v>5002</v>
      </c>
      <c r="AA630" s="5" t="s">
        <v>5003</v>
      </c>
      <c r="AB630" s="5" t="s">
        <v>5004</v>
      </c>
      <c r="AC630" s="5">
        <v>32</v>
      </c>
      <c r="AD630" s="5" t="s">
        <v>413</v>
      </c>
      <c r="AE630" s="5" t="s">
        <v>414</v>
      </c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</row>
    <row r="631" spans="1:73" s="6" customFormat="1" ht="13.5" customHeight="1">
      <c r="A631" s="11" t="str">
        <f>HYPERLINK("http://kyu.snu.ac.kr/sdhj/index.jsp?type=hj/GK14746_00IM0001_154a.jpg","1867_수동면_154a")</f>
        <v>1867_수동면_154a</v>
      </c>
      <c r="B631" s="4">
        <v>1867</v>
      </c>
      <c r="C631" s="4" t="s">
        <v>72</v>
      </c>
      <c r="D631" s="4" t="s">
        <v>73</v>
      </c>
      <c r="E631" s="4">
        <v>630</v>
      </c>
      <c r="F631" s="5">
        <v>3</v>
      </c>
      <c r="G631" s="5" t="s">
        <v>104</v>
      </c>
      <c r="H631" s="5" t="s">
        <v>105</v>
      </c>
      <c r="I631" s="5">
        <f t="shared" si="48"/>
        <v>7</v>
      </c>
      <c r="J631" s="5"/>
      <c r="K631" s="5"/>
      <c r="L631" s="5">
        <f>L630</f>
        <v>4</v>
      </c>
      <c r="M631" s="4" t="s">
        <v>2054</v>
      </c>
      <c r="N631" s="4" t="s">
        <v>2055</v>
      </c>
      <c r="O631" s="5"/>
      <c r="P631" s="5"/>
      <c r="Q631" s="5"/>
      <c r="R631" s="5"/>
      <c r="S631" s="5" t="s">
        <v>4475</v>
      </c>
      <c r="T631" s="5" t="s">
        <v>4435</v>
      </c>
      <c r="U631" s="5"/>
      <c r="V631" s="5"/>
      <c r="W631" s="5" t="s">
        <v>1323</v>
      </c>
      <c r="X631" s="5" t="s">
        <v>1324</v>
      </c>
      <c r="Y631" s="5" t="s">
        <v>167</v>
      </c>
      <c r="Z631" s="5" t="s">
        <v>168</v>
      </c>
      <c r="AA631" s="5"/>
      <c r="AB631" s="5"/>
      <c r="AC631" s="5">
        <v>34</v>
      </c>
      <c r="AD631" s="5" t="s">
        <v>499</v>
      </c>
      <c r="AE631" s="5" t="s">
        <v>500</v>
      </c>
      <c r="AF631" s="5"/>
      <c r="AG631" s="5"/>
      <c r="AH631" s="5"/>
      <c r="AI631" s="5"/>
      <c r="AJ631" s="5" t="s">
        <v>169</v>
      </c>
      <c r="AK631" s="5" t="s">
        <v>170</v>
      </c>
      <c r="AL631" s="5" t="s">
        <v>1325</v>
      </c>
      <c r="AM631" s="5" t="s">
        <v>1326</v>
      </c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</row>
    <row r="632" spans="1:73" s="6" customFormat="1" ht="13.5" customHeight="1">
      <c r="A632" s="11" t="str">
        <f>HYPERLINK("http://kyu.snu.ac.kr/sdhj/index.jsp?type=hj/GK14746_00IM0001_154b.jpg","1867_수동면_154b")</f>
        <v>1867_수동면_154b</v>
      </c>
      <c r="B632" s="4">
        <v>1867</v>
      </c>
      <c r="C632" s="4" t="s">
        <v>72</v>
      </c>
      <c r="D632" s="4" t="s">
        <v>73</v>
      </c>
      <c r="E632" s="4">
        <v>631</v>
      </c>
      <c r="F632" s="5">
        <v>3</v>
      </c>
      <c r="G632" s="5" t="s">
        <v>104</v>
      </c>
      <c r="H632" s="5" t="s">
        <v>105</v>
      </c>
      <c r="I632" s="5">
        <f t="shared" si="48"/>
        <v>7</v>
      </c>
      <c r="J632" s="5"/>
      <c r="K632" s="5"/>
      <c r="L632" s="5">
        <f>L631</f>
        <v>4</v>
      </c>
      <c r="M632" s="4" t="s">
        <v>2054</v>
      </c>
      <c r="N632" s="4" t="s">
        <v>2055</v>
      </c>
      <c r="O632" s="5"/>
      <c r="P632" s="5"/>
      <c r="Q632" s="5"/>
      <c r="R632" s="5"/>
      <c r="S632" s="5"/>
      <c r="T632" s="5" t="s">
        <v>5759</v>
      </c>
      <c r="U632" s="5" t="s">
        <v>4512</v>
      </c>
      <c r="V632" s="5" t="s">
        <v>4513</v>
      </c>
      <c r="W632" s="5"/>
      <c r="X632" s="5"/>
      <c r="Y632" s="5" t="s">
        <v>5005</v>
      </c>
      <c r="Z632" s="5" t="s">
        <v>5006</v>
      </c>
      <c r="AA632" s="5"/>
      <c r="AB632" s="5"/>
      <c r="AC632" s="5"/>
      <c r="AD632" s="5" t="s">
        <v>203</v>
      </c>
      <c r="AE632" s="5" t="s">
        <v>204</v>
      </c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</row>
    <row r="633" spans="1:73" s="6" customFormat="1" ht="13.5" customHeight="1">
      <c r="A633" s="11" t="str">
        <f>HYPERLINK("http://kyu.snu.ac.kr/sdhj/index.jsp?type=hj/GK14746_00IM0001_154b.jpg","1867_수동면_154b")</f>
        <v>1867_수동면_154b</v>
      </c>
      <c r="B633" s="4">
        <v>1867</v>
      </c>
      <c r="C633" s="4" t="s">
        <v>72</v>
      </c>
      <c r="D633" s="4" t="s">
        <v>73</v>
      </c>
      <c r="E633" s="4">
        <v>632</v>
      </c>
      <c r="F633" s="5">
        <v>3</v>
      </c>
      <c r="G633" s="5" t="s">
        <v>104</v>
      </c>
      <c r="H633" s="5" t="s">
        <v>105</v>
      </c>
      <c r="I633" s="5">
        <f t="shared" si="48"/>
        <v>7</v>
      </c>
      <c r="J633" s="5"/>
      <c r="K633" s="5"/>
      <c r="L633" s="5">
        <v>5</v>
      </c>
      <c r="M633" s="4" t="s">
        <v>4016</v>
      </c>
      <c r="N633" s="4" t="s">
        <v>4017</v>
      </c>
      <c r="O633" s="5"/>
      <c r="P633" s="5"/>
      <c r="Q633" s="5"/>
      <c r="R633" s="5"/>
      <c r="S633" s="5"/>
      <c r="T633" s="5" t="s">
        <v>5366</v>
      </c>
      <c r="U633" s="5" t="s">
        <v>108</v>
      </c>
      <c r="V633" s="5" t="s">
        <v>109</v>
      </c>
      <c r="W633" s="5" t="s">
        <v>269</v>
      </c>
      <c r="X633" s="5" t="s">
        <v>270</v>
      </c>
      <c r="Y633" s="5" t="s">
        <v>1222</v>
      </c>
      <c r="Z633" s="5" t="s">
        <v>1223</v>
      </c>
      <c r="AA633" s="5"/>
      <c r="AB633" s="5"/>
      <c r="AC633" s="5">
        <v>79</v>
      </c>
      <c r="AD633" s="5" t="s">
        <v>1079</v>
      </c>
      <c r="AE633" s="5" t="s">
        <v>1080</v>
      </c>
      <c r="AF633" s="5"/>
      <c r="AG633" s="5"/>
      <c r="AH633" s="5"/>
      <c r="AI633" s="5"/>
      <c r="AJ633" s="5" t="s">
        <v>35</v>
      </c>
      <c r="AK633" s="5" t="s">
        <v>36</v>
      </c>
      <c r="AL633" s="5" t="s">
        <v>187</v>
      </c>
      <c r="AM633" s="5" t="s">
        <v>188</v>
      </c>
      <c r="AN633" s="5"/>
      <c r="AO633" s="5"/>
      <c r="AP633" s="5"/>
      <c r="AQ633" s="5"/>
      <c r="AR633" s="5"/>
      <c r="AS633" s="5"/>
      <c r="AT633" s="5" t="s">
        <v>95</v>
      </c>
      <c r="AU633" s="5" t="s">
        <v>96</v>
      </c>
      <c r="AV633" s="5" t="s">
        <v>1224</v>
      </c>
      <c r="AW633" s="5" t="s">
        <v>1225</v>
      </c>
      <c r="AX633" s="5"/>
      <c r="AY633" s="5"/>
      <c r="AZ633" s="5"/>
      <c r="BA633" s="5"/>
      <c r="BB633" s="5"/>
      <c r="BC633" s="5"/>
      <c r="BD633" s="5"/>
      <c r="BE633" s="5"/>
      <c r="BF633" s="5"/>
      <c r="BG633" s="5" t="s">
        <v>95</v>
      </c>
      <c r="BH633" s="5" t="s">
        <v>96</v>
      </c>
      <c r="BI633" s="5" t="s">
        <v>4012</v>
      </c>
      <c r="BJ633" s="5" t="s">
        <v>4013</v>
      </c>
      <c r="BK633" s="5" t="s">
        <v>95</v>
      </c>
      <c r="BL633" s="5" t="s">
        <v>96</v>
      </c>
      <c r="BM633" s="5" t="s">
        <v>3034</v>
      </c>
      <c r="BN633" s="5" t="s">
        <v>3035</v>
      </c>
      <c r="BO633" s="5" t="s">
        <v>95</v>
      </c>
      <c r="BP633" s="5" t="s">
        <v>96</v>
      </c>
      <c r="BQ633" s="5" t="s">
        <v>4014</v>
      </c>
      <c r="BR633" s="5" t="s">
        <v>4015</v>
      </c>
      <c r="BS633" s="5" t="s">
        <v>1103</v>
      </c>
      <c r="BT633" s="5" t="s">
        <v>1104</v>
      </c>
      <c r="BU633" s="5"/>
    </row>
    <row r="634" spans="1:73" s="6" customFormat="1" ht="13.5" customHeight="1">
      <c r="A634" s="11" t="str">
        <f>HYPERLINK("http://kyu.snu.ac.kr/sdhj/index.jsp?type=hj/GK14746_00IM0001_154b.jpg","1867_수동면_154b")</f>
        <v>1867_수동면_154b</v>
      </c>
      <c r="B634" s="4">
        <v>1867</v>
      </c>
      <c r="C634" s="4" t="s">
        <v>72</v>
      </c>
      <c r="D634" s="4" t="s">
        <v>73</v>
      </c>
      <c r="E634" s="4">
        <v>633</v>
      </c>
      <c r="F634" s="5">
        <v>3</v>
      </c>
      <c r="G634" s="5" t="s">
        <v>104</v>
      </c>
      <c r="H634" s="5" t="s">
        <v>105</v>
      </c>
      <c r="I634" s="5">
        <f t="shared" si="48"/>
        <v>7</v>
      </c>
      <c r="J634" s="5"/>
      <c r="K634" s="5"/>
      <c r="L634" s="5">
        <f>L633</f>
        <v>5</v>
      </c>
      <c r="M634" s="4" t="s">
        <v>4016</v>
      </c>
      <c r="N634" s="4" t="s">
        <v>4017</v>
      </c>
      <c r="O634" s="5"/>
      <c r="P634" s="5"/>
      <c r="Q634" s="5"/>
      <c r="R634" s="5"/>
      <c r="S634" s="5" t="s">
        <v>4494</v>
      </c>
      <c r="T634" s="5" t="s">
        <v>4495</v>
      </c>
      <c r="U634" s="5" t="s">
        <v>108</v>
      </c>
      <c r="V634" s="5" t="s">
        <v>109</v>
      </c>
      <c r="W634" s="5"/>
      <c r="X634" s="5"/>
      <c r="Y634" s="5" t="s">
        <v>4535</v>
      </c>
      <c r="Z634" s="5" t="s">
        <v>4536</v>
      </c>
      <c r="AA634" s="5"/>
      <c r="AB634" s="5"/>
      <c r="AC634" s="5">
        <v>40</v>
      </c>
      <c r="AD634" s="5" t="s">
        <v>532</v>
      </c>
      <c r="AE634" s="5" t="s">
        <v>533</v>
      </c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</row>
    <row r="635" spans="1:73" s="6" customFormat="1" ht="13.5" customHeight="1">
      <c r="A635" s="11" t="str">
        <f>HYPERLINK("http://kyu.snu.ac.kr/sdhj/index.jsp?type=hj/GK14746_00IM0001_154b.jpg","1867_수동면_154b")</f>
        <v>1867_수동면_154b</v>
      </c>
      <c r="B635" s="4">
        <v>1867</v>
      </c>
      <c r="C635" s="4" t="s">
        <v>72</v>
      </c>
      <c r="D635" s="4" t="s">
        <v>73</v>
      </c>
      <c r="E635" s="4">
        <v>634</v>
      </c>
      <c r="F635" s="5">
        <v>3</v>
      </c>
      <c r="G635" s="5" t="s">
        <v>104</v>
      </c>
      <c r="H635" s="5" t="s">
        <v>105</v>
      </c>
      <c r="I635" s="5">
        <f t="shared" si="48"/>
        <v>7</v>
      </c>
      <c r="J635" s="5"/>
      <c r="K635" s="5"/>
      <c r="L635" s="5">
        <f>L634</f>
        <v>5</v>
      </c>
      <c r="M635" s="4" t="s">
        <v>4016</v>
      </c>
      <c r="N635" s="4" t="s">
        <v>4017</v>
      </c>
      <c r="O635" s="5"/>
      <c r="P635" s="5"/>
      <c r="Q635" s="5"/>
      <c r="R635" s="5"/>
      <c r="S635" s="5" t="s">
        <v>4475</v>
      </c>
      <c r="T635" s="5" t="s">
        <v>4435</v>
      </c>
      <c r="U635" s="5"/>
      <c r="V635" s="5"/>
      <c r="W635" s="5" t="s">
        <v>550</v>
      </c>
      <c r="X635" s="5" t="s">
        <v>551</v>
      </c>
      <c r="Y635" s="5" t="s">
        <v>167</v>
      </c>
      <c r="Z635" s="5" t="s">
        <v>168</v>
      </c>
      <c r="AA635" s="5"/>
      <c r="AB635" s="5"/>
      <c r="AC635" s="5">
        <v>38</v>
      </c>
      <c r="AD635" s="5"/>
      <c r="AE635" s="5"/>
      <c r="AF635" s="5"/>
      <c r="AG635" s="5"/>
      <c r="AH635" s="5"/>
      <c r="AI635" s="5"/>
      <c r="AJ635" s="5" t="s">
        <v>169</v>
      </c>
      <c r="AK635" s="5" t="s">
        <v>170</v>
      </c>
      <c r="AL635" s="5" t="s">
        <v>554</v>
      </c>
      <c r="AM635" s="5" t="s">
        <v>555</v>
      </c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</row>
    <row r="636" spans="1:73" s="6" customFormat="1" ht="13.5" customHeight="1">
      <c r="A636" s="11" t="str">
        <f>HYPERLINK("http://kyu.snu.ac.kr/sdhj/index.jsp?type=hj/GK14746_00IM0001_154b.jpg","1867_수동면_154b")</f>
        <v>1867_수동면_154b</v>
      </c>
      <c r="B636" s="4">
        <v>1867</v>
      </c>
      <c r="C636" s="4" t="s">
        <v>72</v>
      </c>
      <c r="D636" s="4" t="s">
        <v>73</v>
      </c>
      <c r="E636" s="4">
        <v>635</v>
      </c>
      <c r="F636" s="5">
        <v>3</v>
      </c>
      <c r="G636" s="5" t="s">
        <v>104</v>
      </c>
      <c r="H636" s="5" t="s">
        <v>105</v>
      </c>
      <c r="I636" s="5">
        <f t="shared" si="48"/>
        <v>7</v>
      </c>
      <c r="J636" s="5"/>
      <c r="K636" s="5"/>
      <c r="L636" s="5">
        <f>L635</f>
        <v>5</v>
      </c>
      <c r="M636" s="4" t="s">
        <v>4016</v>
      </c>
      <c r="N636" s="4" t="s">
        <v>4017</v>
      </c>
      <c r="O636" s="5"/>
      <c r="P636" s="5"/>
      <c r="Q636" s="5"/>
      <c r="R636" s="5"/>
      <c r="S636" s="5"/>
      <c r="T636" s="5" t="s">
        <v>5589</v>
      </c>
      <c r="U636" s="5" t="s">
        <v>4512</v>
      </c>
      <c r="V636" s="5" t="s">
        <v>4513</v>
      </c>
      <c r="W636" s="5"/>
      <c r="X636" s="5"/>
      <c r="Y636" s="5" t="s">
        <v>2653</v>
      </c>
      <c r="Z636" s="5" t="s">
        <v>2654</v>
      </c>
      <c r="AA636" s="5"/>
      <c r="AB636" s="5"/>
      <c r="AC636" s="5"/>
      <c r="AD636" s="5" t="s">
        <v>1079</v>
      </c>
      <c r="AE636" s="5" t="s">
        <v>1080</v>
      </c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</row>
    <row r="637" spans="1:73" s="6" customFormat="1" ht="13.5" customHeight="1">
      <c r="A637" s="11" t="str">
        <f>HYPERLINK("http://kyu.snu.ac.kr/sdhj/index.jsp?type=hj/GK14746_00IM0001_154b.jpg","1867_수동면_154b")</f>
        <v>1867_수동면_154b</v>
      </c>
      <c r="B637" s="4">
        <v>1867</v>
      </c>
      <c r="C637" s="4" t="s">
        <v>72</v>
      </c>
      <c r="D637" s="4" t="s">
        <v>73</v>
      </c>
      <c r="E637" s="4">
        <v>636</v>
      </c>
      <c r="F637" s="5">
        <v>3</v>
      </c>
      <c r="G637" s="5" t="s">
        <v>104</v>
      </c>
      <c r="H637" s="5" t="s">
        <v>105</v>
      </c>
      <c r="I637" s="5">
        <v>8</v>
      </c>
      <c r="J637" s="5" t="s">
        <v>802</v>
      </c>
      <c r="K637" s="5" t="s">
        <v>5781</v>
      </c>
      <c r="L637" s="5">
        <v>1</v>
      </c>
      <c r="M637" s="4" t="s">
        <v>803</v>
      </c>
      <c r="N637" s="4" t="s">
        <v>804</v>
      </c>
      <c r="O637" s="5"/>
      <c r="P637" s="5"/>
      <c r="Q637" s="5"/>
      <c r="R637" s="5"/>
      <c r="S637" s="5"/>
      <c r="T637" s="5" t="s">
        <v>5366</v>
      </c>
      <c r="U637" s="5" t="s">
        <v>108</v>
      </c>
      <c r="V637" s="5" t="s">
        <v>109</v>
      </c>
      <c r="W637" s="5" t="s">
        <v>550</v>
      </c>
      <c r="X637" s="5" t="s">
        <v>551</v>
      </c>
      <c r="Y637" s="5" t="s">
        <v>805</v>
      </c>
      <c r="Z637" s="5" t="s">
        <v>806</v>
      </c>
      <c r="AA637" s="5"/>
      <c r="AB637" s="5"/>
      <c r="AC637" s="5">
        <v>54</v>
      </c>
      <c r="AD637" s="5" t="s">
        <v>114</v>
      </c>
      <c r="AE637" s="5" t="s">
        <v>115</v>
      </c>
      <c r="AF637" s="5"/>
      <c r="AG637" s="5"/>
      <c r="AH637" s="5"/>
      <c r="AI637" s="5"/>
      <c r="AJ637" s="5" t="s">
        <v>35</v>
      </c>
      <c r="AK637" s="5" t="s">
        <v>36</v>
      </c>
      <c r="AL637" s="5" t="s">
        <v>554</v>
      </c>
      <c r="AM637" s="5" t="s">
        <v>555</v>
      </c>
      <c r="AN637" s="5"/>
      <c r="AO637" s="5"/>
      <c r="AP637" s="5"/>
      <c r="AQ637" s="5"/>
      <c r="AR637" s="5"/>
      <c r="AS637" s="5"/>
      <c r="AT637" s="5" t="s">
        <v>95</v>
      </c>
      <c r="AU637" s="5" t="s">
        <v>96</v>
      </c>
      <c r="AV637" s="5" t="s">
        <v>807</v>
      </c>
      <c r="AW637" s="5" t="s">
        <v>808</v>
      </c>
      <c r="AX637" s="5"/>
      <c r="AY637" s="5"/>
      <c r="AZ637" s="5"/>
      <c r="BA637" s="5"/>
      <c r="BB637" s="5"/>
      <c r="BC637" s="5"/>
      <c r="BD637" s="5"/>
      <c r="BE637" s="5"/>
      <c r="BF637" s="5"/>
      <c r="BG637" s="5" t="s">
        <v>95</v>
      </c>
      <c r="BH637" s="5" t="s">
        <v>96</v>
      </c>
      <c r="BI637" s="5" t="s">
        <v>571</v>
      </c>
      <c r="BJ637" s="5" t="s">
        <v>572</v>
      </c>
      <c r="BK637" s="5" t="s">
        <v>95</v>
      </c>
      <c r="BL637" s="5" t="s">
        <v>96</v>
      </c>
      <c r="BM637" s="5" t="s">
        <v>809</v>
      </c>
      <c r="BN637" s="5" t="s">
        <v>810</v>
      </c>
      <c r="BO637" s="5" t="s">
        <v>95</v>
      </c>
      <c r="BP637" s="5" t="s">
        <v>96</v>
      </c>
      <c r="BQ637" s="5" t="s">
        <v>811</v>
      </c>
      <c r="BR637" s="5" t="s">
        <v>5782</v>
      </c>
      <c r="BS637" s="5" t="s">
        <v>5783</v>
      </c>
      <c r="BT637" s="5" t="s">
        <v>5784</v>
      </c>
      <c r="BU637" s="5"/>
    </row>
    <row r="638" spans="1:73" s="6" customFormat="1" ht="13.5" customHeight="1">
      <c r="A638" s="11" t="str">
        <f>HYPERLINK("http://kyu.snu.ac.kr/sdhj/index.jsp?type=hj/GK14746_00IM0001_154b.jpg","1867_수동면_154b")</f>
        <v>1867_수동면_154b</v>
      </c>
      <c r="B638" s="4">
        <v>1867</v>
      </c>
      <c r="C638" s="4" t="s">
        <v>72</v>
      </c>
      <c r="D638" s="4" t="s">
        <v>73</v>
      </c>
      <c r="E638" s="4">
        <v>637</v>
      </c>
      <c r="F638" s="5">
        <v>3</v>
      </c>
      <c r="G638" s="5" t="s">
        <v>104</v>
      </c>
      <c r="H638" s="5" t="s">
        <v>105</v>
      </c>
      <c r="I638" s="5">
        <f t="shared" ref="I638:I652" si="49">I637</f>
        <v>8</v>
      </c>
      <c r="J638" s="5"/>
      <c r="K638" s="5"/>
      <c r="L638" s="5">
        <f>L637</f>
        <v>1</v>
      </c>
      <c r="M638" s="4" t="s">
        <v>803</v>
      </c>
      <c r="N638" s="4" t="s">
        <v>804</v>
      </c>
      <c r="O638" s="5"/>
      <c r="P638" s="5"/>
      <c r="Q638" s="5"/>
      <c r="R638" s="5"/>
      <c r="S638" s="5" t="s">
        <v>164</v>
      </c>
      <c r="T638" s="5" t="s">
        <v>165</v>
      </c>
      <c r="U638" s="5"/>
      <c r="V638" s="5"/>
      <c r="W638" s="5" t="s">
        <v>166</v>
      </c>
      <c r="X638" s="5" t="s">
        <v>5367</v>
      </c>
      <c r="Y638" s="5" t="s">
        <v>167</v>
      </c>
      <c r="Z638" s="5" t="s">
        <v>168</v>
      </c>
      <c r="AA638" s="5"/>
      <c r="AB638" s="5"/>
      <c r="AC638" s="5">
        <v>44</v>
      </c>
      <c r="AD638" s="5" t="s">
        <v>212</v>
      </c>
      <c r="AE638" s="5" t="s">
        <v>213</v>
      </c>
      <c r="AF638" s="5"/>
      <c r="AG638" s="5"/>
      <c r="AH638" s="5"/>
      <c r="AI638" s="5"/>
      <c r="AJ638" s="5" t="s">
        <v>35</v>
      </c>
      <c r="AK638" s="5" t="s">
        <v>36</v>
      </c>
      <c r="AL638" s="5" t="s">
        <v>171</v>
      </c>
      <c r="AM638" s="5" t="s">
        <v>5587</v>
      </c>
      <c r="AN638" s="5"/>
      <c r="AO638" s="5"/>
      <c r="AP638" s="5"/>
      <c r="AQ638" s="5"/>
      <c r="AR638" s="5"/>
      <c r="AS638" s="5"/>
      <c r="AT638" s="5" t="s">
        <v>95</v>
      </c>
      <c r="AU638" s="5" t="s">
        <v>96</v>
      </c>
      <c r="AV638" s="5" t="s">
        <v>3874</v>
      </c>
      <c r="AW638" s="5" t="s">
        <v>3875</v>
      </c>
      <c r="AX638" s="5"/>
      <c r="AY638" s="5"/>
      <c r="AZ638" s="5"/>
      <c r="BA638" s="5"/>
      <c r="BB638" s="5"/>
      <c r="BC638" s="5"/>
      <c r="BD638" s="5"/>
      <c r="BE638" s="5"/>
      <c r="BF638" s="5"/>
      <c r="BG638" s="5" t="s">
        <v>95</v>
      </c>
      <c r="BH638" s="5" t="s">
        <v>96</v>
      </c>
      <c r="BI638" s="5" t="s">
        <v>4304</v>
      </c>
      <c r="BJ638" s="5" t="s">
        <v>5785</v>
      </c>
      <c r="BK638" s="5" t="s">
        <v>95</v>
      </c>
      <c r="BL638" s="5" t="s">
        <v>96</v>
      </c>
      <c r="BM638" s="5" t="s">
        <v>2743</v>
      </c>
      <c r="BN638" s="5" t="s">
        <v>2744</v>
      </c>
      <c r="BO638" s="5" t="s">
        <v>95</v>
      </c>
      <c r="BP638" s="5" t="s">
        <v>96</v>
      </c>
      <c r="BQ638" s="5" t="s">
        <v>4305</v>
      </c>
      <c r="BR638" s="5" t="s">
        <v>4306</v>
      </c>
      <c r="BS638" s="5" t="s">
        <v>1828</v>
      </c>
      <c r="BT638" s="5" t="s">
        <v>1829</v>
      </c>
      <c r="BU638" s="5"/>
    </row>
    <row r="639" spans="1:73" s="6" customFormat="1" ht="13.5" customHeight="1">
      <c r="A639" s="11" t="str">
        <f>HYPERLINK("http://kyu.snu.ac.kr/sdhj/index.jsp?type=hj/GK14746_00IM0001_154b.jpg","1867_수동면_154b")</f>
        <v>1867_수동면_154b</v>
      </c>
      <c r="B639" s="4">
        <v>1867</v>
      </c>
      <c r="C639" s="4" t="s">
        <v>72</v>
      </c>
      <c r="D639" s="4" t="s">
        <v>73</v>
      </c>
      <c r="E639" s="4">
        <v>638</v>
      </c>
      <c r="F639" s="5">
        <v>3</v>
      </c>
      <c r="G639" s="5" t="s">
        <v>104</v>
      </c>
      <c r="H639" s="5" t="s">
        <v>105</v>
      </c>
      <c r="I639" s="5">
        <f t="shared" si="49"/>
        <v>8</v>
      </c>
      <c r="J639" s="5"/>
      <c r="K639" s="5"/>
      <c r="L639" s="5">
        <f>L638</f>
        <v>1</v>
      </c>
      <c r="M639" s="4" t="s">
        <v>803</v>
      </c>
      <c r="N639" s="4" t="s">
        <v>804</v>
      </c>
      <c r="O639" s="5"/>
      <c r="P639" s="5"/>
      <c r="Q639" s="5"/>
      <c r="R639" s="5"/>
      <c r="S639" s="5" t="s">
        <v>4508</v>
      </c>
      <c r="T639" s="5" t="s">
        <v>4509</v>
      </c>
      <c r="U639" s="5" t="s">
        <v>108</v>
      </c>
      <c r="V639" s="5" t="s">
        <v>109</v>
      </c>
      <c r="W639" s="5"/>
      <c r="X639" s="5"/>
      <c r="Y639" s="5" t="s">
        <v>1029</v>
      </c>
      <c r="Z639" s="5" t="s">
        <v>1030</v>
      </c>
      <c r="AA639" s="5"/>
      <c r="AB639" s="5"/>
      <c r="AC639" s="5">
        <v>46</v>
      </c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</row>
    <row r="640" spans="1:73" s="6" customFormat="1" ht="13.5" customHeight="1">
      <c r="A640" s="11" t="str">
        <f>HYPERLINK("http://kyu.snu.ac.kr/sdhj/index.jsp?type=hj/GK14746_00IM0001_154b.jpg","1867_수동면_154b")</f>
        <v>1867_수동면_154b</v>
      </c>
      <c r="B640" s="4">
        <v>1867</v>
      </c>
      <c r="C640" s="4" t="s">
        <v>72</v>
      </c>
      <c r="D640" s="4" t="s">
        <v>73</v>
      </c>
      <c r="E640" s="4">
        <v>639</v>
      </c>
      <c r="F640" s="5">
        <v>3</v>
      </c>
      <c r="G640" s="5" t="s">
        <v>104</v>
      </c>
      <c r="H640" s="5" t="s">
        <v>105</v>
      </c>
      <c r="I640" s="5">
        <f t="shared" si="49"/>
        <v>8</v>
      </c>
      <c r="J640" s="5"/>
      <c r="K640" s="5"/>
      <c r="L640" s="5">
        <f>L639</f>
        <v>1</v>
      </c>
      <c r="M640" s="4" t="s">
        <v>803</v>
      </c>
      <c r="N640" s="4" t="s">
        <v>804</v>
      </c>
      <c r="O640" s="5"/>
      <c r="P640" s="5"/>
      <c r="Q640" s="5"/>
      <c r="R640" s="5"/>
      <c r="S640" s="5"/>
      <c r="T640" s="5" t="s">
        <v>5589</v>
      </c>
      <c r="U640" s="5" t="s">
        <v>4512</v>
      </c>
      <c r="V640" s="5" t="s">
        <v>4513</v>
      </c>
      <c r="W640" s="5"/>
      <c r="X640" s="5"/>
      <c r="Y640" s="5" t="s">
        <v>5007</v>
      </c>
      <c r="Z640" s="5" t="s">
        <v>5008</v>
      </c>
      <c r="AA640" s="5"/>
      <c r="AB640" s="5"/>
      <c r="AC640" s="5"/>
      <c r="AD640" s="5" t="s">
        <v>1292</v>
      </c>
      <c r="AE640" s="5" t="s">
        <v>1293</v>
      </c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</row>
    <row r="641" spans="1:73" s="6" customFormat="1" ht="13.5" customHeight="1">
      <c r="A641" s="11" t="str">
        <f>HYPERLINK("http://kyu.snu.ac.kr/sdhj/index.jsp?type=hj/GK14746_00IM0001_154b.jpg","1867_수동면_154b")</f>
        <v>1867_수동면_154b</v>
      </c>
      <c r="B641" s="4">
        <v>1867</v>
      </c>
      <c r="C641" s="4" t="s">
        <v>72</v>
      </c>
      <c r="D641" s="4" t="s">
        <v>73</v>
      </c>
      <c r="E641" s="4">
        <v>640</v>
      </c>
      <c r="F641" s="5">
        <v>3</v>
      </c>
      <c r="G641" s="5" t="s">
        <v>104</v>
      </c>
      <c r="H641" s="5" t="s">
        <v>105</v>
      </c>
      <c r="I641" s="5">
        <f t="shared" si="49"/>
        <v>8</v>
      </c>
      <c r="J641" s="5"/>
      <c r="K641" s="5"/>
      <c r="L641" s="5">
        <v>2</v>
      </c>
      <c r="M641" s="4" t="s">
        <v>3496</v>
      </c>
      <c r="N641" s="4" t="s">
        <v>3497</v>
      </c>
      <c r="O641" s="5"/>
      <c r="P641" s="5"/>
      <c r="Q641" s="5"/>
      <c r="R641" s="5"/>
      <c r="S641" s="5"/>
      <c r="T641" s="5" t="s">
        <v>5510</v>
      </c>
      <c r="U641" s="5" t="s">
        <v>108</v>
      </c>
      <c r="V641" s="5" t="s">
        <v>109</v>
      </c>
      <c r="W641" s="5" t="s">
        <v>269</v>
      </c>
      <c r="X641" s="5" t="s">
        <v>270</v>
      </c>
      <c r="Y641" s="5" t="s">
        <v>2118</v>
      </c>
      <c r="Z641" s="5" t="s">
        <v>2119</v>
      </c>
      <c r="AA641" s="5"/>
      <c r="AB641" s="5"/>
      <c r="AC641" s="5">
        <v>70</v>
      </c>
      <c r="AD641" s="5" t="s">
        <v>1806</v>
      </c>
      <c r="AE641" s="5" t="s">
        <v>1807</v>
      </c>
      <c r="AF641" s="5"/>
      <c r="AG641" s="5"/>
      <c r="AH641" s="5"/>
      <c r="AI641" s="5"/>
      <c r="AJ641" s="5" t="s">
        <v>35</v>
      </c>
      <c r="AK641" s="5" t="s">
        <v>36</v>
      </c>
      <c r="AL641" s="5" t="s">
        <v>367</v>
      </c>
      <c r="AM641" s="5" t="s">
        <v>368</v>
      </c>
      <c r="AN641" s="5"/>
      <c r="AO641" s="5"/>
      <c r="AP641" s="5"/>
      <c r="AQ641" s="5"/>
      <c r="AR641" s="5"/>
      <c r="AS641" s="5"/>
      <c r="AT641" s="5" t="s">
        <v>95</v>
      </c>
      <c r="AU641" s="5" t="s">
        <v>96</v>
      </c>
      <c r="AV641" s="5" t="s">
        <v>472</v>
      </c>
      <c r="AW641" s="5" t="s">
        <v>473</v>
      </c>
      <c r="AX641" s="5" t="s">
        <v>95</v>
      </c>
      <c r="AY641" s="5" t="s">
        <v>96</v>
      </c>
      <c r="AZ641" s="5" t="s">
        <v>1310</v>
      </c>
      <c r="BA641" s="5" t="s">
        <v>1311</v>
      </c>
      <c r="BB641" s="5"/>
      <c r="BC641" s="5"/>
      <c r="BD641" s="5"/>
      <c r="BE641" s="5"/>
      <c r="BF641" s="5"/>
      <c r="BG641" s="5" t="s">
        <v>95</v>
      </c>
      <c r="BH641" s="5" t="s">
        <v>96</v>
      </c>
      <c r="BI641" s="5" t="s">
        <v>3498</v>
      </c>
      <c r="BJ641" s="5" t="s">
        <v>475</v>
      </c>
      <c r="BK641" s="5" t="s">
        <v>95</v>
      </c>
      <c r="BL641" s="5" t="s">
        <v>96</v>
      </c>
      <c r="BM641" s="5" t="s">
        <v>476</v>
      </c>
      <c r="BN641" s="5" t="s">
        <v>477</v>
      </c>
      <c r="BO641" s="5" t="s">
        <v>95</v>
      </c>
      <c r="BP641" s="5" t="s">
        <v>96</v>
      </c>
      <c r="BQ641" s="5" t="s">
        <v>478</v>
      </c>
      <c r="BR641" s="5" t="s">
        <v>479</v>
      </c>
      <c r="BS641" s="5" t="s">
        <v>187</v>
      </c>
      <c r="BT641" s="5" t="s">
        <v>188</v>
      </c>
      <c r="BU641" s="5"/>
    </row>
    <row r="642" spans="1:73" s="6" customFormat="1" ht="13.5" customHeight="1">
      <c r="A642" s="11" t="str">
        <f>HYPERLINK("http://kyu.snu.ac.kr/sdhj/index.jsp?type=hj/GK14746_00IM0001_154b.jpg","1867_수동면_154b")</f>
        <v>1867_수동면_154b</v>
      </c>
      <c r="B642" s="4">
        <v>1867</v>
      </c>
      <c r="C642" s="4" t="s">
        <v>72</v>
      </c>
      <c r="D642" s="4" t="s">
        <v>73</v>
      </c>
      <c r="E642" s="4">
        <v>641</v>
      </c>
      <c r="F642" s="5">
        <v>3</v>
      </c>
      <c r="G642" s="5" t="s">
        <v>104</v>
      </c>
      <c r="H642" s="5" t="s">
        <v>105</v>
      </c>
      <c r="I642" s="5">
        <f t="shared" si="49"/>
        <v>8</v>
      </c>
      <c r="J642" s="5"/>
      <c r="K642" s="5"/>
      <c r="L642" s="5">
        <f>L641</f>
        <v>2</v>
      </c>
      <c r="M642" s="4" t="s">
        <v>3496</v>
      </c>
      <c r="N642" s="4" t="s">
        <v>3497</v>
      </c>
      <c r="O642" s="5"/>
      <c r="P642" s="5"/>
      <c r="Q642" s="5"/>
      <c r="R642" s="5"/>
      <c r="S642" s="5"/>
      <c r="T642" s="5" t="s">
        <v>5514</v>
      </c>
      <c r="U642" s="5" t="s">
        <v>4512</v>
      </c>
      <c r="V642" s="5" t="s">
        <v>4513</v>
      </c>
      <c r="W642" s="5"/>
      <c r="X642" s="5"/>
      <c r="Y642" s="5" t="s">
        <v>5009</v>
      </c>
      <c r="Z642" s="5" t="s">
        <v>5010</v>
      </c>
      <c r="AA642" s="5"/>
      <c r="AB642" s="5"/>
      <c r="AC642" s="5"/>
      <c r="AD642" s="5" t="s">
        <v>662</v>
      </c>
      <c r="AE642" s="5" t="s">
        <v>663</v>
      </c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</row>
    <row r="643" spans="1:73" s="6" customFormat="1" ht="13.5" customHeight="1">
      <c r="A643" s="11" t="str">
        <f>HYPERLINK("http://kyu.snu.ac.kr/sdhj/index.jsp?type=hj/GK14746_00IM0001_154b.jpg","1867_수동면_154b")</f>
        <v>1867_수동면_154b</v>
      </c>
      <c r="B643" s="4">
        <v>1867</v>
      </c>
      <c r="C643" s="4" t="s">
        <v>72</v>
      </c>
      <c r="D643" s="4" t="s">
        <v>73</v>
      </c>
      <c r="E643" s="4">
        <v>642</v>
      </c>
      <c r="F643" s="5">
        <v>3</v>
      </c>
      <c r="G643" s="5" t="s">
        <v>104</v>
      </c>
      <c r="H643" s="5" t="s">
        <v>105</v>
      </c>
      <c r="I643" s="5">
        <f t="shared" si="49"/>
        <v>8</v>
      </c>
      <c r="J643" s="5"/>
      <c r="K643" s="5"/>
      <c r="L643" s="5">
        <v>3</v>
      </c>
      <c r="M643" s="4" t="s">
        <v>802</v>
      </c>
      <c r="N643" s="4" t="s">
        <v>2538</v>
      </c>
      <c r="O643" s="5"/>
      <c r="P643" s="5"/>
      <c r="Q643" s="5"/>
      <c r="R643" s="5"/>
      <c r="S643" s="5"/>
      <c r="T643" s="5" t="s">
        <v>5375</v>
      </c>
      <c r="U643" s="5" t="s">
        <v>108</v>
      </c>
      <c r="V643" s="5" t="s">
        <v>109</v>
      </c>
      <c r="W643" s="5" t="s">
        <v>184</v>
      </c>
      <c r="X643" s="5" t="s">
        <v>5382</v>
      </c>
      <c r="Y643" s="5" t="s">
        <v>2539</v>
      </c>
      <c r="Z643" s="5" t="s">
        <v>2540</v>
      </c>
      <c r="AA643" s="5"/>
      <c r="AB643" s="5"/>
      <c r="AC643" s="5">
        <v>53</v>
      </c>
      <c r="AD643" s="5" t="s">
        <v>153</v>
      </c>
      <c r="AE643" s="5" t="s">
        <v>154</v>
      </c>
      <c r="AF643" s="5"/>
      <c r="AG643" s="5"/>
      <c r="AH643" s="5"/>
      <c r="AI643" s="5"/>
      <c r="AJ643" s="5" t="s">
        <v>35</v>
      </c>
      <c r="AK643" s="5" t="s">
        <v>36</v>
      </c>
      <c r="AL643" s="5" t="s">
        <v>2541</v>
      </c>
      <c r="AM643" s="5" t="s">
        <v>2542</v>
      </c>
      <c r="AN643" s="5"/>
      <c r="AO643" s="5"/>
      <c r="AP643" s="5"/>
      <c r="AQ643" s="5"/>
      <c r="AR643" s="5"/>
      <c r="AS643" s="5"/>
      <c r="AT643" s="5" t="s">
        <v>189</v>
      </c>
      <c r="AU643" s="5" t="s">
        <v>190</v>
      </c>
      <c r="AV643" s="5" t="s">
        <v>2543</v>
      </c>
      <c r="AW643" s="5" t="s">
        <v>2544</v>
      </c>
      <c r="AX643" s="5"/>
      <c r="AY643" s="5"/>
      <c r="AZ643" s="5"/>
      <c r="BA643" s="5"/>
      <c r="BB643" s="5"/>
      <c r="BC643" s="5"/>
      <c r="BD643" s="5"/>
      <c r="BE643" s="5"/>
      <c r="BF643" s="5"/>
      <c r="BG643" s="5" t="s">
        <v>189</v>
      </c>
      <c r="BH643" s="5" t="s">
        <v>190</v>
      </c>
      <c r="BI643" s="5" t="s">
        <v>2545</v>
      </c>
      <c r="BJ643" s="5" t="s">
        <v>2546</v>
      </c>
      <c r="BK643" s="5" t="s">
        <v>189</v>
      </c>
      <c r="BL643" s="5" t="s">
        <v>190</v>
      </c>
      <c r="BM643" s="5" t="s">
        <v>2547</v>
      </c>
      <c r="BN643" s="5" t="s">
        <v>2548</v>
      </c>
      <c r="BO643" s="5" t="s">
        <v>189</v>
      </c>
      <c r="BP643" s="5" t="s">
        <v>190</v>
      </c>
      <c r="BQ643" s="5" t="s">
        <v>2549</v>
      </c>
      <c r="BR643" s="5" t="s">
        <v>2550</v>
      </c>
      <c r="BS643" s="5" t="s">
        <v>116</v>
      </c>
      <c r="BT643" s="5" t="s">
        <v>117</v>
      </c>
      <c r="BU643" s="5"/>
    </row>
    <row r="644" spans="1:73" s="6" customFormat="1" ht="13.5" customHeight="1">
      <c r="A644" s="11" t="str">
        <f>HYPERLINK("http://kyu.snu.ac.kr/sdhj/index.jsp?type=hj/GK14746_00IM0001_154b.jpg","1867_수동면_154b")</f>
        <v>1867_수동면_154b</v>
      </c>
      <c r="B644" s="4">
        <v>1867</v>
      </c>
      <c r="C644" s="4" t="s">
        <v>72</v>
      </c>
      <c r="D644" s="4" t="s">
        <v>73</v>
      </c>
      <c r="E644" s="4">
        <v>643</v>
      </c>
      <c r="F644" s="5">
        <v>3</v>
      </c>
      <c r="G644" s="5" t="s">
        <v>104</v>
      </c>
      <c r="H644" s="5" t="s">
        <v>105</v>
      </c>
      <c r="I644" s="5">
        <f t="shared" si="49"/>
        <v>8</v>
      </c>
      <c r="J644" s="5"/>
      <c r="K644" s="5"/>
      <c r="L644" s="5">
        <f>L643</f>
        <v>3</v>
      </c>
      <c r="M644" s="4" t="s">
        <v>802</v>
      </c>
      <c r="N644" s="4" t="s">
        <v>2538</v>
      </c>
      <c r="O644" s="5"/>
      <c r="P644" s="5"/>
      <c r="Q644" s="5"/>
      <c r="R644" s="5"/>
      <c r="S644" s="5" t="s">
        <v>164</v>
      </c>
      <c r="T644" s="5" t="s">
        <v>165</v>
      </c>
      <c r="U644" s="5"/>
      <c r="V644" s="5"/>
      <c r="W644" s="5" t="s">
        <v>5786</v>
      </c>
      <c r="X644" s="5" t="s">
        <v>5787</v>
      </c>
      <c r="Y644" s="5" t="s">
        <v>5788</v>
      </c>
      <c r="Z644" s="5" t="s">
        <v>5787</v>
      </c>
      <c r="AA644" s="5"/>
      <c r="AB644" s="5"/>
      <c r="AC644" s="5">
        <v>47</v>
      </c>
      <c r="AD644" s="5" t="s">
        <v>624</v>
      </c>
      <c r="AE644" s="5" t="s">
        <v>625</v>
      </c>
      <c r="AF644" s="5"/>
      <c r="AG644" s="5"/>
      <c r="AH644" s="5"/>
      <c r="AI644" s="5"/>
      <c r="AJ644" s="5" t="s">
        <v>169</v>
      </c>
      <c r="AK644" s="5" t="s">
        <v>170</v>
      </c>
      <c r="AL644" s="5" t="s">
        <v>626</v>
      </c>
      <c r="AM644" s="5" t="s">
        <v>627</v>
      </c>
      <c r="AN644" s="5"/>
      <c r="AO644" s="5"/>
      <c r="AP644" s="5"/>
      <c r="AQ644" s="5"/>
      <c r="AR644" s="5"/>
      <c r="AS644" s="5"/>
      <c r="AT644" s="5" t="s">
        <v>189</v>
      </c>
      <c r="AU644" s="5" t="s">
        <v>190</v>
      </c>
      <c r="AV644" s="5" t="s">
        <v>4136</v>
      </c>
      <c r="AW644" s="5" t="s">
        <v>4137</v>
      </c>
      <c r="AX644" s="5"/>
      <c r="AY644" s="5"/>
      <c r="AZ644" s="5"/>
      <c r="BA644" s="5"/>
      <c r="BB644" s="5"/>
      <c r="BC644" s="5"/>
      <c r="BD644" s="5"/>
      <c r="BE644" s="5"/>
      <c r="BF644" s="5"/>
      <c r="BG644" s="5" t="s">
        <v>189</v>
      </c>
      <c r="BH644" s="5" t="s">
        <v>190</v>
      </c>
      <c r="BI644" s="5" t="s">
        <v>4138</v>
      </c>
      <c r="BJ644" s="5" t="s">
        <v>4139</v>
      </c>
      <c r="BK644" s="5" t="s">
        <v>189</v>
      </c>
      <c r="BL644" s="5" t="s">
        <v>190</v>
      </c>
      <c r="BM644" s="5" t="s">
        <v>4140</v>
      </c>
      <c r="BN644" s="5" t="s">
        <v>4141</v>
      </c>
      <c r="BO644" s="5" t="s">
        <v>189</v>
      </c>
      <c r="BP644" s="5" t="s">
        <v>190</v>
      </c>
      <c r="BQ644" s="5" t="s">
        <v>4142</v>
      </c>
      <c r="BR644" s="5" t="s">
        <v>4143</v>
      </c>
      <c r="BS644" s="5" t="s">
        <v>626</v>
      </c>
      <c r="BT644" s="5" t="s">
        <v>627</v>
      </c>
      <c r="BU644" s="5"/>
    </row>
    <row r="645" spans="1:73" s="6" customFormat="1" ht="13.5" customHeight="1">
      <c r="A645" s="11" t="str">
        <f>HYPERLINK("http://kyu.snu.ac.kr/sdhj/index.jsp?type=hj/GK14746_00IM0001_154b.jpg","1867_수동면_154b")</f>
        <v>1867_수동면_154b</v>
      </c>
      <c r="B645" s="4">
        <v>1867</v>
      </c>
      <c r="C645" s="4" t="s">
        <v>72</v>
      </c>
      <c r="D645" s="4" t="s">
        <v>73</v>
      </c>
      <c r="E645" s="4">
        <v>644</v>
      </c>
      <c r="F645" s="5">
        <v>3</v>
      </c>
      <c r="G645" s="5" t="s">
        <v>104</v>
      </c>
      <c r="H645" s="5" t="s">
        <v>105</v>
      </c>
      <c r="I645" s="5">
        <f t="shared" si="49"/>
        <v>8</v>
      </c>
      <c r="J645" s="5"/>
      <c r="K645" s="5"/>
      <c r="L645" s="5">
        <f>L644</f>
        <v>3</v>
      </c>
      <c r="M645" s="4" t="s">
        <v>802</v>
      </c>
      <c r="N645" s="4" t="s">
        <v>2538</v>
      </c>
      <c r="O645" s="5"/>
      <c r="P645" s="5"/>
      <c r="Q645" s="5"/>
      <c r="R645" s="5"/>
      <c r="S645" s="5"/>
      <c r="T645" s="5" t="s">
        <v>5374</v>
      </c>
      <c r="U645" s="5" t="s">
        <v>4512</v>
      </c>
      <c r="V645" s="5" t="s">
        <v>4513</v>
      </c>
      <c r="W645" s="5"/>
      <c r="X645" s="5"/>
      <c r="Y645" s="5" t="s">
        <v>5011</v>
      </c>
      <c r="Z645" s="5" t="s">
        <v>5012</v>
      </c>
      <c r="AA645" s="5"/>
      <c r="AB645" s="5"/>
      <c r="AC645" s="5"/>
      <c r="AD645" s="5" t="s">
        <v>1079</v>
      </c>
      <c r="AE645" s="5" t="s">
        <v>1080</v>
      </c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</row>
    <row r="646" spans="1:73" s="6" customFormat="1" ht="13.5" customHeight="1">
      <c r="A646" s="11" t="str">
        <f>HYPERLINK("http://kyu.snu.ac.kr/sdhj/index.jsp?type=hj/GK14746_00IM0001_154b.jpg","1867_수동면_154b")</f>
        <v>1867_수동면_154b</v>
      </c>
      <c r="B646" s="4">
        <v>1867</v>
      </c>
      <c r="C646" s="4" t="s">
        <v>72</v>
      </c>
      <c r="D646" s="4" t="s">
        <v>73</v>
      </c>
      <c r="E646" s="4">
        <v>645</v>
      </c>
      <c r="F646" s="5">
        <v>3</v>
      </c>
      <c r="G646" s="5" t="s">
        <v>104</v>
      </c>
      <c r="H646" s="5" t="s">
        <v>105</v>
      </c>
      <c r="I646" s="5">
        <f t="shared" si="49"/>
        <v>8</v>
      </c>
      <c r="J646" s="5"/>
      <c r="K646" s="5"/>
      <c r="L646" s="5">
        <v>4</v>
      </c>
      <c r="M646" s="4" t="s">
        <v>434</v>
      </c>
      <c r="N646" s="4" t="s">
        <v>435</v>
      </c>
      <c r="O646" s="5"/>
      <c r="P646" s="5"/>
      <c r="Q646" s="5"/>
      <c r="R646" s="5"/>
      <c r="S646" s="5"/>
      <c r="T646" s="5" t="s">
        <v>5401</v>
      </c>
      <c r="U646" s="5" t="s">
        <v>108</v>
      </c>
      <c r="V646" s="5" t="s">
        <v>109</v>
      </c>
      <c r="W646" s="5" t="s">
        <v>269</v>
      </c>
      <c r="X646" s="5" t="s">
        <v>270</v>
      </c>
      <c r="Y646" s="5" t="s">
        <v>436</v>
      </c>
      <c r="Z646" s="5" t="s">
        <v>437</v>
      </c>
      <c r="AA646" s="5"/>
      <c r="AB646" s="5"/>
      <c r="AC646" s="5">
        <v>46</v>
      </c>
      <c r="AD646" s="5" t="s">
        <v>438</v>
      </c>
      <c r="AE646" s="5" t="s">
        <v>439</v>
      </c>
      <c r="AF646" s="5"/>
      <c r="AG646" s="5"/>
      <c r="AH646" s="5"/>
      <c r="AI646" s="5"/>
      <c r="AJ646" s="5" t="s">
        <v>35</v>
      </c>
      <c r="AK646" s="5" t="s">
        <v>36</v>
      </c>
      <c r="AL646" s="5" t="s">
        <v>199</v>
      </c>
      <c r="AM646" s="5" t="s">
        <v>200</v>
      </c>
      <c r="AN646" s="5"/>
      <c r="AO646" s="5"/>
      <c r="AP646" s="5"/>
      <c r="AQ646" s="5"/>
      <c r="AR646" s="5"/>
      <c r="AS646" s="5"/>
      <c r="AT646" s="5" t="s">
        <v>95</v>
      </c>
      <c r="AU646" s="5" t="s">
        <v>96</v>
      </c>
      <c r="AV646" s="5" t="s">
        <v>440</v>
      </c>
      <c r="AW646" s="5" t="s">
        <v>441</v>
      </c>
      <c r="AX646" s="5"/>
      <c r="AY646" s="5"/>
      <c r="AZ646" s="5"/>
      <c r="BA646" s="5"/>
      <c r="BB646" s="5"/>
      <c r="BC646" s="5"/>
      <c r="BD646" s="5"/>
      <c r="BE646" s="5"/>
      <c r="BF646" s="5"/>
      <c r="BG646" s="5" t="s">
        <v>95</v>
      </c>
      <c r="BH646" s="5" t="s">
        <v>96</v>
      </c>
      <c r="BI646" s="5" t="s">
        <v>442</v>
      </c>
      <c r="BJ646" s="5" t="s">
        <v>443</v>
      </c>
      <c r="BK646" s="5" t="s">
        <v>95</v>
      </c>
      <c r="BL646" s="5" t="s">
        <v>96</v>
      </c>
      <c r="BM646" s="5" t="s">
        <v>277</v>
      </c>
      <c r="BN646" s="5" t="s">
        <v>278</v>
      </c>
      <c r="BO646" s="5" t="s">
        <v>95</v>
      </c>
      <c r="BP646" s="5" t="s">
        <v>96</v>
      </c>
      <c r="BQ646" s="5" t="s">
        <v>444</v>
      </c>
      <c r="BR646" s="5" t="s">
        <v>445</v>
      </c>
      <c r="BS646" s="5" t="s">
        <v>199</v>
      </c>
      <c r="BT646" s="5" t="s">
        <v>200</v>
      </c>
      <c r="BU646" s="5"/>
    </row>
    <row r="647" spans="1:73" s="6" customFormat="1" ht="13.5" customHeight="1">
      <c r="A647" s="11" t="str">
        <f>HYPERLINK("http://kyu.snu.ac.kr/sdhj/index.jsp?type=hj/GK14746_00IM0001_154b.jpg","1867_수동면_154b")</f>
        <v>1867_수동면_154b</v>
      </c>
      <c r="B647" s="4">
        <v>1867</v>
      </c>
      <c r="C647" s="4" t="s">
        <v>72</v>
      </c>
      <c r="D647" s="4" t="s">
        <v>73</v>
      </c>
      <c r="E647" s="4">
        <v>646</v>
      </c>
      <c r="F647" s="5">
        <v>3</v>
      </c>
      <c r="G647" s="5" t="s">
        <v>104</v>
      </c>
      <c r="H647" s="5" t="s">
        <v>105</v>
      </c>
      <c r="I647" s="5">
        <f t="shared" si="49"/>
        <v>8</v>
      </c>
      <c r="J647" s="5"/>
      <c r="K647" s="5"/>
      <c r="L647" s="5">
        <f>L646</f>
        <v>4</v>
      </c>
      <c r="M647" s="4" t="s">
        <v>434</v>
      </c>
      <c r="N647" s="4" t="s">
        <v>435</v>
      </c>
      <c r="O647" s="5"/>
      <c r="P647" s="5"/>
      <c r="Q647" s="5"/>
      <c r="R647" s="5"/>
      <c r="S647" s="5" t="s">
        <v>164</v>
      </c>
      <c r="T647" s="5" t="s">
        <v>165</v>
      </c>
      <c r="U647" s="5"/>
      <c r="V647" s="5"/>
      <c r="W647" s="5" t="s">
        <v>1430</v>
      </c>
      <c r="X647" s="5" t="s">
        <v>1431</v>
      </c>
      <c r="Y647" s="5" t="s">
        <v>167</v>
      </c>
      <c r="Z647" s="5" t="s">
        <v>168</v>
      </c>
      <c r="AA647" s="5"/>
      <c r="AB647" s="5"/>
      <c r="AC647" s="5">
        <v>49</v>
      </c>
      <c r="AD647" s="5" t="s">
        <v>381</v>
      </c>
      <c r="AE647" s="5" t="s">
        <v>382</v>
      </c>
      <c r="AF647" s="5"/>
      <c r="AG647" s="5"/>
      <c r="AH647" s="5"/>
      <c r="AI647" s="5"/>
      <c r="AJ647" s="5" t="s">
        <v>169</v>
      </c>
      <c r="AK647" s="5" t="s">
        <v>170</v>
      </c>
      <c r="AL647" s="5" t="s">
        <v>1432</v>
      </c>
      <c r="AM647" s="5" t="s">
        <v>1433</v>
      </c>
      <c r="AN647" s="5"/>
      <c r="AO647" s="5"/>
      <c r="AP647" s="5"/>
      <c r="AQ647" s="5"/>
      <c r="AR647" s="5"/>
      <c r="AS647" s="5"/>
      <c r="AT647" s="5" t="s">
        <v>95</v>
      </c>
      <c r="AU647" s="5" t="s">
        <v>96</v>
      </c>
      <c r="AV647" s="5" t="s">
        <v>2365</v>
      </c>
      <c r="AW647" s="5" t="s">
        <v>2366</v>
      </c>
      <c r="AX647" s="5"/>
      <c r="AY647" s="5"/>
      <c r="AZ647" s="5"/>
      <c r="BA647" s="5"/>
      <c r="BB647" s="5"/>
      <c r="BC647" s="5"/>
      <c r="BD647" s="5"/>
      <c r="BE647" s="5"/>
      <c r="BF647" s="5"/>
      <c r="BG647" s="5" t="s">
        <v>95</v>
      </c>
      <c r="BH647" s="5" t="s">
        <v>96</v>
      </c>
      <c r="BI647" s="5" t="s">
        <v>2367</v>
      </c>
      <c r="BJ647" s="5" t="s">
        <v>2368</v>
      </c>
      <c r="BK647" s="5" t="s">
        <v>95</v>
      </c>
      <c r="BL647" s="5" t="s">
        <v>96</v>
      </c>
      <c r="BM647" s="5" t="s">
        <v>1939</v>
      </c>
      <c r="BN647" s="5" t="s">
        <v>1940</v>
      </c>
      <c r="BO647" s="5" t="s">
        <v>95</v>
      </c>
      <c r="BP647" s="5" t="s">
        <v>96</v>
      </c>
      <c r="BQ647" s="5" t="s">
        <v>2369</v>
      </c>
      <c r="BR647" s="5" t="s">
        <v>2370</v>
      </c>
      <c r="BS647" s="5" t="s">
        <v>116</v>
      </c>
      <c r="BT647" s="5" t="s">
        <v>117</v>
      </c>
      <c r="BU647" s="5"/>
    </row>
    <row r="648" spans="1:73" s="6" customFormat="1" ht="13.5" customHeight="1">
      <c r="A648" s="11" t="str">
        <f>HYPERLINK("http://kyu.snu.ac.kr/sdhj/index.jsp?type=hj/GK14746_00IM0001_154b.jpg","1867_수동면_154b")</f>
        <v>1867_수동면_154b</v>
      </c>
      <c r="B648" s="4">
        <v>1867</v>
      </c>
      <c r="C648" s="4" t="s">
        <v>72</v>
      </c>
      <c r="D648" s="4" t="s">
        <v>73</v>
      </c>
      <c r="E648" s="4">
        <v>647</v>
      </c>
      <c r="F648" s="5">
        <v>3</v>
      </c>
      <c r="G648" s="5" t="s">
        <v>104</v>
      </c>
      <c r="H648" s="5" t="s">
        <v>105</v>
      </c>
      <c r="I648" s="5">
        <f t="shared" si="49"/>
        <v>8</v>
      </c>
      <c r="J648" s="5"/>
      <c r="K648" s="5"/>
      <c r="L648" s="5">
        <f>L647</f>
        <v>4</v>
      </c>
      <c r="M648" s="4" t="s">
        <v>434</v>
      </c>
      <c r="N648" s="4" t="s">
        <v>435</v>
      </c>
      <c r="O648" s="5"/>
      <c r="P648" s="5"/>
      <c r="Q648" s="5"/>
      <c r="R648" s="5"/>
      <c r="S648" s="5" t="s">
        <v>4494</v>
      </c>
      <c r="T648" s="5" t="s">
        <v>4495</v>
      </c>
      <c r="U648" s="5" t="s">
        <v>108</v>
      </c>
      <c r="V648" s="5" t="s">
        <v>109</v>
      </c>
      <c r="W648" s="5"/>
      <c r="X648" s="5"/>
      <c r="Y648" s="5" t="s">
        <v>5013</v>
      </c>
      <c r="Z648" s="5" t="s">
        <v>5014</v>
      </c>
      <c r="AA648" s="5"/>
      <c r="AB648" s="5"/>
      <c r="AC648" s="5">
        <v>27</v>
      </c>
      <c r="AD648" s="5" t="s">
        <v>653</v>
      </c>
      <c r="AE648" s="5" t="s">
        <v>654</v>
      </c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</row>
    <row r="649" spans="1:73" s="6" customFormat="1" ht="13.5" customHeight="1">
      <c r="A649" s="11" t="str">
        <f>HYPERLINK("http://kyu.snu.ac.kr/sdhj/index.jsp?type=hj/GK14746_00IM0001_154b.jpg","1867_수동면_154b")</f>
        <v>1867_수동면_154b</v>
      </c>
      <c r="B649" s="4">
        <v>1867</v>
      </c>
      <c r="C649" s="4" t="s">
        <v>72</v>
      </c>
      <c r="D649" s="4" t="s">
        <v>73</v>
      </c>
      <c r="E649" s="4">
        <v>648</v>
      </c>
      <c r="F649" s="5">
        <v>3</v>
      </c>
      <c r="G649" s="5" t="s">
        <v>104</v>
      </c>
      <c r="H649" s="5" t="s">
        <v>105</v>
      </c>
      <c r="I649" s="5">
        <f t="shared" si="49"/>
        <v>8</v>
      </c>
      <c r="J649" s="5"/>
      <c r="K649" s="5"/>
      <c r="L649" s="5">
        <f>L648</f>
        <v>4</v>
      </c>
      <c r="M649" s="4" t="s">
        <v>434</v>
      </c>
      <c r="N649" s="4" t="s">
        <v>435</v>
      </c>
      <c r="O649" s="5"/>
      <c r="P649" s="5"/>
      <c r="Q649" s="5"/>
      <c r="R649" s="5"/>
      <c r="S649" s="5"/>
      <c r="T649" s="5" t="s">
        <v>5403</v>
      </c>
      <c r="U649" s="5" t="s">
        <v>4512</v>
      </c>
      <c r="V649" s="5" t="s">
        <v>4513</v>
      </c>
      <c r="W649" s="5"/>
      <c r="X649" s="5"/>
      <c r="Y649" s="5" t="s">
        <v>5015</v>
      </c>
      <c r="Z649" s="5" t="s">
        <v>5016</v>
      </c>
      <c r="AA649" s="5"/>
      <c r="AB649" s="5"/>
      <c r="AC649" s="5"/>
      <c r="AD649" s="5" t="s">
        <v>1079</v>
      </c>
      <c r="AE649" s="5" t="s">
        <v>1080</v>
      </c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</row>
    <row r="650" spans="1:73" s="6" customFormat="1" ht="13.5" customHeight="1">
      <c r="A650" s="11" t="str">
        <f>HYPERLINK("http://kyu.snu.ac.kr/sdhj/index.jsp?type=hj/GK14746_00IM0001_155a.jpg","1867_수동면_155a")</f>
        <v>1867_수동면_155a</v>
      </c>
      <c r="B650" s="4">
        <v>1867</v>
      </c>
      <c r="C650" s="4" t="s">
        <v>72</v>
      </c>
      <c r="D650" s="4" t="s">
        <v>73</v>
      </c>
      <c r="E650" s="4">
        <v>649</v>
      </c>
      <c r="F650" s="5">
        <v>3</v>
      </c>
      <c r="G650" s="5" t="s">
        <v>104</v>
      </c>
      <c r="H650" s="5" t="s">
        <v>105</v>
      </c>
      <c r="I650" s="5">
        <f t="shared" si="49"/>
        <v>8</v>
      </c>
      <c r="J650" s="5"/>
      <c r="K650" s="5"/>
      <c r="L650" s="5">
        <v>5</v>
      </c>
      <c r="M650" s="4" t="s">
        <v>3432</v>
      </c>
      <c r="N650" s="4" t="s">
        <v>3433</v>
      </c>
      <c r="O650" s="5"/>
      <c r="P650" s="5"/>
      <c r="Q650" s="5"/>
      <c r="R650" s="5"/>
      <c r="S650" s="5"/>
      <c r="T650" s="5" t="s">
        <v>5685</v>
      </c>
      <c r="U650" s="5" t="s">
        <v>108</v>
      </c>
      <c r="V650" s="5" t="s">
        <v>109</v>
      </c>
      <c r="W650" s="5" t="s">
        <v>269</v>
      </c>
      <c r="X650" s="5" t="s">
        <v>270</v>
      </c>
      <c r="Y650" s="5" t="s">
        <v>4399</v>
      </c>
      <c r="Z650" s="5" t="s">
        <v>4400</v>
      </c>
      <c r="AA650" s="5"/>
      <c r="AB650" s="5"/>
      <c r="AC650" s="5">
        <v>43</v>
      </c>
      <c r="AD650" s="5" t="s">
        <v>1640</v>
      </c>
      <c r="AE650" s="5" t="s">
        <v>1641</v>
      </c>
      <c r="AF650" s="5"/>
      <c r="AG650" s="5"/>
      <c r="AH650" s="5"/>
      <c r="AI650" s="5"/>
      <c r="AJ650" s="5" t="s">
        <v>35</v>
      </c>
      <c r="AK650" s="5" t="s">
        <v>36</v>
      </c>
      <c r="AL650" s="5" t="s">
        <v>187</v>
      </c>
      <c r="AM650" s="5" t="s">
        <v>188</v>
      </c>
      <c r="AN650" s="5"/>
      <c r="AO650" s="5"/>
      <c r="AP650" s="5"/>
      <c r="AQ650" s="5"/>
      <c r="AR650" s="5"/>
      <c r="AS650" s="5"/>
      <c r="AT650" s="5" t="s">
        <v>95</v>
      </c>
      <c r="AU650" s="5" t="s">
        <v>96</v>
      </c>
      <c r="AV650" s="5" t="s">
        <v>4401</v>
      </c>
      <c r="AW650" s="5" t="s">
        <v>4402</v>
      </c>
      <c r="AX650" s="5"/>
      <c r="AY650" s="5"/>
      <c r="AZ650" s="5"/>
      <c r="BA650" s="5"/>
      <c r="BB650" s="5"/>
      <c r="BC650" s="5"/>
      <c r="BD650" s="5"/>
      <c r="BE650" s="5"/>
      <c r="BF650" s="5"/>
      <c r="BG650" s="5" t="s">
        <v>95</v>
      </c>
      <c r="BH650" s="5" t="s">
        <v>96</v>
      </c>
      <c r="BI650" s="5" t="s">
        <v>442</v>
      </c>
      <c r="BJ650" s="5" t="s">
        <v>443</v>
      </c>
      <c r="BK650" s="5" t="s">
        <v>95</v>
      </c>
      <c r="BL650" s="5" t="s">
        <v>96</v>
      </c>
      <c r="BM650" s="5" t="s">
        <v>4403</v>
      </c>
      <c r="BN650" s="5" t="s">
        <v>4404</v>
      </c>
      <c r="BO650" s="5" t="s">
        <v>95</v>
      </c>
      <c r="BP650" s="5" t="s">
        <v>96</v>
      </c>
      <c r="BQ650" s="5" t="s">
        <v>4405</v>
      </c>
      <c r="BR650" s="5" t="s">
        <v>4406</v>
      </c>
      <c r="BS650" s="5" t="s">
        <v>290</v>
      </c>
      <c r="BT650" s="5" t="s">
        <v>291</v>
      </c>
      <c r="BU650" s="5"/>
    </row>
    <row r="651" spans="1:73" s="6" customFormat="1" ht="13.5" customHeight="1">
      <c r="A651" s="11" t="str">
        <f>HYPERLINK("http://kyu.snu.ac.kr/sdhj/index.jsp?type=hj/GK14746_00IM0001_155a.jpg","1867_수동면_155a")</f>
        <v>1867_수동면_155a</v>
      </c>
      <c r="B651" s="4">
        <v>1867</v>
      </c>
      <c r="C651" s="4" t="s">
        <v>72</v>
      </c>
      <c r="D651" s="4" t="s">
        <v>73</v>
      </c>
      <c r="E651" s="4">
        <v>650</v>
      </c>
      <c r="F651" s="5">
        <v>3</v>
      </c>
      <c r="G651" s="5" t="s">
        <v>104</v>
      </c>
      <c r="H651" s="5" t="s">
        <v>105</v>
      </c>
      <c r="I651" s="5">
        <f t="shared" si="49"/>
        <v>8</v>
      </c>
      <c r="J651" s="5"/>
      <c r="K651" s="5"/>
      <c r="L651" s="5">
        <f>L650</f>
        <v>5</v>
      </c>
      <c r="M651" s="4" t="s">
        <v>3432</v>
      </c>
      <c r="N651" s="4" t="s">
        <v>3433</v>
      </c>
      <c r="O651" s="5"/>
      <c r="P651" s="5"/>
      <c r="Q651" s="5"/>
      <c r="R651" s="5"/>
      <c r="S651" s="5" t="s">
        <v>164</v>
      </c>
      <c r="T651" s="5" t="s">
        <v>165</v>
      </c>
      <c r="U651" s="5"/>
      <c r="V651" s="5"/>
      <c r="W651" s="5" t="s">
        <v>166</v>
      </c>
      <c r="X651" s="5" t="s">
        <v>5767</v>
      </c>
      <c r="Y651" s="5" t="s">
        <v>167</v>
      </c>
      <c r="Z651" s="5" t="s">
        <v>168</v>
      </c>
      <c r="AA651" s="5"/>
      <c r="AB651" s="5"/>
      <c r="AC651" s="5">
        <v>29</v>
      </c>
      <c r="AD651" s="5" t="s">
        <v>413</v>
      </c>
      <c r="AE651" s="5" t="s">
        <v>414</v>
      </c>
      <c r="AF651" s="5"/>
      <c r="AG651" s="5"/>
      <c r="AH651" s="5"/>
      <c r="AI651" s="5"/>
      <c r="AJ651" s="5" t="s">
        <v>169</v>
      </c>
      <c r="AK651" s="5" t="s">
        <v>170</v>
      </c>
      <c r="AL651" s="5" t="s">
        <v>171</v>
      </c>
      <c r="AM651" s="5" t="s">
        <v>5674</v>
      </c>
      <c r="AN651" s="5"/>
      <c r="AO651" s="5"/>
      <c r="AP651" s="5"/>
      <c r="AQ651" s="5"/>
      <c r="AR651" s="5"/>
      <c r="AS651" s="5"/>
      <c r="AT651" s="5" t="s">
        <v>95</v>
      </c>
      <c r="AU651" s="5" t="s">
        <v>96</v>
      </c>
      <c r="AV651" s="5" t="s">
        <v>3434</v>
      </c>
      <c r="AW651" s="5" t="s">
        <v>3435</v>
      </c>
      <c r="AX651" s="5"/>
      <c r="AY651" s="5"/>
      <c r="AZ651" s="5"/>
      <c r="BA651" s="5"/>
      <c r="BB651" s="5"/>
      <c r="BC651" s="5"/>
      <c r="BD651" s="5"/>
      <c r="BE651" s="5"/>
      <c r="BF651" s="5"/>
      <c r="BG651" s="5" t="s">
        <v>95</v>
      </c>
      <c r="BH651" s="5" t="s">
        <v>96</v>
      </c>
      <c r="BI651" s="5" t="s">
        <v>3436</v>
      </c>
      <c r="BJ651" s="5" t="s">
        <v>3437</v>
      </c>
      <c r="BK651" s="5" t="s">
        <v>95</v>
      </c>
      <c r="BL651" s="5" t="s">
        <v>96</v>
      </c>
      <c r="BM651" s="5" t="s">
        <v>3438</v>
      </c>
      <c r="BN651" s="5" t="s">
        <v>3439</v>
      </c>
      <c r="BO651" s="5" t="s">
        <v>95</v>
      </c>
      <c r="BP651" s="5" t="s">
        <v>96</v>
      </c>
      <c r="BQ651" s="5" t="s">
        <v>3440</v>
      </c>
      <c r="BR651" s="5" t="s">
        <v>3441</v>
      </c>
      <c r="BS651" s="5" t="s">
        <v>187</v>
      </c>
      <c r="BT651" s="5" t="s">
        <v>188</v>
      </c>
      <c r="BU651" s="5"/>
    </row>
    <row r="652" spans="1:73" s="6" customFormat="1" ht="13.5" customHeight="1">
      <c r="A652" s="11" t="str">
        <f>HYPERLINK("http://kyu.snu.ac.kr/sdhj/index.jsp?type=hj/GK14746_00IM0001_155a.jpg","1867_수동면_155a")</f>
        <v>1867_수동면_155a</v>
      </c>
      <c r="B652" s="4">
        <v>1867</v>
      </c>
      <c r="C652" s="4" t="s">
        <v>72</v>
      </c>
      <c r="D652" s="4" t="s">
        <v>73</v>
      </c>
      <c r="E652" s="4">
        <v>651</v>
      </c>
      <c r="F652" s="5">
        <v>3</v>
      </c>
      <c r="G652" s="5" t="s">
        <v>104</v>
      </c>
      <c r="H652" s="5" t="s">
        <v>105</v>
      </c>
      <c r="I652" s="5">
        <f t="shared" si="49"/>
        <v>8</v>
      </c>
      <c r="J652" s="5"/>
      <c r="K652" s="5"/>
      <c r="L652" s="5">
        <f>L651</f>
        <v>5</v>
      </c>
      <c r="M652" s="4" t="s">
        <v>3432</v>
      </c>
      <c r="N652" s="4" t="s">
        <v>3433</v>
      </c>
      <c r="O652" s="5"/>
      <c r="P652" s="5"/>
      <c r="Q652" s="5"/>
      <c r="R652" s="5"/>
      <c r="S652" s="5"/>
      <c r="T652" s="5" t="s">
        <v>5688</v>
      </c>
      <c r="U652" s="5" t="s">
        <v>4512</v>
      </c>
      <c r="V652" s="5" t="s">
        <v>4513</v>
      </c>
      <c r="W652" s="5"/>
      <c r="X652" s="5"/>
      <c r="Y652" s="5" t="s">
        <v>5017</v>
      </c>
      <c r="Z652" s="5" t="s">
        <v>5018</v>
      </c>
      <c r="AA652" s="5"/>
      <c r="AB652" s="5"/>
      <c r="AC652" s="5"/>
      <c r="AD652" s="5" t="s">
        <v>662</v>
      </c>
      <c r="AE652" s="5" t="s">
        <v>663</v>
      </c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</row>
    <row r="653" spans="1:73" s="6" customFormat="1" ht="13.5" customHeight="1">
      <c r="A653" s="11" t="str">
        <f>HYPERLINK("http://kyu.snu.ac.kr/sdhj/index.jsp?type=hj/GK14746_00IM0001_155a.jpg","1867_수동면_155a")</f>
        <v>1867_수동면_155a</v>
      </c>
      <c r="B653" s="4">
        <v>1867</v>
      </c>
      <c r="C653" s="4" t="s">
        <v>72</v>
      </c>
      <c r="D653" s="4" t="s">
        <v>73</v>
      </c>
      <c r="E653" s="4">
        <v>652</v>
      </c>
      <c r="F653" s="5">
        <v>3</v>
      </c>
      <c r="G653" s="5" t="s">
        <v>104</v>
      </c>
      <c r="H653" s="5" t="s">
        <v>105</v>
      </c>
      <c r="I653" s="5">
        <v>9</v>
      </c>
      <c r="J653" s="5" t="s">
        <v>1912</v>
      </c>
      <c r="K653" s="5" t="s">
        <v>5789</v>
      </c>
      <c r="L653" s="5">
        <v>1</v>
      </c>
      <c r="M653" s="4" t="s">
        <v>1912</v>
      </c>
      <c r="N653" s="4" t="s">
        <v>1913</v>
      </c>
      <c r="O653" s="5"/>
      <c r="P653" s="5"/>
      <c r="Q653" s="5"/>
      <c r="R653" s="5"/>
      <c r="S653" s="5"/>
      <c r="T653" s="5" t="s">
        <v>5757</v>
      </c>
      <c r="U653" s="5" t="s">
        <v>2503</v>
      </c>
      <c r="V653" s="5" t="s">
        <v>2504</v>
      </c>
      <c r="W653" s="5" t="s">
        <v>166</v>
      </c>
      <c r="X653" s="5" t="s">
        <v>5780</v>
      </c>
      <c r="Y653" s="5" t="s">
        <v>1716</v>
      </c>
      <c r="Z653" s="5" t="s">
        <v>1717</v>
      </c>
      <c r="AA653" s="5"/>
      <c r="AB653" s="5"/>
      <c r="AC653" s="5">
        <v>70</v>
      </c>
      <c r="AD653" s="5" t="s">
        <v>1914</v>
      </c>
      <c r="AE653" s="5" t="s">
        <v>1915</v>
      </c>
      <c r="AF653" s="5"/>
      <c r="AG653" s="5"/>
      <c r="AH653" s="5"/>
      <c r="AI653" s="5"/>
      <c r="AJ653" s="5" t="s">
        <v>35</v>
      </c>
      <c r="AK653" s="5" t="s">
        <v>36</v>
      </c>
      <c r="AL653" s="5" t="s">
        <v>171</v>
      </c>
      <c r="AM653" s="5" t="s">
        <v>5790</v>
      </c>
      <c r="AN653" s="5"/>
      <c r="AO653" s="5"/>
      <c r="AP653" s="5"/>
      <c r="AQ653" s="5"/>
      <c r="AR653" s="5"/>
      <c r="AS653" s="5"/>
      <c r="AT653" s="5" t="s">
        <v>1916</v>
      </c>
      <c r="AU653" s="5" t="s">
        <v>1917</v>
      </c>
      <c r="AV653" s="5" t="s">
        <v>1718</v>
      </c>
      <c r="AW653" s="5" t="s">
        <v>1719</v>
      </c>
      <c r="AX653" s="5"/>
      <c r="AY653" s="5"/>
      <c r="AZ653" s="5"/>
      <c r="BA653" s="5"/>
      <c r="BB653" s="5"/>
      <c r="BC653" s="5"/>
      <c r="BD653" s="5"/>
      <c r="BE653" s="5"/>
      <c r="BF653" s="5"/>
      <c r="BG653" s="5" t="s">
        <v>1916</v>
      </c>
      <c r="BH653" s="5" t="s">
        <v>1917</v>
      </c>
      <c r="BI653" s="5" t="s">
        <v>1720</v>
      </c>
      <c r="BJ653" s="5" t="s">
        <v>1721</v>
      </c>
      <c r="BK653" s="5" t="s">
        <v>1916</v>
      </c>
      <c r="BL653" s="5" t="s">
        <v>1917</v>
      </c>
      <c r="BM653" s="5" t="s">
        <v>2505</v>
      </c>
      <c r="BN653" s="5" t="s">
        <v>2506</v>
      </c>
      <c r="BO653" s="5" t="s">
        <v>1916</v>
      </c>
      <c r="BP653" s="5" t="s">
        <v>1917</v>
      </c>
      <c r="BQ653" s="5" t="s">
        <v>2507</v>
      </c>
      <c r="BR653" s="5" t="s">
        <v>2508</v>
      </c>
      <c r="BS653" s="5" t="s">
        <v>116</v>
      </c>
      <c r="BT653" s="5" t="s">
        <v>117</v>
      </c>
      <c r="BU653" s="5"/>
    </row>
    <row r="654" spans="1:73" s="6" customFormat="1" ht="13.5" customHeight="1">
      <c r="A654" s="11" t="str">
        <f>HYPERLINK("http://kyu.snu.ac.kr/sdhj/index.jsp?type=hj/GK14746_00IM0001_155a.jpg","1867_수동면_155a")</f>
        <v>1867_수동면_155a</v>
      </c>
      <c r="B654" s="4">
        <v>1867</v>
      </c>
      <c r="C654" s="4" t="s">
        <v>72</v>
      </c>
      <c r="D654" s="4" t="s">
        <v>73</v>
      </c>
      <c r="E654" s="4">
        <v>653</v>
      </c>
      <c r="F654" s="5">
        <v>3</v>
      </c>
      <c r="G654" s="5" t="s">
        <v>104</v>
      </c>
      <c r="H654" s="5" t="s">
        <v>105</v>
      </c>
      <c r="I654" s="5">
        <f t="shared" ref="I654:I671" si="50">I653</f>
        <v>9</v>
      </c>
      <c r="J654" s="5"/>
      <c r="K654" s="5"/>
      <c r="L654" s="5">
        <f>L653</f>
        <v>1</v>
      </c>
      <c r="M654" s="4" t="s">
        <v>1912</v>
      </c>
      <c r="N654" s="4" t="s">
        <v>1913</v>
      </c>
      <c r="O654" s="5"/>
      <c r="P654" s="5"/>
      <c r="Q654" s="5"/>
      <c r="R654" s="5"/>
      <c r="S654" s="5" t="s">
        <v>164</v>
      </c>
      <c r="T654" s="5" t="s">
        <v>165</v>
      </c>
      <c r="U654" s="5"/>
      <c r="V654" s="5"/>
      <c r="W654" s="5" t="s">
        <v>243</v>
      </c>
      <c r="X654" s="5" t="s">
        <v>244</v>
      </c>
      <c r="Y654" s="5" t="s">
        <v>22</v>
      </c>
      <c r="Z654" s="5" t="s">
        <v>23</v>
      </c>
      <c r="AA654" s="5"/>
      <c r="AB654" s="5"/>
      <c r="AC654" s="5">
        <v>70</v>
      </c>
      <c r="AD654" s="5" t="s">
        <v>1914</v>
      </c>
      <c r="AE654" s="5" t="s">
        <v>1915</v>
      </c>
      <c r="AF654" s="5"/>
      <c r="AG654" s="5"/>
      <c r="AH654" s="5"/>
      <c r="AI654" s="5"/>
      <c r="AJ654" s="5" t="s">
        <v>169</v>
      </c>
      <c r="AK654" s="5" t="s">
        <v>170</v>
      </c>
      <c r="AL654" s="5" t="s">
        <v>255</v>
      </c>
      <c r="AM654" s="5" t="s">
        <v>256</v>
      </c>
      <c r="AN654" s="5"/>
      <c r="AO654" s="5"/>
      <c r="AP654" s="5"/>
      <c r="AQ654" s="5"/>
      <c r="AR654" s="5"/>
      <c r="AS654" s="5"/>
      <c r="AT654" s="5" t="s">
        <v>1916</v>
      </c>
      <c r="AU654" s="5" t="s">
        <v>1917</v>
      </c>
      <c r="AV654" s="5" t="s">
        <v>1918</v>
      </c>
      <c r="AW654" s="5" t="s">
        <v>1919</v>
      </c>
      <c r="AX654" s="5"/>
      <c r="AY654" s="5"/>
      <c r="AZ654" s="5"/>
      <c r="BA654" s="5"/>
      <c r="BB654" s="5"/>
      <c r="BC654" s="5"/>
      <c r="BD654" s="5"/>
      <c r="BE654" s="5"/>
      <c r="BF654" s="5"/>
      <c r="BG654" s="5" t="s">
        <v>1916</v>
      </c>
      <c r="BH654" s="5" t="s">
        <v>1917</v>
      </c>
      <c r="BI654" s="5" t="s">
        <v>1920</v>
      </c>
      <c r="BJ654" s="5" t="s">
        <v>1921</v>
      </c>
      <c r="BK654" s="5" t="s">
        <v>1916</v>
      </c>
      <c r="BL654" s="5" t="s">
        <v>1917</v>
      </c>
      <c r="BM654" s="5" t="s">
        <v>1922</v>
      </c>
      <c r="BN654" s="5" t="s">
        <v>1923</v>
      </c>
      <c r="BO654" s="5" t="s">
        <v>1916</v>
      </c>
      <c r="BP654" s="5" t="s">
        <v>1917</v>
      </c>
      <c r="BQ654" s="5" t="s">
        <v>1924</v>
      </c>
      <c r="BR654" s="5" t="s">
        <v>1925</v>
      </c>
      <c r="BS654" s="5" t="s">
        <v>255</v>
      </c>
      <c r="BT654" s="5" t="s">
        <v>256</v>
      </c>
      <c r="BU654" s="5"/>
    </row>
    <row r="655" spans="1:73" s="6" customFormat="1" ht="13.5" customHeight="1">
      <c r="A655" s="11" t="str">
        <f>HYPERLINK("http://kyu.snu.ac.kr/sdhj/index.jsp?type=hj/GK14746_00IM0001_155a.jpg","1867_수동면_155a")</f>
        <v>1867_수동면_155a</v>
      </c>
      <c r="B655" s="4">
        <v>1867</v>
      </c>
      <c r="C655" s="4" t="s">
        <v>72</v>
      </c>
      <c r="D655" s="4" t="s">
        <v>73</v>
      </c>
      <c r="E655" s="4">
        <v>654</v>
      </c>
      <c r="F655" s="5">
        <v>3</v>
      </c>
      <c r="G655" s="5" t="s">
        <v>104</v>
      </c>
      <c r="H655" s="5" t="s">
        <v>105</v>
      </c>
      <c r="I655" s="5">
        <f t="shared" si="50"/>
        <v>9</v>
      </c>
      <c r="J655" s="5"/>
      <c r="K655" s="5"/>
      <c r="L655" s="5">
        <f>L654</f>
        <v>1</v>
      </c>
      <c r="M655" s="4" t="s">
        <v>1912</v>
      </c>
      <c r="N655" s="4" t="s">
        <v>1913</v>
      </c>
      <c r="O655" s="5"/>
      <c r="P655" s="5"/>
      <c r="Q655" s="5"/>
      <c r="R655" s="5"/>
      <c r="S655" s="5" t="s">
        <v>4494</v>
      </c>
      <c r="T655" s="5" t="s">
        <v>4495</v>
      </c>
      <c r="U655" s="5"/>
      <c r="V655" s="5"/>
      <c r="W655" s="5"/>
      <c r="X655" s="5"/>
      <c r="Y655" s="5" t="s">
        <v>1268</v>
      </c>
      <c r="Z655" s="5" t="s">
        <v>1269</v>
      </c>
      <c r="AA655" s="5"/>
      <c r="AB655" s="5"/>
      <c r="AC655" s="5">
        <v>30</v>
      </c>
      <c r="AD655" s="5" t="s">
        <v>499</v>
      </c>
      <c r="AE655" s="5" t="s">
        <v>500</v>
      </c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</row>
    <row r="656" spans="1:73" s="6" customFormat="1" ht="13.5" customHeight="1">
      <c r="A656" s="11" t="str">
        <f>HYPERLINK("http://kyu.snu.ac.kr/sdhj/index.jsp?type=hj/GK14746_00IM0001_155a.jpg","1867_수동면_155a")</f>
        <v>1867_수동면_155a</v>
      </c>
      <c r="B656" s="4">
        <v>1867</v>
      </c>
      <c r="C656" s="4" t="s">
        <v>72</v>
      </c>
      <c r="D656" s="4" t="s">
        <v>73</v>
      </c>
      <c r="E656" s="4">
        <v>655</v>
      </c>
      <c r="F656" s="5">
        <v>3</v>
      </c>
      <c r="G656" s="5" t="s">
        <v>104</v>
      </c>
      <c r="H656" s="5" t="s">
        <v>105</v>
      </c>
      <c r="I656" s="5">
        <f t="shared" si="50"/>
        <v>9</v>
      </c>
      <c r="J656" s="5"/>
      <c r="K656" s="5"/>
      <c r="L656" s="5">
        <f>L655</f>
        <v>1</v>
      </c>
      <c r="M656" s="4" t="s">
        <v>1912</v>
      </c>
      <c r="N656" s="4" t="s">
        <v>1913</v>
      </c>
      <c r="O656" s="5"/>
      <c r="P656" s="5"/>
      <c r="Q656" s="5"/>
      <c r="R656" s="5"/>
      <c r="S656" s="5"/>
      <c r="T656" s="5" t="s">
        <v>5759</v>
      </c>
      <c r="U656" s="5" t="s">
        <v>4512</v>
      </c>
      <c r="V656" s="5" t="s">
        <v>4513</v>
      </c>
      <c r="W656" s="5"/>
      <c r="X656" s="5"/>
      <c r="Y656" s="5" t="s">
        <v>4863</v>
      </c>
      <c r="Z656" s="5" t="s">
        <v>4864</v>
      </c>
      <c r="AA656" s="5"/>
      <c r="AB656" s="5"/>
      <c r="AC656" s="5"/>
      <c r="AD656" s="5" t="s">
        <v>1079</v>
      </c>
      <c r="AE656" s="5" t="s">
        <v>1080</v>
      </c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</row>
    <row r="657" spans="1:73" s="6" customFormat="1" ht="13.5" customHeight="1">
      <c r="A657" s="11" t="str">
        <f>HYPERLINK("http://kyu.snu.ac.kr/sdhj/index.jsp?type=hj/GK14746_00IM0001_155a.jpg","1867_수동면_155a")</f>
        <v>1867_수동면_155a</v>
      </c>
      <c r="B657" s="4">
        <v>1867</v>
      </c>
      <c r="C657" s="4" t="s">
        <v>72</v>
      </c>
      <c r="D657" s="4" t="s">
        <v>73</v>
      </c>
      <c r="E657" s="4">
        <v>656</v>
      </c>
      <c r="F657" s="5">
        <v>3</v>
      </c>
      <c r="G657" s="5" t="s">
        <v>104</v>
      </c>
      <c r="H657" s="5" t="s">
        <v>105</v>
      </c>
      <c r="I657" s="5">
        <f t="shared" si="50"/>
        <v>9</v>
      </c>
      <c r="J657" s="5"/>
      <c r="K657" s="5"/>
      <c r="L657" s="5">
        <v>2</v>
      </c>
      <c r="M657" s="4" t="s">
        <v>1452</v>
      </c>
      <c r="N657" s="4" t="s">
        <v>1453</v>
      </c>
      <c r="O657" s="5"/>
      <c r="P657" s="5"/>
      <c r="Q657" s="5"/>
      <c r="R657" s="5"/>
      <c r="S657" s="5"/>
      <c r="T657" s="5" t="s">
        <v>5705</v>
      </c>
      <c r="U657" s="5" t="s">
        <v>108</v>
      </c>
      <c r="V657" s="5" t="s">
        <v>109</v>
      </c>
      <c r="W657" s="5" t="s">
        <v>110</v>
      </c>
      <c r="X657" s="5" t="s">
        <v>111</v>
      </c>
      <c r="Y657" s="5" t="s">
        <v>1454</v>
      </c>
      <c r="Z657" s="5" t="s">
        <v>1455</v>
      </c>
      <c r="AA657" s="5"/>
      <c r="AB657" s="5"/>
      <c r="AC657" s="5">
        <v>43</v>
      </c>
      <c r="AD657" s="5" t="s">
        <v>624</v>
      </c>
      <c r="AE657" s="5" t="s">
        <v>625</v>
      </c>
      <c r="AF657" s="5"/>
      <c r="AG657" s="5"/>
      <c r="AH657" s="5"/>
      <c r="AI657" s="5"/>
      <c r="AJ657" s="5" t="s">
        <v>35</v>
      </c>
      <c r="AK657" s="5" t="s">
        <v>36</v>
      </c>
      <c r="AL657" s="5" t="s">
        <v>116</v>
      </c>
      <c r="AM657" s="5" t="s">
        <v>117</v>
      </c>
      <c r="AN657" s="5"/>
      <c r="AO657" s="5"/>
      <c r="AP657" s="5"/>
      <c r="AQ657" s="5"/>
      <c r="AR657" s="5"/>
      <c r="AS657" s="5"/>
      <c r="AT657" s="5" t="s">
        <v>95</v>
      </c>
      <c r="AU657" s="5" t="s">
        <v>96</v>
      </c>
      <c r="AV657" s="5" t="s">
        <v>1456</v>
      </c>
      <c r="AW657" s="5" t="s">
        <v>1457</v>
      </c>
      <c r="AX657" s="5"/>
      <c r="AY657" s="5"/>
      <c r="AZ657" s="5"/>
      <c r="BA657" s="5"/>
      <c r="BB657" s="5"/>
      <c r="BC657" s="5"/>
      <c r="BD657" s="5"/>
      <c r="BE657" s="5"/>
      <c r="BF657" s="5"/>
      <c r="BG657" s="5" t="s">
        <v>95</v>
      </c>
      <c r="BH657" s="5" t="s">
        <v>96</v>
      </c>
      <c r="BI657" s="5" t="s">
        <v>1458</v>
      </c>
      <c r="BJ657" s="5" t="s">
        <v>1459</v>
      </c>
      <c r="BK657" s="5" t="s">
        <v>95</v>
      </c>
      <c r="BL657" s="5" t="s">
        <v>96</v>
      </c>
      <c r="BM657" s="5" t="s">
        <v>1073</v>
      </c>
      <c r="BN657" s="5" t="s">
        <v>1074</v>
      </c>
      <c r="BO657" s="5" t="s">
        <v>95</v>
      </c>
      <c r="BP657" s="5" t="s">
        <v>96</v>
      </c>
      <c r="BQ657" s="5" t="s">
        <v>1460</v>
      </c>
      <c r="BR657" s="5" t="s">
        <v>1461</v>
      </c>
      <c r="BS657" s="5" t="s">
        <v>171</v>
      </c>
      <c r="BT657" s="5" t="s">
        <v>5791</v>
      </c>
      <c r="BU657" s="5"/>
    </row>
    <row r="658" spans="1:73" s="6" customFormat="1" ht="13.5" customHeight="1">
      <c r="A658" s="11" t="str">
        <f>HYPERLINK("http://kyu.snu.ac.kr/sdhj/index.jsp?type=hj/GK14746_00IM0001_155a.jpg","1867_수동면_155a")</f>
        <v>1867_수동면_155a</v>
      </c>
      <c r="B658" s="4">
        <v>1867</v>
      </c>
      <c r="C658" s="4" t="s">
        <v>72</v>
      </c>
      <c r="D658" s="4" t="s">
        <v>73</v>
      </c>
      <c r="E658" s="4">
        <v>657</v>
      </c>
      <c r="F658" s="5">
        <v>3</v>
      </c>
      <c r="G658" s="5" t="s">
        <v>104</v>
      </c>
      <c r="H658" s="5" t="s">
        <v>105</v>
      </c>
      <c r="I658" s="5">
        <f t="shared" si="50"/>
        <v>9</v>
      </c>
      <c r="J658" s="5"/>
      <c r="K658" s="5"/>
      <c r="L658" s="5">
        <f>L657</f>
        <v>2</v>
      </c>
      <c r="M658" s="4" t="s">
        <v>1452</v>
      </c>
      <c r="N658" s="4" t="s">
        <v>1453</v>
      </c>
      <c r="O658" s="5"/>
      <c r="P658" s="5"/>
      <c r="Q658" s="5"/>
      <c r="R658" s="5"/>
      <c r="S658" s="5" t="s">
        <v>164</v>
      </c>
      <c r="T658" s="5" t="s">
        <v>165</v>
      </c>
      <c r="U658" s="5"/>
      <c r="V658" s="5"/>
      <c r="W658" s="5" t="s">
        <v>166</v>
      </c>
      <c r="X658" s="5" t="s">
        <v>5707</v>
      </c>
      <c r="Y658" s="5" t="s">
        <v>167</v>
      </c>
      <c r="Z658" s="5" t="s">
        <v>168</v>
      </c>
      <c r="AA658" s="5"/>
      <c r="AB658" s="5"/>
      <c r="AC658" s="5">
        <v>40</v>
      </c>
      <c r="AD658" s="5" t="s">
        <v>203</v>
      </c>
      <c r="AE658" s="5" t="s">
        <v>204</v>
      </c>
      <c r="AF658" s="5"/>
      <c r="AG658" s="5"/>
      <c r="AH658" s="5"/>
      <c r="AI658" s="5"/>
      <c r="AJ658" s="5" t="s">
        <v>169</v>
      </c>
      <c r="AK658" s="5" t="s">
        <v>170</v>
      </c>
      <c r="AL658" s="5" t="s">
        <v>171</v>
      </c>
      <c r="AM658" s="5" t="s">
        <v>5708</v>
      </c>
      <c r="AN658" s="5"/>
      <c r="AO658" s="5"/>
      <c r="AP658" s="5"/>
      <c r="AQ658" s="5"/>
      <c r="AR658" s="5"/>
      <c r="AS658" s="5"/>
      <c r="AT658" s="5" t="s">
        <v>95</v>
      </c>
      <c r="AU658" s="5" t="s">
        <v>96</v>
      </c>
      <c r="AV658" s="5" t="s">
        <v>2571</v>
      </c>
      <c r="AW658" s="5" t="s">
        <v>2572</v>
      </c>
      <c r="AX658" s="5"/>
      <c r="AY658" s="5"/>
      <c r="AZ658" s="5"/>
      <c r="BA658" s="5"/>
      <c r="BB658" s="5"/>
      <c r="BC658" s="5"/>
      <c r="BD658" s="5"/>
      <c r="BE658" s="5"/>
      <c r="BF658" s="5"/>
      <c r="BG658" s="5" t="s">
        <v>95</v>
      </c>
      <c r="BH658" s="5" t="s">
        <v>96</v>
      </c>
      <c r="BI658" s="5" t="s">
        <v>2573</v>
      </c>
      <c r="BJ658" s="5" t="s">
        <v>2574</v>
      </c>
      <c r="BK658" s="5" t="s">
        <v>95</v>
      </c>
      <c r="BL658" s="5" t="s">
        <v>96</v>
      </c>
      <c r="BM658" s="5" t="s">
        <v>2575</v>
      </c>
      <c r="BN658" s="5" t="s">
        <v>1994</v>
      </c>
      <c r="BO658" s="5" t="s">
        <v>95</v>
      </c>
      <c r="BP658" s="5" t="s">
        <v>96</v>
      </c>
      <c r="BQ658" s="5" t="s">
        <v>2576</v>
      </c>
      <c r="BR658" s="5" t="s">
        <v>2577</v>
      </c>
      <c r="BS658" s="5" t="s">
        <v>116</v>
      </c>
      <c r="BT658" s="5" t="s">
        <v>117</v>
      </c>
      <c r="BU658" s="5"/>
    </row>
    <row r="659" spans="1:73" s="6" customFormat="1" ht="13.5" customHeight="1">
      <c r="A659" s="11" t="str">
        <f>HYPERLINK("http://kyu.snu.ac.kr/sdhj/index.jsp?type=hj/GK14746_00IM0001_155a.jpg","1867_수동면_155a")</f>
        <v>1867_수동면_155a</v>
      </c>
      <c r="B659" s="4">
        <v>1867</v>
      </c>
      <c r="C659" s="4" t="s">
        <v>72</v>
      </c>
      <c r="D659" s="4" t="s">
        <v>73</v>
      </c>
      <c r="E659" s="4">
        <v>658</v>
      </c>
      <c r="F659" s="5">
        <v>3</v>
      </c>
      <c r="G659" s="5" t="s">
        <v>104</v>
      </c>
      <c r="H659" s="5" t="s">
        <v>105</v>
      </c>
      <c r="I659" s="5">
        <f t="shared" si="50"/>
        <v>9</v>
      </c>
      <c r="J659" s="5"/>
      <c r="K659" s="5"/>
      <c r="L659" s="5">
        <f>L658</f>
        <v>2</v>
      </c>
      <c r="M659" s="4" t="s">
        <v>1452</v>
      </c>
      <c r="N659" s="4" t="s">
        <v>1453</v>
      </c>
      <c r="O659" s="5"/>
      <c r="P659" s="5"/>
      <c r="Q659" s="5"/>
      <c r="R659" s="5"/>
      <c r="S659" s="5" t="s">
        <v>4494</v>
      </c>
      <c r="T659" s="5" t="s">
        <v>4495</v>
      </c>
      <c r="U659" s="5"/>
      <c r="V659" s="5"/>
      <c r="W659" s="5"/>
      <c r="X659" s="5"/>
      <c r="Y659" s="5" t="s">
        <v>5019</v>
      </c>
      <c r="Z659" s="5" t="s">
        <v>5020</v>
      </c>
      <c r="AA659" s="5"/>
      <c r="AB659" s="5"/>
      <c r="AC659" s="5">
        <v>21</v>
      </c>
      <c r="AD659" s="5" t="s">
        <v>2885</v>
      </c>
      <c r="AE659" s="5" t="s">
        <v>2886</v>
      </c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</row>
    <row r="660" spans="1:73" s="6" customFormat="1" ht="13.5" customHeight="1">
      <c r="A660" s="11" t="str">
        <f>HYPERLINK("http://kyu.snu.ac.kr/sdhj/index.jsp?type=hj/GK14746_00IM0001_155a.jpg","1867_수동면_155a")</f>
        <v>1867_수동면_155a</v>
      </c>
      <c r="B660" s="4">
        <v>1867</v>
      </c>
      <c r="C660" s="4" t="s">
        <v>72</v>
      </c>
      <c r="D660" s="4" t="s">
        <v>73</v>
      </c>
      <c r="E660" s="4">
        <v>659</v>
      </c>
      <c r="F660" s="5">
        <v>3</v>
      </c>
      <c r="G660" s="5" t="s">
        <v>104</v>
      </c>
      <c r="H660" s="5" t="s">
        <v>105</v>
      </c>
      <c r="I660" s="5">
        <f t="shared" si="50"/>
        <v>9</v>
      </c>
      <c r="J660" s="5"/>
      <c r="K660" s="5"/>
      <c r="L660" s="5">
        <f>L659</f>
        <v>2</v>
      </c>
      <c r="M660" s="4" t="s">
        <v>1452</v>
      </c>
      <c r="N660" s="4" t="s">
        <v>1453</v>
      </c>
      <c r="O660" s="5"/>
      <c r="P660" s="5"/>
      <c r="Q660" s="5"/>
      <c r="R660" s="5"/>
      <c r="S660" s="5"/>
      <c r="T660" s="5" t="s">
        <v>5709</v>
      </c>
      <c r="U660" s="5" t="s">
        <v>4512</v>
      </c>
      <c r="V660" s="5" t="s">
        <v>4513</v>
      </c>
      <c r="W660" s="5"/>
      <c r="X660" s="5"/>
      <c r="Y660" s="5" t="s">
        <v>5021</v>
      </c>
      <c r="Z660" s="5" t="s">
        <v>5022</v>
      </c>
      <c r="AA660" s="5"/>
      <c r="AB660" s="5"/>
      <c r="AC660" s="5"/>
      <c r="AD660" s="5" t="s">
        <v>349</v>
      </c>
      <c r="AE660" s="5" t="s">
        <v>350</v>
      </c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</row>
    <row r="661" spans="1:73" s="6" customFormat="1" ht="13.5" customHeight="1">
      <c r="A661" s="11" t="str">
        <f>HYPERLINK("http://kyu.snu.ac.kr/sdhj/index.jsp?type=hj/GK14746_00IM0001_155a.jpg","1867_수동면_155a")</f>
        <v>1867_수동면_155a</v>
      </c>
      <c r="B661" s="4">
        <v>1867</v>
      </c>
      <c r="C661" s="4" t="s">
        <v>72</v>
      </c>
      <c r="D661" s="4" t="s">
        <v>73</v>
      </c>
      <c r="E661" s="4">
        <v>660</v>
      </c>
      <c r="F661" s="5">
        <v>3</v>
      </c>
      <c r="G661" s="5" t="s">
        <v>104</v>
      </c>
      <c r="H661" s="5" t="s">
        <v>105</v>
      </c>
      <c r="I661" s="5">
        <f t="shared" si="50"/>
        <v>9</v>
      </c>
      <c r="J661" s="5"/>
      <c r="K661" s="5"/>
      <c r="L661" s="5">
        <v>3</v>
      </c>
      <c r="M661" s="4" t="s">
        <v>3161</v>
      </c>
      <c r="N661" s="4" t="s">
        <v>3162</v>
      </c>
      <c r="O661" s="5"/>
      <c r="P661" s="5"/>
      <c r="Q661" s="5"/>
      <c r="R661" s="5"/>
      <c r="S661" s="5"/>
      <c r="T661" s="5" t="s">
        <v>5722</v>
      </c>
      <c r="U661" s="5" t="s">
        <v>108</v>
      </c>
      <c r="V661" s="5" t="s">
        <v>109</v>
      </c>
      <c r="W661" s="5" t="s">
        <v>550</v>
      </c>
      <c r="X661" s="5" t="s">
        <v>551</v>
      </c>
      <c r="Y661" s="5" t="s">
        <v>4263</v>
      </c>
      <c r="Z661" s="5" t="s">
        <v>4264</v>
      </c>
      <c r="AA661" s="5"/>
      <c r="AB661" s="5"/>
      <c r="AC661" s="5">
        <v>63</v>
      </c>
      <c r="AD661" s="5" t="s">
        <v>2336</v>
      </c>
      <c r="AE661" s="5" t="s">
        <v>2337</v>
      </c>
      <c r="AF661" s="5"/>
      <c r="AG661" s="5"/>
      <c r="AH661" s="5"/>
      <c r="AI661" s="5"/>
      <c r="AJ661" s="5" t="s">
        <v>35</v>
      </c>
      <c r="AK661" s="5" t="s">
        <v>36</v>
      </c>
      <c r="AL661" s="5" t="s">
        <v>554</v>
      </c>
      <c r="AM661" s="5" t="s">
        <v>555</v>
      </c>
      <c r="AN661" s="5"/>
      <c r="AO661" s="5"/>
      <c r="AP661" s="5"/>
      <c r="AQ661" s="5"/>
      <c r="AR661" s="5"/>
      <c r="AS661" s="5"/>
      <c r="AT661" s="5" t="s">
        <v>95</v>
      </c>
      <c r="AU661" s="5" t="s">
        <v>96</v>
      </c>
      <c r="AV661" s="5" t="s">
        <v>569</v>
      </c>
      <c r="AW661" s="5" t="s">
        <v>570</v>
      </c>
      <c r="AX661" s="5"/>
      <c r="AY661" s="5"/>
      <c r="AZ661" s="5"/>
      <c r="BA661" s="5"/>
      <c r="BB661" s="5"/>
      <c r="BC661" s="5"/>
      <c r="BD661" s="5"/>
      <c r="BE661" s="5"/>
      <c r="BF661" s="5"/>
      <c r="BG661" s="5" t="s">
        <v>95</v>
      </c>
      <c r="BH661" s="5" t="s">
        <v>96</v>
      </c>
      <c r="BI661" s="5" t="s">
        <v>571</v>
      </c>
      <c r="BJ661" s="5" t="s">
        <v>572</v>
      </c>
      <c r="BK661" s="5" t="s">
        <v>95</v>
      </c>
      <c r="BL661" s="5" t="s">
        <v>96</v>
      </c>
      <c r="BM661" s="5" t="s">
        <v>4265</v>
      </c>
      <c r="BN661" s="5" t="s">
        <v>4266</v>
      </c>
      <c r="BO661" s="5" t="s">
        <v>95</v>
      </c>
      <c r="BP661" s="5" t="s">
        <v>96</v>
      </c>
      <c r="BQ661" s="5" t="s">
        <v>4267</v>
      </c>
      <c r="BR661" s="5" t="s">
        <v>4268</v>
      </c>
      <c r="BS661" s="5" t="s">
        <v>1828</v>
      </c>
      <c r="BT661" s="5" t="s">
        <v>1829</v>
      </c>
      <c r="BU661" s="5"/>
    </row>
    <row r="662" spans="1:73" s="6" customFormat="1" ht="13.5" customHeight="1">
      <c r="A662" s="11" t="str">
        <f>HYPERLINK("http://kyu.snu.ac.kr/sdhj/index.jsp?type=hj/GK14746_00IM0001_155a.jpg","1867_수동면_155a")</f>
        <v>1867_수동면_155a</v>
      </c>
      <c r="B662" s="4">
        <v>1867</v>
      </c>
      <c r="C662" s="4" t="s">
        <v>72</v>
      </c>
      <c r="D662" s="4" t="s">
        <v>73</v>
      </c>
      <c r="E662" s="4">
        <v>661</v>
      </c>
      <c r="F662" s="5">
        <v>3</v>
      </c>
      <c r="G662" s="5" t="s">
        <v>104</v>
      </c>
      <c r="H662" s="5" t="s">
        <v>105</v>
      </c>
      <c r="I662" s="5">
        <f t="shared" si="50"/>
        <v>9</v>
      </c>
      <c r="J662" s="5"/>
      <c r="K662" s="5"/>
      <c r="L662" s="5">
        <f>L661</f>
        <v>3</v>
      </c>
      <c r="M662" s="4" t="s">
        <v>3161</v>
      </c>
      <c r="N662" s="4" t="s">
        <v>3162</v>
      </c>
      <c r="O662" s="5"/>
      <c r="P662" s="5"/>
      <c r="Q662" s="5"/>
      <c r="R662" s="5"/>
      <c r="S662" s="5" t="s">
        <v>164</v>
      </c>
      <c r="T662" s="5" t="s">
        <v>165</v>
      </c>
      <c r="U662" s="5"/>
      <c r="V662" s="5"/>
      <c r="W662" s="5" t="s">
        <v>110</v>
      </c>
      <c r="X662" s="5" t="s">
        <v>111</v>
      </c>
      <c r="Y662" s="5" t="s">
        <v>167</v>
      </c>
      <c r="Z662" s="5" t="s">
        <v>168</v>
      </c>
      <c r="AA662" s="5"/>
      <c r="AB662" s="5"/>
      <c r="AC662" s="5">
        <v>64</v>
      </c>
      <c r="AD662" s="5" t="s">
        <v>1161</v>
      </c>
      <c r="AE662" s="5" t="s">
        <v>1162</v>
      </c>
      <c r="AF662" s="5"/>
      <c r="AG662" s="5"/>
      <c r="AH662" s="5"/>
      <c r="AI662" s="5"/>
      <c r="AJ662" s="5" t="s">
        <v>169</v>
      </c>
      <c r="AK662" s="5" t="s">
        <v>170</v>
      </c>
      <c r="AL662" s="5" t="s">
        <v>116</v>
      </c>
      <c r="AM662" s="5" t="s">
        <v>117</v>
      </c>
      <c r="AN662" s="5"/>
      <c r="AO662" s="5"/>
      <c r="AP662" s="5"/>
      <c r="AQ662" s="5"/>
      <c r="AR662" s="5"/>
      <c r="AS662" s="5"/>
      <c r="AT662" s="5" t="s">
        <v>95</v>
      </c>
      <c r="AU662" s="5" t="s">
        <v>96</v>
      </c>
      <c r="AV662" s="5" t="s">
        <v>3163</v>
      </c>
      <c r="AW662" s="5" t="s">
        <v>3164</v>
      </c>
      <c r="AX662" s="5"/>
      <c r="AY662" s="5"/>
      <c r="AZ662" s="5"/>
      <c r="BA662" s="5"/>
      <c r="BB662" s="5"/>
      <c r="BC662" s="5"/>
      <c r="BD662" s="5"/>
      <c r="BE662" s="5"/>
      <c r="BF662" s="5"/>
      <c r="BG662" s="5" t="s">
        <v>95</v>
      </c>
      <c r="BH662" s="5" t="s">
        <v>96</v>
      </c>
      <c r="BI662" s="5" t="s">
        <v>2451</v>
      </c>
      <c r="BJ662" s="5" t="s">
        <v>2452</v>
      </c>
      <c r="BK662" s="5" t="s">
        <v>95</v>
      </c>
      <c r="BL662" s="5" t="s">
        <v>96</v>
      </c>
      <c r="BM662" s="5" t="s">
        <v>3165</v>
      </c>
      <c r="BN662" s="5" t="s">
        <v>3166</v>
      </c>
      <c r="BO662" s="5" t="s">
        <v>95</v>
      </c>
      <c r="BP662" s="5" t="s">
        <v>96</v>
      </c>
      <c r="BQ662" s="5" t="s">
        <v>3167</v>
      </c>
      <c r="BR662" s="5" t="s">
        <v>3168</v>
      </c>
      <c r="BS662" s="5" t="s">
        <v>3169</v>
      </c>
      <c r="BT662" s="5" t="s">
        <v>3170</v>
      </c>
      <c r="BU662" s="5"/>
    </row>
    <row r="663" spans="1:73" s="6" customFormat="1" ht="13.5" customHeight="1">
      <c r="A663" s="11" t="str">
        <f>HYPERLINK("http://kyu.snu.ac.kr/sdhj/index.jsp?type=hj/GK14746_00IM0001_155a.jpg","1867_수동면_155a")</f>
        <v>1867_수동면_155a</v>
      </c>
      <c r="B663" s="4">
        <v>1867</v>
      </c>
      <c r="C663" s="4" t="s">
        <v>72</v>
      </c>
      <c r="D663" s="4" t="s">
        <v>73</v>
      </c>
      <c r="E663" s="4">
        <v>662</v>
      </c>
      <c r="F663" s="5">
        <v>3</v>
      </c>
      <c r="G663" s="5" t="s">
        <v>104</v>
      </c>
      <c r="H663" s="5" t="s">
        <v>105</v>
      </c>
      <c r="I663" s="5">
        <f t="shared" si="50"/>
        <v>9</v>
      </c>
      <c r="J663" s="5"/>
      <c r="K663" s="5"/>
      <c r="L663" s="5">
        <f>L662</f>
        <v>3</v>
      </c>
      <c r="M663" s="4" t="s">
        <v>3161</v>
      </c>
      <c r="N663" s="4" t="s">
        <v>3162</v>
      </c>
      <c r="O663" s="5"/>
      <c r="P663" s="5"/>
      <c r="Q663" s="5"/>
      <c r="R663" s="5"/>
      <c r="S663" s="5"/>
      <c r="T663" s="5" t="s">
        <v>5728</v>
      </c>
      <c r="U663" s="5" t="s">
        <v>4512</v>
      </c>
      <c r="V663" s="5" t="s">
        <v>4513</v>
      </c>
      <c r="W663" s="5"/>
      <c r="X663" s="5"/>
      <c r="Y663" s="5" t="s">
        <v>5023</v>
      </c>
      <c r="Z663" s="5" t="s">
        <v>5024</v>
      </c>
      <c r="AA663" s="5"/>
      <c r="AB663" s="5"/>
      <c r="AC663" s="5"/>
      <c r="AD663" s="5" t="s">
        <v>714</v>
      </c>
      <c r="AE663" s="5" t="s">
        <v>715</v>
      </c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</row>
    <row r="664" spans="1:73" s="6" customFormat="1" ht="13.5" customHeight="1">
      <c r="A664" s="11" t="str">
        <f>HYPERLINK("http://kyu.snu.ac.kr/sdhj/index.jsp?type=hj/GK14746_00IM0001_155a.jpg","1867_수동면_155a")</f>
        <v>1867_수동면_155a</v>
      </c>
      <c r="B664" s="4">
        <v>1867</v>
      </c>
      <c r="C664" s="4" t="s">
        <v>72</v>
      </c>
      <c r="D664" s="4" t="s">
        <v>73</v>
      </c>
      <c r="E664" s="4">
        <v>663</v>
      </c>
      <c r="F664" s="5">
        <v>3</v>
      </c>
      <c r="G664" s="5" t="s">
        <v>104</v>
      </c>
      <c r="H664" s="5" t="s">
        <v>105</v>
      </c>
      <c r="I664" s="5">
        <f t="shared" si="50"/>
        <v>9</v>
      </c>
      <c r="J664" s="5"/>
      <c r="K664" s="5"/>
      <c r="L664" s="5">
        <v>4</v>
      </c>
      <c r="M664" s="4" t="s">
        <v>1157</v>
      </c>
      <c r="N664" s="4" t="s">
        <v>1158</v>
      </c>
      <c r="O664" s="5"/>
      <c r="P664" s="5"/>
      <c r="Q664" s="5"/>
      <c r="R664" s="5"/>
      <c r="S664" s="5"/>
      <c r="T664" s="5" t="s">
        <v>5482</v>
      </c>
      <c r="U664" s="5" t="s">
        <v>108</v>
      </c>
      <c r="V664" s="5" t="s">
        <v>109</v>
      </c>
      <c r="W664" s="5" t="s">
        <v>269</v>
      </c>
      <c r="X664" s="5" t="s">
        <v>270</v>
      </c>
      <c r="Y664" s="5" t="s">
        <v>1159</v>
      </c>
      <c r="Z664" s="5" t="s">
        <v>1160</v>
      </c>
      <c r="AA664" s="5"/>
      <c r="AB664" s="5"/>
      <c r="AC664" s="5">
        <v>66</v>
      </c>
      <c r="AD664" s="5" t="s">
        <v>1161</v>
      </c>
      <c r="AE664" s="5" t="s">
        <v>1162</v>
      </c>
      <c r="AF664" s="5"/>
      <c r="AG664" s="5"/>
      <c r="AH664" s="5"/>
      <c r="AI664" s="5"/>
      <c r="AJ664" s="5" t="s">
        <v>35</v>
      </c>
      <c r="AK664" s="5" t="s">
        <v>36</v>
      </c>
      <c r="AL664" s="5" t="s">
        <v>187</v>
      </c>
      <c r="AM664" s="5" t="s">
        <v>188</v>
      </c>
      <c r="AN664" s="5"/>
      <c r="AO664" s="5"/>
      <c r="AP664" s="5"/>
      <c r="AQ664" s="5"/>
      <c r="AR664" s="5"/>
      <c r="AS664" s="5"/>
      <c r="AT664" s="5" t="s">
        <v>95</v>
      </c>
      <c r="AU664" s="5" t="s">
        <v>96</v>
      </c>
      <c r="AV664" s="5" t="s">
        <v>1163</v>
      </c>
      <c r="AW664" s="5" t="s">
        <v>1164</v>
      </c>
      <c r="AX664" s="5"/>
      <c r="AY664" s="5"/>
      <c r="AZ664" s="5"/>
      <c r="BA664" s="5"/>
      <c r="BB664" s="5"/>
      <c r="BC664" s="5"/>
      <c r="BD664" s="5"/>
      <c r="BE664" s="5"/>
      <c r="BF664" s="5"/>
      <c r="BG664" s="5" t="s">
        <v>95</v>
      </c>
      <c r="BH664" s="5" t="s">
        <v>96</v>
      </c>
      <c r="BI664" s="5" t="s">
        <v>1165</v>
      </c>
      <c r="BJ664" s="5" t="s">
        <v>1166</v>
      </c>
      <c r="BK664" s="5" t="s">
        <v>403</v>
      </c>
      <c r="BL664" s="5" t="s">
        <v>404</v>
      </c>
      <c r="BM664" s="5" t="s">
        <v>1167</v>
      </c>
      <c r="BN664" s="5" t="s">
        <v>1168</v>
      </c>
      <c r="BO664" s="5" t="s">
        <v>95</v>
      </c>
      <c r="BP664" s="5" t="s">
        <v>96</v>
      </c>
      <c r="BQ664" s="5" t="s">
        <v>1169</v>
      </c>
      <c r="BR664" s="5" t="s">
        <v>1170</v>
      </c>
      <c r="BS664" s="5" t="s">
        <v>171</v>
      </c>
      <c r="BT664" s="5" t="s">
        <v>5489</v>
      </c>
      <c r="BU664" s="5"/>
    </row>
    <row r="665" spans="1:73" s="6" customFormat="1" ht="13.5" customHeight="1">
      <c r="A665" s="11" t="str">
        <f>HYPERLINK("http://kyu.snu.ac.kr/sdhj/index.jsp?type=hj/GK14746_00IM0001_155a.jpg","1867_수동면_155a")</f>
        <v>1867_수동면_155a</v>
      </c>
      <c r="B665" s="4">
        <v>1867</v>
      </c>
      <c r="C665" s="4" t="s">
        <v>72</v>
      </c>
      <c r="D665" s="4" t="s">
        <v>73</v>
      </c>
      <c r="E665" s="4">
        <v>664</v>
      </c>
      <c r="F665" s="5">
        <v>3</v>
      </c>
      <c r="G665" s="5" t="s">
        <v>104</v>
      </c>
      <c r="H665" s="5" t="s">
        <v>105</v>
      </c>
      <c r="I665" s="5">
        <f t="shared" si="50"/>
        <v>9</v>
      </c>
      <c r="J665" s="5"/>
      <c r="K665" s="5"/>
      <c r="L665" s="5">
        <f>L664</f>
        <v>4</v>
      </c>
      <c r="M665" s="4" t="s">
        <v>1157</v>
      </c>
      <c r="N665" s="4" t="s">
        <v>1158</v>
      </c>
      <c r="O665" s="5"/>
      <c r="P665" s="5"/>
      <c r="Q665" s="5"/>
      <c r="R665" s="5"/>
      <c r="S665" s="5" t="s">
        <v>3095</v>
      </c>
      <c r="T665" s="5" t="s">
        <v>3096</v>
      </c>
      <c r="U665" s="5"/>
      <c r="V665" s="5"/>
      <c r="W665" s="5" t="s">
        <v>166</v>
      </c>
      <c r="X665" s="5" t="s">
        <v>5792</v>
      </c>
      <c r="Y665" s="5" t="s">
        <v>167</v>
      </c>
      <c r="Z665" s="5" t="s">
        <v>168</v>
      </c>
      <c r="AA665" s="5"/>
      <c r="AB665" s="5"/>
      <c r="AC665" s="5">
        <v>79</v>
      </c>
      <c r="AD665" s="5" t="s">
        <v>397</v>
      </c>
      <c r="AE665" s="5" t="s">
        <v>398</v>
      </c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</row>
    <row r="666" spans="1:73" s="6" customFormat="1" ht="13.5" customHeight="1">
      <c r="A666" s="11" t="str">
        <f>HYPERLINK("http://kyu.snu.ac.kr/sdhj/index.jsp?type=hj/GK14746_00IM0001_155a.jpg","1867_수동면_155a")</f>
        <v>1867_수동면_155a</v>
      </c>
      <c r="B666" s="4">
        <v>1867</v>
      </c>
      <c r="C666" s="4" t="s">
        <v>72</v>
      </c>
      <c r="D666" s="4" t="s">
        <v>73</v>
      </c>
      <c r="E666" s="4">
        <v>665</v>
      </c>
      <c r="F666" s="5">
        <v>3</v>
      </c>
      <c r="G666" s="5" t="s">
        <v>104</v>
      </c>
      <c r="H666" s="5" t="s">
        <v>105</v>
      </c>
      <c r="I666" s="5">
        <f t="shared" si="50"/>
        <v>9</v>
      </c>
      <c r="J666" s="5"/>
      <c r="K666" s="5"/>
      <c r="L666" s="5">
        <f>L665</f>
        <v>4</v>
      </c>
      <c r="M666" s="4" t="s">
        <v>1157</v>
      </c>
      <c r="N666" s="4" t="s">
        <v>1158</v>
      </c>
      <c r="O666" s="5"/>
      <c r="P666" s="5"/>
      <c r="Q666" s="5"/>
      <c r="R666" s="5"/>
      <c r="S666" s="5" t="s">
        <v>164</v>
      </c>
      <c r="T666" s="5" t="s">
        <v>165</v>
      </c>
      <c r="U666" s="5"/>
      <c r="V666" s="5"/>
      <c r="W666" s="5" t="s">
        <v>110</v>
      </c>
      <c r="X666" s="5" t="s">
        <v>111</v>
      </c>
      <c r="Y666" s="5" t="s">
        <v>167</v>
      </c>
      <c r="Z666" s="5" t="s">
        <v>168</v>
      </c>
      <c r="AA666" s="5"/>
      <c r="AB666" s="5"/>
      <c r="AC666" s="5">
        <v>66</v>
      </c>
      <c r="AD666" s="5" t="s">
        <v>1161</v>
      </c>
      <c r="AE666" s="5" t="s">
        <v>1162</v>
      </c>
      <c r="AF666" s="5"/>
      <c r="AG666" s="5"/>
      <c r="AH666" s="5"/>
      <c r="AI666" s="5"/>
      <c r="AJ666" s="5" t="s">
        <v>169</v>
      </c>
      <c r="AK666" s="5" t="s">
        <v>170</v>
      </c>
      <c r="AL666" s="5" t="s">
        <v>116</v>
      </c>
      <c r="AM666" s="5" t="s">
        <v>117</v>
      </c>
      <c r="AN666" s="5"/>
      <c r="AO666" s="5"/>
      <c r="AP666" s="5"/>
      <c r="AQ666" s="5"/>
      <c r="AR666" s="5"/>
      <c r="AS666" s="5"/>
      <c r="AT666" s="5" t="s">
        <v>95</v>
      </c>
      <c r="AU666" s="5" t="s">
        <v>96</v>
      </c>
      <c r="AV666" s="5" t="s">
        <v>4031</v>
      </c>
      <c r="AW666" s="5" t="s">
        <v>4032</v>
      </c>
      <c r="AX666" s="5"/>
      <c r="AY666" s="5"/>
      <c r="AZ666" s="5"/>
      <c r="BA666" s="5"/>
      <c r="BB666" s="5"/>
      <c r="BC666" s="5"/>
      <c r="BD666" s="5"/>
      <c r="BE666" s="5"/>
      <c r="BF666" s="5"/>
      <c r="BG666" s="5" t="s">
        <v>95</v>
      </c>
      <c r="BH666" s="5" t="s">
        <v>96</v>
      </c>
      <c r="BI666" s="5" t="s">
        <v>4033</v>
      </c>
      <c r="BJ666" s="5" t="s">
        <v>3528</v>
      </c>
      <c r="BK666" s="5" t="s">
        <v>95</v>
      </c>
      <c r="BL666" s="5" t="s">
        <v>96</v>
      </c>
      <c r="BM666" s="5" t="s">
        <v>4034</v>
      </c>
      <c r="BN666" s="5" t="s">
        <v>4035</v>
      </c>
      <c r="BO666" s="5" t="s">
        <v>95</v>
      </c>
      <c r="BP666" s="5" t="s">
        <v>96</v>
      </c>
      <c r="BQ666" s="5" t="s">
        <v>4036</v>
      </c>
      <c r="BR666" s="5" t="s">
        <v>4037</v>
      </c>
      <c r="BS666" s="5" t="s">
        <v>1103</v>
      </c>
      <c r="BT666" s="5" t="s">
        <v>1104</v>
      </c>
      <c r="BU666" s="5"/>
    </row>
    <row r="667" spans="1:73" s="6" customFormat="1" ht="13.5" customHeight="1">
      <c r="A667" s="11" t="str">
        <f>HYPERLINK("http://kyu.snu.ac.kr/sdhj/index.jsp?type=hj/GK14746_00IM0001_155a.jpg","1867_수동면_155a")</f>
        <v>1867_수동면_155a</v>
      </c>
      <c r="B667" s="4">
        <v>1867</v>
      </c>
      <c r="C667" s="4" t="s">
        <v>72</v>
      </c>
      <c r="D667" s="4" t="s">
        <v>73</v>
      </c>
      <c r="E667" s="4">
        <v>666</v>
      </c>
      <c r="F667" s="5">
        <v>3</v>
      </c>
      <c r="G667" s="5" t="s">
        <v>104</v>
      </c>
      <c r="H667" s="5" t="s">
        <v>105</v>
      </c>
      <c r="I667" s="5">
        <f t="shared" si="50"/>
        <v>9</v>
      </c>
      <c r="J667" s="5"/>
      <c r="K667" s="5"/>
      <c r="L667" s="5">
        <f>L666</f>
        <v>4</v>
      </c>
      <c r="M667" s="4" t="s">
        <v>1157</v>
      </c>
      <c r="N667" s="4" t="s">
        <v>1158</v>
      </c>
      <c r="O667" s="5"/>
      <c r="P667" s="5"/>
      <c r="Q667" s="5"/>
      <c r="R667" s="5"/>
      <c r="S667" s="5"/>
      <c r="T667" s="5" t="s">
        <v>5484</v>
      </c>
      <c r="U667" s="5" t="s">
        <v>4512</v>
      </c>
      <c r="V667" s="5" t="s">
        <v>4513</v>
      </c>
      <c r="W667" s="5"/>
      <c r="X667" s="5"/>
      <c r="Y667" s="5" t="s">
        <v>4694</v>
      </c>
      <c r="Z667" s="5" t="s">
        <v>4695</v>
      </c>
      <c r="AA667" s="5"/>
      <c r="AB667" s="5"/>
      <c r="AC667" s="5"/>
      <c r="AD667" s="5" t="s">
        <v>1592</v>
      </c>
      <c r="AE667" s="5" t="s">
        <v>1593</v>
      </c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</row>
    <row r="668" spans="1:73" s="6" customFormat="1" ht="13.5" customHeight="1">
      <c r="A668" s="11" t="str">
        <f>HYPERLINK("http://kyu.snu.ac.kr/sdhj/index.jsp?type=hj/GK14746_00IM0001_155b.jpg","1867_수동면_155b")</f>
        <v>1867_수동면_155b</v>
      </c>
      <c r="B668" s="4">
        <v>1867</v>
      </c>
      <c r="C668" s="4" t="s">
        <v>72</v>
      </c>
      <c r="D668" s="4" t="s">
        <v>73</v>
      </c>
      <c r="E668" s="4">
        <v>667</v>
      </c>
      <c r="F668" s="5">
        <v>3</v>
      </c>
      <c r="G668" s="5" t="s">
        <v>104</v>
      </c>
      <c r="H668" s="5" t="s">
        <v>105</v>
      </c>
      <c r="I668" s="5">
        <f t="shared" si="50"/>
        <v>9</v>
      </c>
      <c r="J668" s="5"/>
      <c r="K668" s="5"/>
      <c r="L668" s="5">
        <v>5</v>
      </c>
      <c r="M668" s="4" t="s">
        <v>3427</v>
      </c>
      <c r="N668" s="4" t="s">
        <v>3428</v>
      </c>
      <c r="O668" s="5"/>
      <c r="P668" s="5"/>
      <c r="Q668" s="5"/>
      <c r="R668" s="5"/>
      <c r="S668" s="5"/>
      <c r="T668" s="5" t="s">
        <v>5482</v>
      </c>
      <c r="U668" s="5" t="s">
        <v>108</v>
      </c>
      <c r="V668" s="5" t="s">
        <v>109</v>
      </c>
      <c r="W668" s="5" t="s">
        <v>425</v>
      </c>
      <c r="X668" s="5" t="s">
        <v>426</v>
      </c>
      <c r="Y668" s="5" t="s">
        <v>4377</v>
      </c>
      <c r="Z668" s="5" t="s">
        <v>4378</v>
      </c>
      <c r="AA668" s="5"/>
      <c r="AB668" s="5"/>
      <c r="AC668" s="5">
        <v>40</v>
      </c>
      <c r="AD668" s="5" t="s">
        <v>714</v>
      </c>
      <c r="AE668" s="5" t="s">
        <v>715</v>
      </c>
      <c r="AF668" s="5"/>
      <c r="AG668" s="5"/>
      <c r="AH668" s="5"/>
      <c r="AI668" s="5"/>
      <c r="AJ668" s="5" t="s">
        <v>35</v>
      </c>
      <c r="AK668" s="5" t="s">
        <v>36</v>
      </c>
      <c r="AL668" s="5" t="s">
        <v>93</v>
      </c>
      <c r="AM668" s="5" t="s">
        <v>94</v>
      </c>
      <c r="AN668" s="5"/>
      <c r="AO668" s="5"/>
      <c r="AP668" s="5"/>
      <c r="AQ668" s="5"/>
      <c r="AR668" s="5"/>
      <c r="AS668" s="5"/>
      <c r="AT668" s="5" t="s">
        <v>95</v>
      </c>
      <c r="AU668" s="5" t="s">
        <v>96</v>
      </c>
      <c r="AV668" s="5" t="s">
        <v>1606</v>
      </c>
      <c r="AW668" s="5" t="s">
        <v>1607</v>
      </c>
      <c r="AX668" s="5"/>
      <c r="AY668" s="5"/>
      <c r="AZ668" s="5"/>
      <c r="BA668" s="5"/>
      <c r="BB668" s="5"/>
      <c r="BC668" s="5"/>
      <c r="BD668" s="5"/>
      <c r="BE668" s="5"/>
      <c r="BF668" s="5"/>
      <c r="BG668" s="5" t="s">
        <v>95</v>
      </c>
      <c r="BH668" s="5" t="s">
        <v>96</v>
      </c>
      <c r="BI668" s="5" t="s">
        <v>4379</v>
      </c>
      <c r="BJ668" s="5" t="s">
        <v>5793</v>
      </c>
      <c r="BK668" s="5" t="s">
        <v>95</v>
      </c>
      <c r="BL668" s="5" t="s">
        <v>96</v>
      </c>
      <c r="BM668" s="5" t="s">
        <v>4380</v>
      </c>
      <c r="BN668" s="5" t="s">
        <v>4381</v>
      </c>
      <c r="BO668" s="5" t="s">
        <v>95</v>
      </c>
      <c r="BP668" s="5" t="s">
        <v>96</v>
      </c>
      <c r="BQ668" s="5" t="s">
        <v>4382</v>
      </c>
      <c r="BR668" s="5" t="s">
        <v>4383</v>
      </c>
      <c r="BS668" s="5" t="s">
        <v>3829</v>
      </c>
      <c r="BT668" s="5" t="s">
        <v>3830</v>
      </c>
      <c r="BU668" s="5"/>
    </row>
    <row r="669" spans="1:73" s="6" customFormat="1" ht="13.5" customHeight="1">
      <c r="A669" s="11" t="str">
        <f>HYPERLINK("http://kyu.snu.ac.kr/sdhj/index.jsp?type=hj/GK14746_00IM0001_155b.jpg","1867_수동면_155b")</f>
        <v>1867_수동면_155b</v>
      </c>
      <c r="B669" s="4">
        <v>1867</v>
      </c>
      <c r="C669" s="4" t="s">
        <v>72</v>
      </c>
      <c r="D669" s="4" t="s">
        <v>73</v>
      </c>
      <c r="E669" s="4">
        <v>668</v>
      </c>
      <c r="F669" s="5">
        <v>3</v>
      </c>
      <c r="G669" s="5" t="s">
        <v>104</v>
      </c>
      <c r="H669" s="5" t="s">
        <v>105</v>
      </c>
      <c r="I669" s="5">
        <f t="shared" si="50"/>
        <v>9</v>
      </c>
      <c r="J669" s="5"/>
      <c r="K669" s="5"/>
      <c r="L669" s="5">
        <f>L668</f>
        <v>5</v>
      </c>
      <c r="M669" s="4" t="s">
        <v>3427</v>
      </c>
      <c r="N669" s="4" t="s">
        <v>3428</v>
      </c>
      <c r="O669" s="5"/>
      <c r="P669" s="5"/>
      <c r="Q669" s="5"/>
      <c r="R669" s="5"/>
      <c r="S669" s="5" t="s">
        <v>3095</v>
      </c>
      <c r="T669" s="5" t="s">
        <v>3096</v>
      </c>
      <c r="U669" s="5"/>
      <c r="V669" s="5"/>
      <c r="W669" s="5" t="s">
        <v>328</v>
      </c>
      <c r="X669" s="5" t="s">
        <v>329</v>
      </c>
      <c r="Y669" s="5" t="s">
        <v>167</v>
      </c>
      <c r="Z669" s="5" t="s">
        <v>168</v>
      </c>
      <c r="AA669" s="5"/>
      <c r="AB669" s="5"/>
      <c r="AC669" s="5">
        <v>72</v>
      </c>
      <c r="AD669" s="5" t="s">
        <v>1806</v>
      </c>
      <c r="AE669" s="5" t="s">
        <v>1807</v>
      </c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</row>
    <row r="670" spans="1:73" s="6" customFormat="1" ht="13.5" customHeight="1">
      <c r="A670" s="11" t="str">
        <f>HYPERLINK("http://kyu.snu.ac.kr/sdhj/index.jsp?type=hj/GK14746_00IM0001_155b.jpg","1867_수동면_155b")</f>
        <v>1867_수동면_155b</v>
      </c>
      <c r="B670" s="4">
        <v>1867</v>
      </c>
      <c r="C670" s="4" t="s">
        <v>72</v>
      </c>
      <c r="D670" s="4" t="s">
        <v>73</v>
      </c>
      <c r="E670" s="4">
        <v>669</v>
      </c>
      <c r="F670" s="5">
        <v>3</v>
      </c>
      <c r="G670" s="5" t="s">
        <v>104</v>
      </c>
      <c r="H670" s="5" t="s">
        <v>105</v>
      </c>
      <c r="I670" s="5">
        <f t="shared" si="50"/>
        <v>9</v>
      </c>
      <c r="J670" s="5"/>
      <c r="K670" s="5"/>
      <c r="L670" s="5">
        <f>L669</f>
        <v>5</v>
      </c>
      <c r="M670" s="4" t="s">
        <v>3427</v>
      </c>
      <c r="N670" s="4" t="s">
        <v>3428</v>
      </c>
      <c r="O670" s="5"/>
      <c r="P670" s="5"/>
      <c r="Q670" s="5"/>
      <c r="R670" s="5"/>
      <c r="S670" s="5" t="s">
        <v>164</v>
      </c>
      <c r="T670" s="5" t="s">
        <v>165</v>
      </c>
      <c r="U670" s="5"/>
      <c r="V670" s="5"/>
      <c r="W670" s="5" t="s">
        <v>2796</v>
      </c>
      <c r="X670" s="5" t="s">
        <v>2797</v>
      </c>
      <c r="Y670" s="5" t="s">
        <v>167</v>
      </c>
      <c r="Z670" s="5" t="s">
        <v>168</v>
      </c>
      <c r="AA670" s="5"/>
      <c r="AB670" s="5"/>
      <c r="AC670" s="5">
        <v>42</v>
      </c>
      <c r="AD670" s="5" t="s">
        <v>1391</v>
      </c>
      <c r="AE670" s="5" t="s">
        <v>1392</v>
      </c>
      <c r="AF670" s="5"/>
      <c r="AG670" s="5"/>
      <c r="AH670" s="5"/>
      <c r="AI670" s="5"/>
      <c r="AJ670" s="5" t="s">
        <v>169</v>
      </c>
      <c r="AK670" s="5" t="s">
        <v>170</v>
      </c>
      <c r="AL670" s="5" t="s">
        <v>245</v>
      </c>
      <c r="AM670" s="5" t="s">
        <v>246</v>
      </c>
      <c r="AN670" s="5"/>
      <c r="AO670" s="5"/>
      <c r="AP670" s="5"/>
      <c r="AQ670" s="5"/>
      <c r="AR670" s="5"/>
      <c r="AS670" s="5"/>
      <c r="AT670" s="5" t="s">
        <v>95</v>
      </c>
      <c r="AU670" s="5" t="s">
        <v>96</v>
      </c>
      <c r="AV670" s="5" t="s">
        <v>3319</v>
      </c>
      <c r="AW670" s="5" t="s">
        <v>3320</v>
      </c>
      <c r="AX670" s="5"/>
      <c r="AY670" s="5"/>
      <c r="AZ670" s="5"/>
      <c r="BA670" s="5"/>
      <c r="BB670" s="5"/>
      <c r="BC670" s="5"/>
      <c r="BD670" s="5"/>
      <c r="BE670" s="5"/>
      <c r="BF670" s="5"/>
      <c r="BG670" s="5" t="s">
        <v>95</v>
      </c>
      <c r="BH670" s="5" t="s">
        <v>96</v>
      </c>
      <c r="BI670" s="5" t="s">
        <v>3429</v>
      </c>
      <c r="BJ670" s="5" t="s">
        <v>3430</v>
      </c>
      <c r="BK670" s="5" t="s">
        <v>403</v>
      </c>
      <c r="BL670" s="5" t="s">
        <v>404</v>
      </c>
      <c r="BM670" s="5" t="s">
        <v>2726</v>
      </c>
      <c r="BN670" s="5" t="s">
        <v>2727</v>
      </c>
      <c r="BO670" s="5" t="s">
        <v>95</v>
      </c>
      <c r="BP670" s="5" t="s">
        <v>96</v>
      </c>
      <c r="BQ670" s="5" t="s">
        <v>3431</v>
      </c>
      <c r="BR670" s="5" t="s">
        <v>2730</v>
      </c>
      <c r="BS670" s="5" t="s">
        <v>187</v>
      </c>
      <c r="BT670" s="5" t="s">
        <v>188</v>
      </c>
      <c r="BU670" s="5"/>
    </row>
    <row r="671" spans="1:73" s="6" customFormat="1" ht="13.5" customHeight="1">
      <c r="A671" s="11" t="str">
        <f>HYPERLINK("http://kyu.snu.ac.kr/sdhj/index.jsp?type=hj/GK14746_00IM0001_155b.jpg","1867_수동면_155b")</f>
        <v>1867_수동면_155b</v>
      </c>
      <c r="B671" s="4">
        <v>1867</v>
      </c>
      <c r="C671" s="4" t="s">
        <v>72</v>
      </c>
      <c r="D671" s="4" t="s">
        <v>73</v>
      </c>
      <c r="E671" s="4">
        <v>670</v>
      </c>
      <c r="F671" s="5">
        <v>3</v>
      </c>
      <c r="G671" s="5" t="s">
        <v>104</v>
      </c>
      <c r="H671" s="5" t="s">
        <v>105</v>
      </c>
      <c r="I671" s="5">
        <f t="shared" si="50"/>
        <v>9</v>
      </c>
      <c r="J671" s="5"/>
      <c r="K671" s="5"/>
      <c r="L671" s="5">
        <f>L670</f>
        <v>5</v>
      </c>
      <c r="M671" s="4" t="s">
        <v>3427</v>
      </c>
      <c r="N671" s="4" t="s">
        <v>3428</v>
      </c>
      <c r="O671" s="5"/>
      <c r="P671" s="5"/>
      <c r="Q671" s="5"/>
      <c r="R671" s="5"/>
      <c r="S671" s="5"/>
      <c r="T671" s="5" t="s">
        <v>5484</v>
      </c>
      <c r="U671" s="5" t="s">
        <v>4512</v>
      </c>
      <c r="V671" s="5" t="s">
        <v>4513</v>
      </c>
      <c r="W671" s="5"/>
      <c r="X671" s="5"/>
      <c r="Y671" s="5" t="s">
        <v>5025</v>
      </c>
      <c r="Z671" s="5" t="s">
        <v>5026</v>
      </c>
      <c r="AA671" s="5"/>
      <c r="AB671" s="5"/>
      <c r="AC671" s="5"/>
      <c r="AD671" s="5" t="s">
        <v>438</v>
      </c>
      <c r="AE671" s="5" t="s">
        <v>439</v>
      </c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</row>
    <row r="672" spans="1:73" s="6" customFormat="1" ht="13.5" customHeight="1">
      <c r="A672" s="11" t="str">
        <f>HYPERLINK("http://kyu.snu.ac.kr/sdhj/index.jsp?type=hj/GK14746_00IM0001_155b.jpg","1867_수동면_155b")</f>
        <v>1867_수동면_155b</v>
      </c>
      <c r="B672" s="4">
        <v>1867</v>
      </c>
      <c r="C672" s="4" t="s">
        <v>72</v>
      </c>
      <c r="D672" s="4" t="s">
        <v>73</v>
      </c>
      <c r="E672" s="4">
        <v>671</v>
      </c>
      <c r="F672" s="5">
        <v>3</v>
      </c>
      <c r="G672" s="5" t="s">
        <v>104</v>
      </c>
      <c r="H672" s="5" t="s">
        <v>105</v>
      </c>
      <c r="I672" s="5">
        <v>10</v>
      </c>
      <c r="J672" s="5" t="s">
        <v>4345</v>
      </c>
      <c r="K672" s="5" t="s">
        <v>4346</v>
      </c>
      <c r="L672" s="5">
        <v>1</v>
      </c>
      <c r="M672" s="4" t="s">
        <v>2275</v>
      </c>
      <c r="N672" s="4" t="s">
        <v>2276</v>
      </c>
      <c r="O672" s="5"/>
      <c r="P672" s="5"/>
      <c r="Q672" s="5"/>
      <c r="R672" s="5"/>
      <c r="S672" s="5"/>
      <c r="T672" s="5" t="s">
        <v>5794</v>
      </c>
      <c r="U672" s="5" t="s">
        <v>108</v>
      </c>
      <c r="V672" s="5" t="s">
        <v>109</v>
      </c>
      <c r="W672" s="5" t="s">
        <v>110</v>
      </c>
      <c r="X672" s="5" t="s">
        <v>111</v>
      </c>
      <c r="Y672" s="5" t="s">
        <v>4347</v>
      </c>
      <c r="Z672" s="5" t="s">
        <v>5795</v>
      </c>
      <c r="AA672" s="5"/>
      <c r="AB672" s="5"/>
      <c r="AC672" s="5">
        <v>63</v>
      </c>
      <c r="AD672" s="5" t="s">
        <v>2336</v>
      </c>
      <c r="AE672" s="5" t="s">
        <v>2337</v>
      </c>
      <c r="AF672" s="5"/>
      <c r="AG672" s="5"/>
      <c r="AH672" s="5"/>
      <c r="AI672" s="5"/>
      <c r="AJ672" s="5" t="s">
        <v>35</v>
      </c>
      <c r="AK672" s="5" t="s">
        <v>36</v>
      </c>
      <c r="AL672" s="5" t="s">
        <v>116</v>
      </c>
      <c r="AM672" s="5" t="s">
        <v>117</v>
      </c>
      <c r="AN672" s="5"/>
      <c r="AO672" s="5"/>
      <c r="AP672" s="5"/>
      <c r="AQ672" s="5"/>
      <c r="AR672" s="5"/>
      <c r="AS672" s="5"/>
      <c r="AT672" s="5" t="s">
        <v>95</v>
      </c>
      <c r="AU672" s="5" t="s">
        <v>96</v>
      </c>
      <c r="AV672" s="5" t="s">
        <v>4348</v>
      </c>
      <c r="AW672" s="5" t="s">
        <v>4349</v>
      </c>
      <c r="AX672" s="5"/>
      <c r="AY672" s="5"/>
      <c r="AZ672" s="5"/>
      <c r="BA672" s="5"/>
      <c r="BB672" s="5"/>
      <c r="BC672" s="5"/>
      <c r="BD672" s="5"/>
      <c r="BE672" s="5"/>
      <c r="BF672" s="5"/>
      <c r="BG672" s="5" t="s">
        <v>95</v>
      </c>
      <c r="BH672" s="5" t="s">
        <v>96</v>
      </c>
      <c r="BI672" s="5" t="s">
        <v>1530</v>
      </c>
      <c r="BJ672" s="5" t="s">
        <v>1531</v>
      </c>
      <c r="BK672" s="5" t="s">
        <v>95</v>
      </c>
      <c r="BL672" s="5" t="s">
        <v>96</v>
      </c>
      <c r="BM672" s="5" t="s">
        <v>4350</v>
      </c>
      <c r="BN672" s="5" t="s">
        <v>4351</v>
      </c>
      <c r="BO672" s="5" t="s">
        <v>1058</v>
      </c>
      <c r="BP672" s="5" t="s">
        <v>1059</v>
      </c>
      <c r="BQ672" s="5" t="s">
        <v>4352</v>
      </c>
      <c r="BR672" s="5" t="s">
        <v>4353</v>
      </c>
      <c r="BS672" s="5" t="s">
        <v>334</v>
      </c>
      <c r="BT672" s="5" t="s">
        <v>335</v>
      </c>
      <c r="BU672" s="5"/>
    </row>
    <row r="673" spans="1:73" s="6" customFormat="1" ht="13.5" customHeight="1">
      <c r="A673" s="11" t="str">
        <f>HYPERLINK("http://kyu.snu.ac.kr/sdhj/index.jsp?type=hj/GK14746_00IM0001_155b.jpg","1867_수동면_155b")</f>
        <v>1867_수동면_155b</v>
      </c>
      <c r="B673" s="4">
        <v>1867</v>
      </c>
      <c r="C673" s="4" t="s">
        <v>72</v>
      </c>
      <c r="D673" s="4" t="s">
        <v>73</v>
      </c>
      <c r="E673" s="4">
        <v>672</v>
      </c>
      <c r="F673" s="5">
        <v>3</v>
      </c>
      <c r="G673" s="5" t="s">
        <v>104</v>
      </c>
      <c r="H673" s="5" t="s">
        <v>105</v>
      </c>
      <c r="I673" s="5">
        <f t="shared" ref="I673:I689" si="51">I672</f>
        <v>10</v>
      </c>
      <c r="J673" s="5"/>
      <c r="K673" s="5"/>
      <c r="L673" s="5">
        <f>L672</f>
        <v>1</v>
      </c>
      <c r="M673" s="4" t="s">
        <v>2275</v>
      </c>
      <c r="N673" s="4" t="s">
        <v>2276</v>
      </c>
      <c r="O673" s="5"/>
      <c r="P673" s="5"/>
      <c r="Q673" s="5"/>
      <c r="R673" s="5"/>
      <c r="S673" s="5" t="s">
        <v>164</v>
      </c>
      <c r="T673" s="5" t="s">
        <v>165</v>
      </c>
      <c r="U673" s="5"/>
      <c r="V673" s="5"/>
      <c r="W673" s="5" t="s">
        <v>425</v>
      </c>
      <c r="X673" s="5" t="s">
        <v>426</v>
      </c>
      <c r="Y673" s="5" t="s">
        <v>167</v>
      </c>
      <c r="Z673" s="5" t="s">
        <v>168</v>
      </c>
      <c r="AA673" s="5"/>
      <c r="AB673" s="5"/>
      <c r="AC673" s="5">
        <v>60</v>
      </c>
      <c r="AD673" s="5" t="s">
        <v>2277</v>
      </c>
      <c r="AE673" s="5" t="s">
        <v>2278</v>
      </c>
      <c r="AF673" s="5"/>
      <c r="AG673" s="5"/>
      <c r="AH673" s="5"/>
      <c r="AI673" s="5"/>
      <c r="AJ673" s="5" t="s">
        <v>35</v>
      </c>
      <c r="AK673" s="5" t="s">
        <v>36</v>
      </c>
      <c r="AL673" s="5" t="s">
        <v>538</v>
      </c>
      <c r="AM673" s="5" t="s">
        <v>539</v>
      </c>
      <c r="AN673" s="5"/>
      <c r="AO673" s="5"/>
      <c r="AP673" s="5"/>
      <c r="AQ673" s="5"/>
      <c r="AR673" s="5"/>
      <c r="AS673" s="5"/>
      <c r="AT673" s="5" t="s">
        <v>95</v>
      </c>
      <c r="AU673" s="5" t="s">
        <v>96</v>
      </c>
      <c r="AV673" s="5" t="s">
        <v>2279</v>
      </c>
      <c r="AW673" s="5" t="s">
        <v>2280</v>
      </c>
      <c r="AX673" s="5"/>
      <c r="AY673" s="5"/>
      <c r="AZ673" s="5"/>
      <c r="BA673" s="5"/>
      <c r="BB673" s="5"/>
      <c r="BC673" s="5"/>
      <c r="BD673" s="5"/>
      <c r="BE673" s="5"/>
      <c r="BF673" s="5"/>
      <c r="BG673" s="5" t="s">
        <v>95</v>
      </c>
      <c r="BH673" s="5" t="s">
        <v>96</v>
      </c>
      <c r="BI673" s="5" t="s">
        <v>2281</v>
      </c>
      <c r="BJ673" s="5" t="s">
        <v>2282</v>
      </c>
      <c r="BK673" s="5" t="s">
        <v>95</v>
      </c>
      <c r="BL673" s="5" t="s">
        <v>96</v>
      </c>
      <c r="BM673" s="5" t="s">
        <v>2283</v>
      </c>
      <c r="BN673" s="5" t="s">
        <v>2284</v>
      </c>
      <c r="BO673" s="5" t="s">
        <v>95</v>
      </c>
      <c r="BP673" s="5" t="s">
        <v>96</v>
      </c>
      <c r="BQ673" s="5" t="s">
        <v>2285</v>
      </c>
      <c r="BR673" s="5" t="s">
        <v>2286</v>
      </c>
      <c r="BS673" s="5" t="s">
        <v>116</v>
      </c>
      <c r="BT673" s="5" t="s">
        <v>117</v>
      </c>
      <c r="BU673" s="5"/>
    </row>
    <row r="674" spans="1:73" s="6" customFormat="1" ht="13.5" customHeight="1">
      <c r="A674" s="11" t="str">
        <f>HYPERLINK("http://kyu.snu.ac.kr/sdhj/index.jsp?type=hj/GK14746_00IM0001_155b.jpg","1867_수동면_155b")</f>
        <v>1867_수동면_155b</v>
      </c>
      <c r="B674" s="4">
        <v>1867</v>
      </c>
      <c r="C674" s="4" t="s">
        <v>72</v>
      </c>
      <c r="D674" s="4" t="s">
        <v>73</v>
      </c>
      <c r="E674" s="4">
        <v>673</v>
      </c>
      <c r="F674" s="5">
        <v>3</v>
      </c>
      <c r="G674" s="5" t="s">
        <v>104</v>
      </c>
      <c r="H674" s="5" t="s">
        <v>105</v>
      </c>
      <c r="I674" s="5">
        <f t="shared" si="51"/>
        <v>10</v>
      </c>
      <c r="J674" s="5"/>
      <c r="K674" s="5"/>
      <c r="L674" s="5">
        <f>L673</f>
        <v>1</v>
      </c>
      <c r="M674" s="4" t="s">
        <v>2275</v>
      </c>
      <c r="N674" s="4" t="s">
        <v>2276</v>
      </c>
      <c r="O674" s="5"/>
      <c r="P674" s="5"/>
      <c r="Q674" s="5"/>
      <c r="R674" s="5"/>
      <c r="S674" s="5" t="s">
        <v>4494</v>
      </c>
      <c r="T674" s="5" t="s">
        <v>4495</v>
      </c>
      <c r="U674" s="5" t="s">
        <v>108</v>
      </c>
      <c r="V674" s="5" t="s">
        <v>109</v>
      </c>
      <c r="W674" s="5"/>
      <c r="X674" s="5"/>
      <c r="Y674" s="5" t="s">
        <v>5027</v>
      </c>
      <c r="Z674" s="5" t="s">
        <v>5028</v>
      </c>
      <c r="AA674" s="5"/>
      <c r="AB674" s="5"/>
      <c r="AC674" s="5">
        <v>43</v>
      </c>
      <c r="AD674" s="5" t="s">
        <v>229</v>
      </c>
      <c r="AE674" s="5" t="s">
        <v>230</v>
      </c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</row>
    <row r="675" spans="1:73" s="6" customFormat="1" ht="13.5" customHeight="1">
      <c r="A675" s="11" t="str">
        <f>HYPERLINK("http://kyu.snu.ac.kr/sdhj/index.jsp?type=hj/GK14746_00IM0001_155b.jpg","1867_수동면_155b")</f>
        <v>1867_수동면_155b</v>
      </c>
      <c r="B675" s="4">
        <v>1867</v>
      </c>
      <c r="C675" s="4" t="s">
        <v>72</v>
      </c>
      <c r="D675" s="4" t="s">
        <v>73</v>
      </c>
      <c r="E675" s="4">
        <v>674</v>
      </c>
      <c r="F675" s="5">
        <v>3</v>
      </c>
      <c r="G675" s="5" t="s">
        <v>104</v>
      </c>
      <c r="H675" s="5" t="s">
        <v>105</v>
      </c>
      <c r="I675" s="5">
        <f t="shared" si="51"/>
        <v>10</v>
      </c>
      <c r="J675" s="5"/>
      <c r="K675" s="5"/>
      <c r="L675" s="5">
        <f>L674</f>
        <v>1</v>
      </c>
      <c r="M675" s="4" t="s">
        <v>2275</v>
      </c>
      <c r="N675" s="4" t="s">
        <v>2276</v>
      </c>
      <c r="O675" s="5"/>
      <c r="P675" s="5"/>
      <c r="Q675" s="5"/>
      <c r="R675" s="5"/>
      <c r="S675" s="5"/>
      <c r="T675" s="5" t="s">
        <v>5796</v>
      </c>
      <c r="U675" s="5" t="s">
        <v>4512</v>
      </c>
      <c r="V675" s="5" t="s">
        <v>4513</v>
      </c>
      <c r="W675" s="5"/>
      <c r="X675" s="5"/>
      <c r="Y675" s="5" t="s">
        <v>5029</v>
      </c>
      <c r="Z675" s="5" t="s">
        <v>5030</v>
      </c>
      <c r="AA675" s="5"/>
      <c r="AB675" s="5"/>
      <c r="AC675" s="5"/>
      <c r="AD675" s="5" t="s">
        <v>1079</v>
      </c>
      <c r="AE675" s="5" t="s">
        <v>1080</v>
      </c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</row>
    <row r="676" spans="1:73" s="6" customFormat="1" ht="13.5" customHeight="1">
      <c r="A676" s="11" t="str">
        <f>HYPERLINK("http://kyu.snu.ac.kr/sdhj/index.jsp?type=hj/GK14746_00IM0001_155b.jpg","1867_수동면_155b")</f>
        <v>1867_수동면_155b</v>
      </c>
      <c r="B676" s="4">
        <v>1867</v>
      </c>
      <c r="C676" s="4" t="s">
        <v>72</v>
      </c>
      <c r="D676" s="4" t="s">
        <v>73</v>
      </c>
      <c r="E676" s="4">
        <v>675</v>
      </c>
      <c r="F676" s="5">
        <v>3</v>
      </c>
      <c r="G676" s="5" t="s">
        <v>104</v>
      </c>
      <c r="H676" s="5" t="s">
        <v>105</v>
      </c>
      <c r="I676" s="5">
        <f t="shared" si="51"/>
        <v>10</v>
      </c>
      <c r="J676" s="5"/>
      <c r="K676" s="5"/>
      <c r="L676" s="5">
        <v>2</v>
      </c>
      <c r="M676" s="4" t="s">
        <v>1760</v>
      </c>
      <c r="N676" s="4" t="s">
        <v>1761</v>
      </c>
      <c r="O676" s="5"/>
      <c r="P676" s="5"/>
      <c r="Q676" s="5"/>
      <c r="R676" s="5"/>
      <c r="S676" s="5"/>
      <c r="T676" s="5" t="s">
        <v>5685</v>
      </c>
      <c r="U676" s="5" t="s">
        <v>108</v>
      </c>
      <c r="V676" s="5" t="s">
        <v>109</v>
      </c>
      <c r="W676" s="5" t="s">
        <v>269</v>
      </c>
      <c r="X676" s="5" t="s">
        <v>270</v>
      </c>
      <c r="Y676" s="5" t="s">
        <v>1762</v>
      </c>
      <c r="Z676" s="5" t="s">
        <v>1763</v>
      </c>
      <c r="AA676" s="5"/>
      <c r="AB676" s="5"/>
      <c r="AC676" s="5">
        <v>43</v>
      </c>
      <c r="AD676" s="5" t="s">
        <v>212</v>
      </c>
      <c r="AE676" s="5" t="s">
        <v>213</v>
      </c>
      <c r="AF676" s="5"/>
      <c r="AG676" s="5"/>
      <c r="AH676" s="5"/>
      <c r="AI676" s="5"/>
      <c r="AJ676" s="5" t="s">
        <v>35</v>
      </c>
      <c r="AK676" s="5" t="s">
        <v>36</v>
      </c>
      <c r="AL676" s="5" t="s">
        <v>187</v>
      </c>
      <c r="AM676" s="5" t="s">
        <v>188</v>
      </c>
      <c r="AN676" s="5"/>
      <c r="AO676" s="5"/>
      <c r="AP676" s="5"/>
      <c r="AQ676" s="5"/>
      <c r="AR676" s="5"/>
      <c r="AS676" s="5"/>
      <c r="AT676" s="5" t="s">
        <v>95</v>
      </c>
      <c r="AU676" s="5" t="s">
        <v>96</v>
      </c>
      <c r="AV676" s="5" t="s">
        <v>1351</v>
      </c>
      <c r="AW676" s="5" t="s">
        <v>1352</v>
      </c>
      <c r="AX676" s="5"/>
      <c r="AY676" s="5"/>
      <c r="AZ676" s="5"/>
      <c r="BA676" s="5"/>
      <c r="BB676" s="5"/>
      <c r="BC676" s="5"/>
      <c r="BD676" s="5"/>
      <c r="BE676" s="5"/>
      <c r="BF676" s="5"/>
      <c r="BG676" s="5" t="s">
        <v>95</v>
      </c>
      <c r="BH676" s="5" t="s">
        <v>96</v>
      </c>
      <c r="BI676" s="5" t="s">
        <v>1764</v>
      </c>
      <c r="BJ676" s="5" t="s">
        <v>1765</v>
      </c>
      <c r="BK676" s="5" t="s">
        <v>95</v>
      </c>
      <c r="BL676" s="5" t="s">
        <v>96</v>
      </c>
      <c r="BM676" s="5" t="s">
        <v>442</v>
      </c>
      <c r="BN676" s="5" t="s">
        <v>443</v>
      </c>
      <c r="BO676" s="5" t="s">
        <v>95</v>
      </c>
      <c r="BP676" s="5" t="s">
        <v>96</v>
      </c>
      <c r="BQ676" s="5" t="s">
        <v>1766</v>
      </c>
      <c r="BR676" s="5" t="s">
        <v>1767</v>
      </c>
      <c r="BS676" s="5" t="s">
        <v>255</v>
      </c>
      <c r="BT676" s="5" t="s">
        <v>256</v>
      </c>
      <c r="BU676" s="5"/>
    </row>
    <row r="677" spans="1:73" s="6" customFormat="1" ht="13.5" customHeight="1">
      <c r="A677" s="11" t="str">
        <f>HYPERLINK("http://kyu.snu.ac.kr/sdhj/index.jsp?type=hj/GK14746_00IM0001_155b.jpg","1867_수동면_155b")</f>
        <v>1867_수동면_155b</v>
      </c>
      <c r="B677" s="4">
        <v>1867</v>
      </c>
      <c r="C677" s="4" t="s">
        <v>72</v>
      </c>
      <c r="D677" s="4" t="s">
        <v>73</v>
      </c>
      <c r="E677" s="4">
        <v>676</v>
      </c>
      <c r="F677" s="5">
        <v>3</v>
      </c>
      <c r="G677" s="5" t="s">
        <v>104</v>
      </c>
      <c r="H677" s="5" t="s">
        <v>105</v>
      </c>
      <c r="I677" s="5">
        <f t="shared" si="51"/>
        <v>10</v>
      </c>
      <c r="J677" s="5"/>
      <c r="K677" s="5"/>
      <c r="L677" s="5">
        <f>L676</f>
        <v>2</v>
      </c>
      <c r="M677" s="4" t="s">
        <v>1760</v>
      </c>
      <c r="N677" s="4" t="s">
        <v>1761</v>
      </c>
      <c r="O677" s="5"/>
      <c r="P677" s="5"/>
      <c r="Q677" s="5"/>
      <c r="R677" s="5"/>
      <c r="S677" s="5" t="s">
        <v>164</v>
      </c>
      <c r="T677" s="5" t="s">
        <v>165</v>
      </c>
      <c r="U677" s="5"/>
      <c r="V677" s="5"/>
      <c r="W677" s="5" t="s">
        <v>166</v>
      </c>
      <c r="X677" s="5" t="s">
        <v>5767</v>
      </c>
      <c r="Y677" s="5" t="s">
        <v>167</v>
      </c>
      <c r="Z677" s="5" t="s">
        <v>168</v>
      </c>
      <c r="AA677" s="5"/>
      <c r="AB677" s="5"/>
      <c r="AC677" s="5">
        <v>43</v>
      </c>
      <c r="AD677" s="5" t="s">
        <v>212</v>
      </c>
      <c r="AE677" s="5" t="s">
        <v>213</v>
      </c>
      <c r="AF677" s="5"/>
      <c r="AG677" s="5"/>
      <c r="AH677" s="5"/>
      <c r="AI677" s="5"/>
      <c r="AJ677" s="5" t="s">
        <v>169</v>
      </c>
      <c r="AK677" s="5" t="s">
        <v>170</v>
      </c>
      <c r="AL677" s="5" t="s">
        <v>171</v>
      </c>
      <c r="AM677" s="5" t="s">
        <v>5674</v>
      </c>
      <c r="AN677" s="5"/>
      <c r="AO677" s="5"/>
      <c r="AP677" s="5"/>
      <c r="AQ677" s="5"/>
      <c r="AR677" s="5"/>
      <c r="AS677" s="5"/>
      <c r="AT677" s="5" t="s">
        <v>95</v>
      </c>
      <c r="AU677" s="5" t="s">
        <v>96</v>
      </c>
      <c r="AV677" s="5" t="s">
        <v>3372</v>
      </c>
      <c r="AW677" s="5" t="s">
        <v>5797</v>
      </c>
      <c r="AX677" s="5"/>
      <c r="AY677" s="5"/>
      <c r="AZ677" s="5"/>
      <c r="BA677" s="5"/>
      <c r="BB677" s="5"/>
      <c r="BC677" s="5"/>
      <c r="BD677" s="5"/>
      <c r="BE677" s="5"/>
      <c r="BF677" s="5"/>
      <c r="BG677" s="5" t="s">
        <v>95</v>
      </c>
      <c r="BH677" s="5" t="s">
        <v>96</v>
      </c>
      <c r="BI677" s="5" t="s">
        <v>3373</v>
      </c>
      <c r="BJ677" s="5" t="s">
        <v>3374</v>
      </c>
      <c r="BK677" s="5" t="s">
        <v>95</v>
      </c>
      <c r="BL677" s="5" t="s">
        <v>96</v>
      </c>
      <c r="BM677" s="5" t="s">
        <v>3375</v>
      </c>
      <c r="BN677" s="5" t="s">
        <v>3376</v>
      </c>
      <c r="BO677" s="5" t="s">
        <v>95</v>
      </c>
      <c r="BP677" s="5" t="s">
        <v>96</v>
      </c>
      <c r="BQ677" s="5" t="s">
        <v>3377</v>
      </c>
      <c r="BR677" s="5" t="s">
        <v>3378</v>
      </c>
      <c r="BS677" s="5" t="s">
        <v>3379</v>
      </c>
      <c r="BT677" s="5" t="s">
        <v>3380</v>
      </c>
      <c r="BU677" s="5"/>
    </row>
    <row r="678" spans="1:73" s="6" customFormat="1" ht="13.5" customHeight="1">
      <c r="A678" s="11" t="str">
        <f>HYPERLINK("http://kyu.snu.ac.kr/sdhj/index.jsp?type=hj/GK14746_00IM0001_155b.jpg","1867_수동면_155b")</f>
        <v>1867_수동면_155b</v>
      </c>
      <c r="B678" s="4">
        <v>1867</v>
      </c>
      <c r="C678" s="4" t="s">
        <v>72</v>
      </c>
      <c r="D678" s="4" t="s">
        <v>73</v>
      </c>
      <c r="E678" s="4">
        <v>677</v>
      </c>
      <c r="F678" s="5">
        <v>3</v>
      </c>
      <c r="G678" s="5" t="s">
        <v>104</v>
      </c>
      <c r="H678" s="5" t="s">
        <v>105</v>
      </c>
      <c r="I678" s="5">
        <f t="shared" si="51"/>
        <v>10</v>
      </c>
      <c r="J678" s="5"/>
      <c r="K678" s="5"/>
      <c r="L678" s="5">
        <f>L677</f>
        <v>2</v>
      </c>
      <c r="M678" s="4" t="s">
        <v>1760</v>
      </c>
      <c r="N678" s="4" t="s">
        <v>1761</v>
      </c>
      <c r="O678" s="5"/>
      <c r="P678" s="5"/>
      <c r="Q678" s="5"/>
      <c r="R678" s="5"/>
      <c r="S678" s="5"/>
      <c r="T678" s="5" t="s">
        <v>5688</v>
      </c>
      <c r="U678" s="5" t="s">
        <v>4512</v>
      </c>
      <c r="V678" s="5" t="s">
        <v>4513</v>
      </c>
      <c r="W678" s="5"/>
      <c r="X678" s="5"/>
      <c r="Y678" s="5" t="s">
        <v>5031</v>
      </c>
      <c r="Z678" s="5" t="s">
        <v>5032</v>
      </c>
      <c r="AA678" s="5"/>
      <c r="AB678" s="5"/>
      <c r="AC678" s="5"/>
      <c r="AD678" s="5" t="s">
        <v>2419</v>
      </c>
      <c r="AE678" s="5" t="s">
        <v>2420</v>
      </c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</row>
    <row r="679" spans="1:73" s="6" customFormat="1" ht="13.5" customHeight="1">
      <c r="A679" s="11" t="str">
        <f>HYPERLINK("http://kyu.snu.ac.kr/sdhj/index.jsp?type=hj/GK14746_00IM0001_155b.jpg","1867_수동면_155b")</f>
        <v>1867_수동면_155b</v>
      </c>
      <c r="B679" s="4">
        <v>1867</v>
      </c>
      <c r="C679" s="4" t="s">
        <v>72</v>
      </c>
      <c r="D679" s="4" t="s">
        <v>73</v>
      </c>
      <c r="E679" s="4">
        <v>678</v>
      </c>
      <c r="F679" s="5">
        <v>3</v>
      </c>
      <c r="G679" s="5" t="s">
        <v>104</v>
      </c>
      <c r="H679" s="5" t="s">
        <v>105</v>
      </c>
      <c r="I679" s="5">
        <f t="shared" si="51"/>
        <v>10</v>
      </c>
      <c r="J679" s="5"/>
      <c r="K679" s="5"/>
      <c r="L679" s="5">
        <v>3</v>
      </c>
      <c r="M679" s="4" t="s">
        <v>3949</v>
      </c>
      <c r="N679" s="4" t="s">
        <v>3950</v>
      </c>
      <c r="O679" s="5"/>
      <c r="P679" s="5"/>
      <c r="Q679" s="5" t="s">
        <v>3951</v>
      </c>
      <c r="R679" s="5" t="s">
        <v>5798</v>
      </c>
      <c r="S679" s="5"/>
      <c r="T679" s="5" t="s">
        <v>5799</v>
      </c>
      <c r="U679" s="5"/>
      <c r="V679" s="5"/>
      <c r="W679" s="5" t="s">
        <v>5800</v>
      </c>
      <c r="X679" s="5" t="s">
        <v>5801</v>
      </c>
      <c r="Y679" s="5" t="s">
        <v>3952</v>
      </c>
      <c r="Z679" s="5" t="s">
        <v>3953</v>
      </c>
      <c r="AA679" s="5"/>
      <c r="AB679" s="5"/>
      <c r="AC679" s="5">
        <v>44</v>
      </c>
      <c r="AD679" s="5" t="s">
        <v>81</v>
      </c>
      <c r="AE679" s="5" t="s">
        <v>82</v>
      </c>
      <c r="AF679" s="5"/>
      <c r="AG679" s="5"/>
      <c r="AH679" s="5"/>
      <c r="AI679" s="5"/>
      <c r="AJ679" s="5" t="s">
        <v>35</v>
      </c>
      <c r="AK679" s="5" t="s">
        <v>36</v>
      </c>
      <c r="AL679" s="5" t="s">
        <v>171</v>
      </c>
      <c r="AM679" s="5" t="s">
        <v>5802</v>
      </c>
      <c r="AN679" s="5"/>
      <c r="AO679" s="5"/>
      <c r="AP679" s="5"/>
      <c r="AQ679" s="5"/>
      <c r="AR679" s="5"/>
      <c r="AS679" s="5"/>
      <c r="AT679" s="5" t="s">
        <v>95</v>
      </c>
      <c r="AU679" s="5" t="s">
        <v>96</v>
      </c>
      <c r="AV679" s="5" t="s">
        <v>3954</v>
      </c>
      <c r="AW679" s="5" t="s">
        <v>3955</v>
      </c>
      <c r="AX679" s="5"/>
      <c r="AY679" s="5"/>
      <c r="AZ679" s="5"/>
      <c r="BA679" s="5"/>
      <c r="BB679" s="5"/>
      <c r="BC679" s="5"/>
      <c r="BD679" s="5"/>
      <c r="BE679" s="5"/>
      <c r="BF679" s="5"/>
      <c r="BG679" s="5" t="s">
        <v>95</v>
      </c>
      <c r="BH679" s="5" t="s">
        <v>96</v>
      </c>
      <c r="BI679" s="5" t="s">
        <v>1818</v>
      </c>
      <c r="BJ679" s="5" t="s">
        <v>1819</v>
      </c>
      <c r="BK679" s="5" t="s">
        <v>95</v>
      </c>
      <c r="BL679" s="5" t="s">
        <v>96</v>
      </c>
      <c r="BM679" s="5" t="s">
        <v>1820</v>
      </c>
      <c r="BN679" s="5" t="s">
        <v>1821</v>
      </c>
      <c r="BO679" s="5" t="s">
        <v>95</v>
      </c>
      <c r="BP679" s="5" t="s">
        <v>96</v>
      </c>
      <c r="BQ679" s="5" t="s">
        <v>3956</v>
      </c>
      <c r="BR679" s="5" t="s">
        <v>3957</v>
      </c>
      <c r="BS679" s="5" t="s">
        <v>367</v>
      </c>
      <c r="BT679" s="5" t="s">
        <v>368</v>
      </c>
      <c r="BU679" s="5"/>
    </row>
    <row r="680" spans="1:73" s="6" customFormat="1" ht="13.5" customHeight="1">
      <c r="A680" s="11" t="str">
        <f>HYPERLINK("http://kyu.snu.ac.kr/sdhj/index.jsp?type=hj/GK14746_00IM0001_155b.jpg","1867_수동면_155b")</f>
        <v>1867_수동면_155b</v>
      </c>
      <c r="B680" s="4">
        <v>1867</v>
      </c>
      <c r="C680" s="4" t="s">
        <v>72</v>
      </c>
      <c r="D680" s="4" t="s">
        <v>73</v>
      </c>
      <c r="E680" s="4">
        <v>679</v>
      </c>
      <c r="F680" s="5">
        <v>3</v>
      </c>
      <c r="G680" s="5" t="s">
        <v>104</v>
      </c>
      <c r="H680" s="5" t="s">
        <v>105</v>
      </c>
      <c r="I680" s="5">
        <f t="shared" si="51"/>
        <v>10</v>
      </c>
      <c r="J680" s="5"/>
      <c r="K680" s="5"/>
      <c r="L680" s="5">
        <f>L679</f>
        <v>3</v>
      </c>
      <c r="M680" s="4" t="s">
        <v>3949</v>
      </c>
      <c r="N680" s="4" t="s">
        <v>3950</v>
      </c>
      <c r="O680" s="5"/>
      <c r="P680" s="5"/>
      <c r="Q680" s="5"/>
      <c r="R680" s="5"/>
      <c r="S680" s="5" t="s">
        <v>3095</v>
      </c>
      <c r="T680" s="5" t="s">
        <v>3096</v>
      </c>
      <c r="U680" s="5"/>
      <c r="V680" s="5"/>
      <c r="W680" s="5" t="s">
        <v>269</v>
      </c>
      <c r="X680" s="5" t="s">
        <v>270</v>
      </c>
      <c r="Y680" s="5" t="s">
        <v>167</v>
      </c>
      <c r="Z680" s="5" t="s">
        <v>168</v>
      </c>
      <c r="AA680" s="5"/>
      <c r="AB680" s="5"/>
      <c r="AC680" s="5"/>
      <c r="AD680" s="5"/>
      <c r="AE680" s="5"/>
      <c r="AF680" s="5" t="s">
        <v>2798</v>
      </c>
      <c r="AG680" s="5" t="s">
        <v>2799</v>
      </c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</row>
    <row r="681" spans="1:73" s="6" customFormat="1" ht="13.5" customHeight="1">
      <c r="A681" s="11" t="str">
        <f>HYPERLINK("http://kyu.snu.ac.kr/sdhj/index.jsp?type=hj/GK14746_00IM0001_155b.jpg","1867_수동면_155b")</f>
        <v>1867_수동면_155b</v>
      </c>
      <c r="B681" s="4">
        <v>1867</v>
      </c>
      <c r="C681" s="4" t="s">
        <v>72</v>
      </c>
      <c r="D681" s="4" t="s">
        <v>73</v>
      </c>
      <c r="E681" s="4">
        <v>680</v>
      </c>
      <c r="F681" s="5">
        <v>3</v>
      </c>
      <c r="G681" s="5" t="s">
        <v>104</v>
      </c>
      <c r="H681" s="5" t="s">
        <v>105</v>
      </c>
      <c r="I681" s="5">
        <f t="shared" si="51"/>
        <v>10</v>
      </c>
      <c r="J681" s="5"/>
      <c r="K681" s="5"/>
      <c r="L681" s="5">
        <f>L680</f>
        <v>3</v>
      </c>
      <c r="M681" s="4" t="s">
        <v>3949</v>
      </c>
      <c r="N681" s="4" t="s">
        <v>3950</v>
      </c>
      <c r="O681" s="5"/>
      <c r="P681" s="5"/>
      <c r="Q681" s="5"/>
      <c r="R681" s="5"/>
      <c r="S681" s="5" t="s">
        <v>164</v>
      </c>
      <c r="T681" s="5" t="s">
        <v>165</v>
      </c>
      <c r="U681" s="5"/>
      <c r="V681" s="5"/>
      <c r="W681" s="5" t="s">
        <v>1578</v>
      </c>
      <c r="X681" s="5" t="s">
        <v>1579</v>
      </c>
      <c r="Y681" s="5" t="s">
        <v>167</v>
      </c>
      <c r="Z681" s="5" t="s">
        <v>168</v>
      </c>
      <c r="AA681" s="5"/>
      <c r="AB681" s="5"/>
      <c r="AC681" s="5">
        <v>47</v>
      </c>
      <c r="AD681" s="5" t="s">
        <v>81</v>
      </c>
      <c r="AE681" s="5" t="s">
        <v>82</v>
      </c>
      <c r="AF681" s="5"/>
      <c r="AG681" s="5"/>
      <c r="AH681" s="5"/>
      <c r="AI681" s="5"/>
      <c r="AJ681" s="5" t="s">
        <v>169</v>
      </c>
      <c r="AK681" s="5" t="s">
        <v>170</v>
      </c>
      <c r="AL681" s="5" t="s">
        <v>245</v>
      </c>
      <c r="AM681" s="5" t="s">
        <v>246</v>
      </c>
      <c r="AN681" s="5"/>
      <c r="AO681" s="5"/>
      <c r="AP681" s="5"/>
      <c r="AQ681" s="5"/>
      <c r="AR681" s="5"/>
      <c r="AS681" s="5"/>
      <c r="AT681" s="5" t="s">
        <v>95</v>
      </c>
      <c r="AU681" s="5" t="s">
        <v>96</v>
      </c>
      <c r="AV681" s="5" t="s">
        <v>3980</v>
      </c>
      <c r="AW681" s="5" t="s">
        <v>3981</v>
      </c>
      <c r="AX681" s="5"/>
      <c r="AY681" s="5"/>
      <c r="AZ681" s="5"/>
      <c r="BA681" s="5"/>
      <c r="BB681" s="5"/>
      <c r="BC681" s="5"/>
      <c r="BD681" s="5"/>
      <c r="BE681" s="5"/>
      <c r="BF681" s="5"/>
      <c r="BG681" s="5" t="s">
        <v>95</v>
      </c>
      <c r="BH681" s="5" t="s">
        <v>96</v>
      </c>
      <c r="BI681" s="5" t="s">
        <v>3982</v>
      </c>
      <c r="BJ681" s="5" t="s">
        <v>3983</v>
      </c>
      <c r="BK681" s="5" t="s">
        <v>95</v>
      </c>
      <c r="BL681" s="5" t="s">
        <v>96</v>
      </c>
      <c r="BM681" s="5" t="s">
        <v>3984</v>
      </c>
      <c r="BN681" s="5" t="s">
        <v>3985</v>
      </c>
      <c r="BO681" s="5" t="s">
        <v>95</v>
      </c>
      <c r="BP681" s="5" t="s">
        <v>96</v>
      </c>
      <c r="BQ681" s="5" t="s">
        <v>3986</v>
      </c>
      <c r="BR681" s="5" t="s">
        <v>3987</v>
      </c>
      <c r="BS681" s="5" t="s">
        <v>140</v>
      </c>
      <c r="BT681" s="5" t="s">
        <v>141</v>
      </c>
      <c r="BU681" s="5"/>
    </row>
    <row r="682" spans="1:73" s="6" customFormat="1" ht="13.5" customHeight="1">
      <c r="A682" s="11" t="str">
        <f>HYPERLINK("http://kyu.snu.ac.kr/sdhj/index.jsp?type=hj/GK14746_00IM0001_155b.jpg","1867_수동면_155b")</f>
        <v>1867_수동면_155b</v>
      </c>
      <c r="B682" s="4">
        <v>1867</v>
      </c>
      <c r="C682" s="4" t="s">
        <v>72</v>
      </c>
      <c r="D682" s="4" t="s">
        <v>73</v>
      </c>
      <c r="E682" s="4">
        <v>681</v>
      </c>
      <c r="F682" s="5">
        <v>3</v>
      </c>
      <c r="G682" s="5" t="s">
        <v>104</v>
      </c>
      <c r="H682" s="5" t="s">
        <v>105</v>
      </c>
      <c r="I682" s="5">
        <f t="shared" si="51"/>
        <v>10</v>
      </c>
      <c r="J682" s="5"/>
      <c r="K682" s="5"/>
      <c r="L682" s="5">
        <f>L681</f>
        <v>3</v>
      </c>
      <c r="M682" s="4" t="s">
        <v>3949</v>
      </c>
      <c r="N682" s="4" t="s">
        <v>3950</v>
      </c>
      <c r="O682" s="5"/>
      <c r="P682" s="5"/>
      <c r="Q682" s="5"/>
      <c r="R682" s="5"/>
      <c r="S682" s="5"/>
      <c r="T682" s="5" t="s">
        <v>5803</v>
      </c>
      <c r="U682" s="5" t="s">
        <v>4512</v>
      </c>
      <c r="V682" s="5" t="s">
        <v>4513</v>
      </c>
      <c r="W682" s="5"/>
      <c r="X682" s="5"/>
      <c r="Y682" s="5" t="s">
        <v>5033</v>
      </c>
      <c r="Z682" s="5" t="s">
        <v>5034</v>
      </c>
      <c r="AA682" s="5"/>
      <c r="AB682" s="5"/>
      <c r="AC682" s="5"/>
      <c r="AD682" s="5" t="s">
        <v>2468</v>
      </c>
      <c r="AE682" s="5" t="s">
        <v>2469</v>
      </c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</row>
    <row r="683" spans="1:73" s="6" customFormat="1" ht="13.5" customHeight="1">
      <c r="A683" s="11" t="str">
        <f>HYPERLINK("http://kyu.snu.ac.kr/sdhj/index.jsp?type=hj/GK14746_00IM0001_155b.jpg","1867_수동면_155b")</f>
        <v>1867_수동면_155b</v>
      </c>
      <c r="B683" s="4">
        <v>1867</v>
      </c>
      <c r="C683" s="4" t="s">
        <v>72</v>
      </c>
      <c r="D683" s="4" t="s">
        <v>73</v>
      </c>
      <c r="E683" s="4">
        <v>682</v>
      </c>
      <c r="F683" s="5">
        <v>3</v>
      </c>
      <c r="G683" s="5" t="s">
        <v>104</v>
      </c>
      <c r="H683" s="5" t="s">
        <v>105</v>
      </c>
      <c r="I683" s="5">
        <f t="shared" si="51"/>
        <v>10</v>
      </c>
      <c r="J683" s="5"/>
      <c r="K683" s="5"/>
      <c r="L683" s="5">
        <v>4</v>
      </c>
      <c r="M683" s="4" t="s">
        <v>5804</v>
      </c>
      <c r="N683" s="4" t="s">
        <v>1814</v>
      </c>
      <c r="O683" s="5"/>
      <c r="P683" s="5"/>
      <c r="Q683" s="5"/>
      <c r="R683" s="5"/>
      <c r="S683" s="5"/>
      <c r="T683" s="5" t="s">
        <v>5805</v>
      </c>
      <c r="U683" s="5" t="s">
        <v>108</v>
      </c>
      <c r="V683" s="5" t="s">
        <v>109</v>
      </c>
      <c r="W683" s="5" t="s">
        <v>166</v>
      </c>
      <c r="X683" s="5" t="s">
        <v>5806</v>
      </c>
      <c r="Y683" s="5" t="s">
        <v>5807</v>
      </c>
      <c r="Z683" s="5" t="s">
        <v>1815</v>
      </c>
      <c r="AA683" s="5"/>
      <c r="AB683" s="5"/>
      <c r="AC683" s="5">
        <v>41</v>
      </c>
      <c r="AD683" s="5" t="s">
        <v>160</v>
      </c>
      <c r="AE683" s="5" t="s">
        <v>161</v>
      </c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 t="s">
        <v>95</v>
      </c>
      <c r="AU683" s="5" t="s">
        <v>96</v>
      </c>
      <c r="AV683" s="5" t="s">
        <v>1816</v>
      </c>
      <c r="AW683" s="5" t="s">
        <v>1817</v>
      </c>
      <c r="AX683" s="5"/>
      <c r="AY683" s="5"/>
      <c r="AZ683" s="5"/>
      <c r="BA683" s="5"/>
      <c r="BB683" s="5"/>
      <c r="BC683" s="5"/>
      <c r="BD683" s="5"/>
      <c r="BE683" s="5"/>
      <c r="BF683" s="5"/>
      <c r="BG683" s="5" t="s">
        <v>95</v>
      </c>
      <c r="BH683" s="5" t="s">
        <v>96</v>
      </c>
      <c r="BI683" s="5" t="s">
        <v>1818</v>
      </c>
      <c r="BJ683" s="5" t="s">
        <v>1819</v>
      </c>
      <c r="BK683" s="5" t="s">
        <v>95</v>
      </c>
      <c r="BL683" s="5" t="s">
        <v>96</v>
      </c>
      <c r="BM683" s="5" t="s">
        <v>1820</v>
      </c>
      <c r="BN683" s="5" t="s">
        <v>1821</v>
      </c>
      <c r="BO683" s="5" t="s">
        <v>95</v>
      </c>
      <c r="BP683" s="5" t="s">
        <v>96</v>
      </c>
      <c r="BQ683" s="5" t="s">
        <v>1822</v>
      </c>
      <c r="BR683" s="5" t="s">
        <v>1823</v>
      </c>
      <c r="BS683" s="5" t="s">
        <v>255</v>
      </c>
      <c r="BT683" s="5" t="s">
        <v>256</v>
      </c>
      <c r="BU683" s="5"/>
    </row>
    <row r="684" spans="1:73" s="6" customFormat="1" ht="13.5" customHeight="1">
      <c r="A684" s="11" t="str">
        <f>HYPERLINK("http://kyu.snu.ac.kr/sdhj/index.jsp?type=hj/GK14746_00IM0001_155b.jpg","1867_수동면_155b")</f>
        <v>1867_수동면_155b</v>
      </c>
      <c r="B684" s="4">
        <v>1867</v>
      </c>
      <c r="C684" s="4" t="s">
        <v>72</v>
      </c>
      <c r="D684" s="4" t="s">
        <v>73</v>
      </c>
      <c r="E684" s="4">
        <v>683</v>
      </c>
      <c r="F684" s="5">
        <v>3</v>
      </c>
      <c r="G684" s="5" t="s">
        <v>104</v>
      </c>
      <c r="H684" s="5" t="s">
        <v>105</v>
      </c>
      <c r="I684" s="5">
        <f t="shared" si="51"/>
        <v>10</v>
      </c>
      <c r="J684" s="5"/>
      <c r="K684" s="5"/>
      <c r="L684" s="5">
        <f>L683</f>
        <v>4</v>
      </c>
      <c r="M684" s="4" t="s">
        <v>5804</v>
      </c>
      <c r="N684" s="4" t="s">
        <v>1814</v>
      </c>
      <c r="O684" s="5"/>
      <c r="P684" s="5"/>
      <c r="Q684" s="5"/>
      <c r="R684" s="5"/>
      <c r="S684" s="5" t="s">
        <v>164</v>
      </c>
      <c r="T684" s="5" t="s">
        <v>165</v>
      </c>
      <c r="U684" s="5"/>
      <c r="V684" s="5"/>
      <c r="W684" s="5" t="s">
        <v>2955</v>
      </c>
      <c r="X684" s="5" t="s">
        <v>2956</v>
      </c>
      <c r="Y684" s="5" t="s">
        <v>167</v>
      </c>
      <c r="Z684" s="5" t="s">
        <v>168</v>
      </c>
      <c r="AA684" s="5"/>
      <c r="AB684" s="5"/>
      <c r="AC684" s="5">
        <v>45</v>
      </c>
      <c r="AD684" s="5" t="s">
        <v>814</v>
      </c>
      <c r="AE684" s="5" t="s">
        <v>815</v>
      </c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 t="s">
        <v>95</v>
      </c>
      <c r="AU684" s="5" t="s">
        <v>96</v>
      </c>
      <c r="AV684" s="5" t="s">
        <v>2957</v>
      </c>
      <c r="AW684" s="5" t="s">
        <v>2958</v>
      </c>
      <c r="AX684" s="5"/>
      <c r="AY684" s="5"/>
      <c r="AZ684" s="5"/>
      <c r="BA684" s="5"/>
      <c r="BB684" s="5"/>
      <c r="BC684" s="5"/>
      <c r="BD684" s="5"/>
      <c r="BE684" s="5"/>
      <c r="BF684" s="5"/>
      <c r="BG684" s="5" t="s">
        <v>95</v>
      </c>
      <c r="BH684" s="5" t="s">
        <v>96</v>
      </c>
      <c r="BI684" s="5" t="s">
        <v>2959</v>
      </c>
      <c r="BJ684" s="5" t="s">
        <v>2960</v>
      </c>
      <c r="BK684" s="5" t="s">
        <v>95</v>
      </c>
      <c r="BL684" s="5" t="s">
        <v>96</v>
      </c>
      <c r="BM684" s="5" t="s">
        <v>2582</v>
      </c>
      <c r="BN684" s="5" t="s">
        <v>2583</v>
      </c>
      <c r="BO684" s="5" t="s">
        <v>95</v>
      </c>
      <c r="BP684" s="5" t="s">
        <v>96</v>
      </c>
      <c r="BQ684" s="5" t="s">
        <v>2961</v>
      </c>
      <c r="BR684" s="5" t="s">
        <v>2962</v>
      </c>
      <c r="BS684" s="5" t="s">
        <v>2951</v>
      </c>
      <c r="BT684" s="5" t="s">
        <v>1176</v>
      </c>
      <c r="BU684" s="5"/>
    </row>
    <row r="685" spans="1:73" s="6" customFormat="1" ht="13.5" customHeight="1">
      <c r="A685" s="11" t="str">
        <f>HYPERLINK("http://kyu.snu.ac.kr/sdhj/index.jsp?type=hj/GK14746_00IM0001_155b.jpg","1867_수동면_155b")</f>
        <v>1867_수동면_155b</v>
      </c>
      <c r="B685" s="4">
        <v>1867</v>
      </c>
      <c r="C685" s="4" t="s">
        <v>72</v>
      </c>
      <c r="D685" s="4" t="s">
        <v>73</v>
      </c>
      <c r="E685" s="4">
        <v>684</v>
      </c>
      <c r="F685" s="5">
        <v>3</v>
      </c>
      <c r="G685" s="5" t="s">
        <v>104</v>
      </c>
      <c r="H685" s="5" t="s">
        <v>105</v>
      </c>
      <c r="I685" s="5">
        <f t="shared" si="51"/>
        <v>10</v>
      </c>
      <c r="J685" s="5"/>
      <c r="K685" s="5"/>
      <c r="L685" s="5">
        <f>L684</f>
        <v>4</v>
      </c>
      <c r="M685" s="4" t="s">
        <v>5804</v>
      </c>
      <c r="N685" s="4" t="s">
        <v>1814</v>
      </c>
      <c r="O685" s="5"/>
      <c r="P685" s="5"/>
      <c r="Q685" s="5"/>
      <c r="R685" s="5"/>
      <c r="S685" s="5"/>
      <c r="T685" s="5" t="s">
        <v>5808</v>
      </c>
      <c r="U685" s="5" t="s">
        <v>4512</v>
      </c>
      <c r="V685" s="5" t="s">
        <v>4513</v>
      </c>
      <c r="W685" s="5"/>
      <c r="X685" s="5"/>
      <c r="Y685" s="5" t="s">
        <v>5035</v>
      </c>
      <c r="Z685" s="5" t="s">
        <v>5036</v>
      </c>
      <c r="AA685" s="5"/>
      <c r="AB685" s="5"/>
      <c r="AC685" s="5"/>
      <c r="AD685" s="5" t="s">
        <v>1391</v>
      </c>
      <c r="AE685" s="5" t="s">
        <v>1392</v>
      </c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</row>
    <row r="686" spans="1:73" s="6" customFormat="1" ht="13.5" customHeight="1">
      <c r="A686" s="11" t="str">
        <f>HYPERLINK("http://kyu.snu.ac.kr/sdhj/index.jsp?type=hj/GK14746_00IM0001_155b.jpg","1867_수동면_155b")</f>
        <v>1867_수동면_155b</v>
      </c>
      <c r="B686" s="4">
        <v>1867</v>
      </c>
      <c r="C686" s="4" t="s">
        <v>72</v>
      </c>
      <c r="D686" s="4" t="s">
        <v>73</v>
      </c>
      <c r="E686" s="4">
        <v>685</v>
      </c>
      <c r="F686" s="5">
        <v>3</v>
      </c>
      <c r="G686" s="5" t="s">
        <v>104</v>
      </c>
      <c r="H686" s="5" t="s">
        <v>105</v>
      </c>
      <c r="I686" s="5">
        <f t="shared" si="51"/>
        <v>10</v>
      </c>
      <c r="J686" s="5"/>
      <c r="K686" s="5"/>
      <c r="L686" s="5">
        <v>5</v>
      </c>
      <c r="M686" s="4" t="s">
        <v>3414</v>
      </c>
      <c r="N686" s="4" t="s">
        <v>3415</v>
      </c>
      <c r="O686" s="5"/>
      <c r="P686" s="5"/>
      <c r="Q686" s="5"/>
      <c r="R686" s="5"/>
      <c r="S686" s="5"/>
      <c r="T686" s="5" t="s">
        <v>5809</v>
      </c>
      <c r="U686" s="5" t="s">
        <v>108</v>
      </c>
      <c r="V686" s="5" t="s">
        <v>109</v>
      </c>
      <c r="W686" s="5" t="s">
        <v>166</v>
      </c>
      <c r="X686" s="5" t="s">
        <v>5810</v>
      </c>
      <c r="Y686" s="5" t="s">
        <v>3416</v>
      </c>
      <c r="Z686" s="5" t="s">
        <v>3417</v>
      </c>
      <c r="AA686" s="5"/>
      <c r="AB686" s="5"/>
      <c r="AC686" s="5">
        <v>74</v>
      </c>
      <c r="AD686" s="5" t="s">
        <v>536</v>
      </c>
      <c r="AE686" s="5" t="s">
        <v>537</v>
      </c>
      <c r="AF686" s="5"/>
      <c r="AG686" s="5"/>
      <c r="AH686" s="5"/>
      <c r="AI686" s="5"/>
      <c r="AJ686" s="5" t="s">
        <v>35</v>
      </c>
      <c r="AK686" s="5" t="s">
        <v>36</v>
      </c>
      <c r="AL686" s="5" t="s">
        <v>171</v>
      </c>
      <c r="AM686" s="5" t="s">
        <v>5811</v>
      </c>
      <c r="AN686" s="5"/>
      <c r="AO686" s="5"/>
      <c r="AP686" s="5"/>
      <c r="AQ686" s="5"/>
      <c r="AR686" s="5"/>
      <c r="AS686" s="5"/>
      <c r="AT686" s="5" t="s">
        <v>95</v>
      </c>
      <c r="AU686" s="5" t="s">
        <v>96</v>
      </c>
      <c r="AV686" s="5" t="s">
        <v>1818</v>
      </c>
      <c r="AW686" s="5" t="s">
        <v>1819</v>
      </c>
      <c r="AX686" s="5"/>
      <c r="AY686" s="5"/>
      <c r="AZ686" s="5"/>
      <c r="BA686" s="5"/>
      <c r="BB686" s="5"/>
      <c r="BC686" s="5"/>
      <c r="BD686" s="5"/>
      <c r="BE686" s="5"/>
      <c r="BF686" s="5"/>
      <c r="BG686" s="5" t="s">
        <v>95</v>
      </c>
      <c r="BH686" s="5" t="s">
        <v>96</v>
      </c>
      <c r="BI686" s="5" t="s">
        <v>1820</v>
      </c>
      <c r="BJ686" s="5" t="s">
        <v>1821</v>
      </c>
      <c r="BK686" s="5" t="s">
        <v>95</v>
      </c>
      <c r="BL686" s="5" t="s">
        <v>96</v>
      </c>
      <c r="BM686" s="5" t="s">
        <v>2312</v>
      </c>
      <c r="BN686" s="5" t="s">
        <v>2313</v>
      </c>
      <c r="BO686" s="5" t="s">
        <v>95</v>
      </c>
      <c r="BP686" s="5" t="s">
        <v>96</v>
      </c>
      <c r="BQ686" s="5" t="s">
        <v>263</v>
      </c>
      <c r="BR686" s="5" t="s">
        <v>264</v>
      </c>
      <c r="BS686" s="5" t="s">
        <v>187</v>
      </c>
      <c r="BT686" s="5" t="s">
        <v>188</v>
      </c>
      <c r="BU686" s="5"/>
    </row>
    <row r="687" spans="1:73" s="6" customFormat="1" ht="13.5" customHeight="1">
      <c r="A687" s="11" t="str">
        <f>HYPERLINK("http://kyu.snu.ac.kr/sdhj/index.jsp?type=hj/GK14746_00IM0001_155b.jpg","1867_수동면_155b")</f>
        <v>1867_수동면_155b</v>
      </c>
      <c r="B687" s="4">
        <v>1867</v>
      </c>
      <c r="C687" s="4" t="s">
        <v>72</v>
      </c>
      <c r="D687" s="4" t="s">
        <v>73</v>
      </c>
      <c r="E687" s="4">
        <v>686</v>
      </c>
      <c r="F687" s="5">
        <v>3</v>
      </c>
      <c r="G687" s="5" t="s">
        <v>104</v>
      </c>
      <c r="H687" s="5" t="s">
        <v>105</v>
      </c>
      <c r="I687" s="5">
        <f t="shared" si="51"/>
        <v>10</v>
      </c>
      <c r="J687" s="5"/>
      <c r="K687" s="5"/>
      <c r="L687" s="5">
        <f>L686</f>
        <v>5</v>
      </c>
      <c r="M687" s="4" t="s">
        <v>3414</v>
      </c>
      <c r="N687" s="4" t="s">
        <v>3415</v>
      </c>
      <c r="O687" s="5"/>
      <c r="P687" s="5"/>
      <c r="Q687" s="5"/>
      <c r="R687" s="5"/>
      <c r="S687" s="5" t="s">
        <v>4494</v>
      </c>
      <c r="T687" s="5" t="s">
        <v>4495</v>
      </c>
      <c r="U687" s="5" t="s">
        <v>108</v>
      </c>
      <c r="V687" s="5" t="s">
        <v>109</v>
      </c>
      <c r="W687" s="5"/>
      <c r="X687" s="5"/>
      <c r="Y687" s="5" t="s">
        <v>5037</v>
      </c>
      <c r="Z687" s="5" t="s">
        <v>5038</v>
      </c>
      <c r="AA687" s="5"/>
      <c r="AB687" s="5"/>
      <c r="AC687" s="5">
        <v>39</v>
      </c>
      <c r="AD687" s="5" t="s">
        <v>714</v>
      </c>
      <c r="AE687" s="5" t="s">
        <v>715</v>
      </c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</row>
    <row r="688" spans="1:73" s="6" customFormat="1" ht="13.5" customHeight="1">
      <c r="A688" s="11" t="str">
        <f>HYPERLINK("http://kyu.snu.ac.kr/sdhj/index.jsp?type=hj/GK14746_00IM0001_156a.jpg","1867_수동면_156a")</f>
        <v>1867_수동면_156a</v>
      </c>
      <c r="B688" s="4">
        <v>1867</v>
      </c>
      <c r="C688" s="4" t="s">
        <v>72</v>
      </c>
      <c r="D688" s="4" t="s">
        <v>73</v>
      </c>
      <c r="E688" s="4">
        <v>687</v>
      </c>
      <c r="F688" s="5">
        <v>3</v>
      </c>
      <c r="G688" s="5" t="s">
        <v>104</v>
      </c>
      <c r="H688" s="5" t="s">
        <v>105</v>
      </c>
      <c r="I688" s="5">
        <f t="shared" si="51"/>
        <v>10</v>
      </c>
      <c r="J688" s="5"/>
      <c r="K688" s="5"/>
      <c r="L688" s="5">
        <f>L687</f>
        <v>5</v>
      </c>
      <c r="M688" s="4" t="s">
        <v>3414</v>
      </c>
      <c r="N688" s="4" t="s">
        <v>3415</v>
      </c>
      <c r="O688" s="5"/>
      <c r="P688" s="5"/>
      <c r="Q688" s="5"/>
      <c r="R688" s="5"/>
      <c r="S688" s="5" t="s">
        <v>4494</v>
      </c>
      <c r="T688" s="5" t="s">
        <v>4495</v>
      </c>
      <c r="U688" s="5" t="s">
        <v>108</v>
      </c>
      <c r="V688" s="5" t="s">
        <v>109</v>
      </c>
      <c r="W688" s="5"/>
      <c r="X688" s="5"/>
      <c r="Y688" s="5" t="s">
        <v>5039</v>
      </c>
      <c r="Z688" s="5" t="s">
        <v>5040</v>
      </c>
      <c r="AA688" s="5"/>
      <c r="AB688" s="5"/>
      <c r="AC688" s="5">
        <v>35</v>
      </c>
      <c r="AD688" s="5" t="s">
        <v>499</v>
      </c>
      <c r="AE688" s="5" t="s">
        <v>500</v>
      </c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</row>
    <row r="689" spans="1:73" s="6" customFormat="1" ht="13.5" customHeight="1">
      <c r="A689" s="11" t="str">
        <f>HYPERLINK("http://kyu.snu.ac.kr/sdhj/index.jsp?type=hj/GK14746_00IM0001_156a.jpg","1867_수동면_156a")</f>
        <v>1867_수동면_156a</v>
      </c>
      <c r="B689" s="4">
        <v>1867</v>
      </c>
      <c r="C689" s="4" t="s">
        <v>72</v>
      </c>
      <c r="D689" s="4" t="s">
        <v>73</v>
      </c>
      <c r="E689" s="4">
        <v>688</v>
      </c>
      <c r="F689" s="5">
        <v>3</v>
      </c>
      <c r="G689" s="5" t="s">
        <v>104</v>
      </c>
      <c r="H689" s="5" t="s">
        <v>105</v>
      </c>
      <c r="I689" s="5">
        <f t="shared" si="51"/>
        <v>10</v>
      </c>
      <c r="J689" s="5"/>
      <c r="K689" s="5"/>
      <c r="L689" s="5">
        <f>L688</f>
        <v>5</v>
      </c>
      <c r="M689" s="4" t="s">
        <v>3414</v>
      </c>
      <c r="N689" s="4" t="s">
        <v>3415</v>
      </c>
      <c r="O689" s="5"/>
      <c r="P689" s="5"/>
      <c r="Q689" s="5"/>
      <c r="R689" s="5"/>
      <c r="S689" s="5"/>
      <c r="T689" s="5" t="s">
        <v>5812</v>
      </c>
      <c r="U689" s="5" t="s">
        <v>4512</v>
      </c>
      <c r="V689" s="5" t="s">
        <v>4513</v>
      </c>
      <c r="W689" s="5"/>
      <c r="X689" s="5"/>
      <c r="Y689" s="5" t="s">
        <v>5041</v>
      </c>
      <c r="Z689" s="5" t="s">
        <v>5042</v>
      </c>
      <c r="AA689" s="5"/>
      <c r="AB689" s="5"/>
      <c r="AC689" s="5"/>
      <c r="AD689" s="5" t="s">
        <v>1052</v>
      </c>
      <c r="AE689" s="5" t="s">
        <v>1053</v>
      </c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</row>
    <row r="690" spans="1:73" s="6" customFormat="1" ht="13.5" customHeight="1">
      <c r="A690" s="11" t="str">
        <f>HYPERLINK("http://kyu.snu.ac.kr/sdhj/index.jsp?type=hj/GK14746_00IM0001_156a.jpg","1867_수동면_156a")</f>
        <v>1867_수동면_156a</v>
      </c>
      <c r="B690" s="4">
        <v>1867</v>
      </c>
      <c r="C690" s="4" t="s">
        <v>72</v>
      </c>
      <c r="D690" s="4" t="s">
        <v>73</v>
      </c>
      <c r="E690" s="4">
        <v>689</v>
      </c>
      <c r="F690" s="5">
        <v>3</v>
      </c>
      <c r="G690" s="5" t="s">
        <v>104</v>
      </c>
      <c r="H690" s="5" t="s">
        <v>105</v>
      </c>
      <c r="I690" s="5">
        <v>11</v>
      </c>
      <c r="J690" s="5" t="s">
        <v>106</v>
      </c>
      <c r="K690" s="5" t="s">
        <v>5813</v>
      </c>
      <c r="L690" s="5">
        <v>1</v>
      </c>
      <c r="M690" s="4" t="s">
        <v>5814</v>
      </c>
      <c r="N690" s="4" t="s">
        <v>107</v>
      </c>
      <c r="O690" s="5"/>
      <c r="P690" s="5"/>
      <c r="Q690" s="5"/>
      <c r="R690" s="5"/>
      <c r="S690" s="5"/>
      <c r="T690" s="5" t="s">
        <v>5448</v>
      </c>
      <c r="U690" s="5" t="s">
        <v>108</v>
      </c>
      <c r="V690" s="5" t="s">
        <v>109</v>
      </c>
      <c r="W690" s="5" t="s">
        <v>110</v>
      </c>
      <c r="X690" s="5" t="s">
        <v>111</v>
      </c>
      <c r="Y690" s="5" t="s">
        <v>112</v>
      </c>
      <c r="Z690" s="5" t="s">
        <v>113</v>
      </c>
      <c r="AA690" s="5"/>
      <c r="AB690" s="5"/>
      <c r="AC690" s="5">
        <v>54</v>
      </c>
      <c r="AD690" s="5" t="s">
        <v>114</v>
      </c>
      <c r="AE690" s="5" t="s">
        <v>115</v>
      </c>
      <c r="AF690" s="5"/>
      <c r="AG690" s="5"/>
      <c r="AH690" s="5"/>
      <c r="AI690" s="5"/>
      <c r="AJ690" s="5" t="s">
        <v>35</v>
      </c>
      <c r="AK690" s="5" t="s">
        <v>36</v>
      </c>
      <c r="AL690" s="5" t="s">
        <v>116</v>
      </c>
      <c r="AM690" s="5" t="s">
        <v>117</v>
      </c>
      <c r="AN690" s="5"/>
      <c r="AO690" s="5"/>
      <c r="AP690" s="5"/>
      <c r="AQ690" s="5"/>
      <c r="AR690" s="5"/>
      <c r="AS690" s="5"/>
      <c r="AT690" s="5" t="s">
        <v>95</v>
      </c>
      <c r="AU690" s="5" t="s">
        <v>96</v>
      </c>
      <c r="AV690" s="5" t="s">
        <v>118</v>
      </c>
      <c r="AW690" s="5" t="s">
        <v>119</v>
      </c>
      <c r="AX690" s="5"/>
      <c r="AY690" s="5"/>
      <c r="AZ690" s="5"/>
      <c r="BA690" s="5"/>
      <c r="BB690" s="5"/>
      <c r="BC690" s="5"/>
      <c r="BD690" s="5"/>
      <c r="BE690" s="5"/>
      <c r="BF690" s="5"/>
      <c r="BG690" s="5" t="s">
        <v>95</v>
      </c>
      <c r="BH690" s="5" t="s">
        <v>96</v>
      </c>
      <c r="BI690" s="5" t="s">
        <v>120</v>
      </c>
      <c r="BJ690" s="5" t="s">
        <v>121</v>
      </c>
      <c r="BK690" s="5" t="s">
        <v>122</v>
      </c>
      <c r="BL690" s="5" t="s">
        <v>123</v>
      </c>
      <c r="BM690" s="5" t="s">
        <v>124</v>
      </c>
      <c r="BN690" s="5" t="s">
        <v>125</v>
      </c>
      <c r="BO690" s="5" t="s">
        <v>95</v>
      </c>
      <c r="BP690" s="5" t="s">
        <v>96</v>
      </c>
      <c r="BQ690" s="5" t="s">
        <v>126</v>
      </c>
      <c r="BR690" s="5" t="s">
        <v>127</v>
      </c>
      <c r="BS690" s="5" t="s">
        <v>128</v>
      </c>
      <c r="BT690" s="5" t="s">
        <v>129</v>
      </c>
      <c r="BU690" s="5"/>
    </row>
    <row r="691" spans="1:73" s="6" customFormat="1" ht="13.5" customHeight="1">
      <c r="A691" s="11" t="str">
        <f>HYPERLINK("http://kyu.snu.ac.kr/sdhj/index.jsp?type=hj/GK14746_00IM0001_156a.jpg","1867_수동면_156a")</f>
        <v>1867_수동면_156a</v>
      </c>
      <c r="B691" s="4">
        <v>1867</v>
      </c>
      <c r="C691" s="4" t="s">
        <v>72</v>
      </c>
      <c r="D691" s="4" t="s">
        <v>73</v>
      </c>
      <c r="E691" s="4">
        <v>690</v>
      </c>
      <c r="F691" s="5">
        <v>3</v>
      </c>
      <c r="G691" s="5" t="s">
        <v>104</v>
      </c>
      <c r="H691" s="5" t="s">
        <v>105</v>
      </c>
      <c r="I691" s="5">
        <f t="shared" ref="I691:I705" si="52">I690</f>
        <v>11</v>
      </c>
      <c r="J691" s="5"/>
      <c r="K691" s="5"/>
      <c r="L691" s="5">
        <f>L690</f>
        <v>1</v>
      </c>
      <c r="M691" s="4" t="s">
        <v>5814</v>
      </c>
      <c r="N691" s="4" t="s">
        <v>107</v>
      </c>
      <c r="O691" s="5"/>
      <c r="P691" s="5"/>
      <c r="Q691" s="5"/>
      <c r="R691" s="5"/>
      <c r="S691" s="5" t="s">
        <v>164</v>
      </c>
      <c r="T691" s="5" t="s">
        <v>165</v>
      </c>
      <c r="U691" s="5"/>
      <c r="V691" s="5"/>
      <c r="W691" s="5" t="s">
        <v>1826</v>
      </c>
      <c r="X691" s="5" t="s">
        <v>1827</v>
      </c>
      <c r="Y691" s="5" t="s">
        <v>167</v>
      </c>
      <c r="Z691" s="5" t="s">
        <v>168</v>
      </c>
      <c r="AA691" s="5"/>
      <c r="AB691" s="5"/>
      <c r="AC691" s="5"/>
      <c r="AD691" s="5" t="s">
        <v>185</v>
      </c>
      <c r="AE691" s="5" t="s">
        <v>186</v>
      </c>
      <c r="AF691" s="5"/>
      <c r="AG691" s="5"/>
      <c r="AH691" s="5"/>
      <c r="AI691" s="5"/>
      <c r="AJ691" s="5" t="s">
        <v>169</v>
      </c>
      <c r="AK691" s="5" t="s">
        <v>170</v>
      </c>
      <c r="AL691" s="5" t="s">
        <v>1828</v>
      </c>
      <c r="AM691" s="5" t="s">
        <v>1829</v>
      </c>
      <c r="AN691" s="5"/>
      <c r="AO691" s="5"/>
      <c r="AP691" s="5"/>
      <c r="AQ691" s="5"/>
      <c r="AR691" s="5"/>
      <c r="AS691" s="5"/>
      <c r="AT691" s="5" t="s">
        <v>95</v>
      </c>
      <c r="AU691" s="5" t="s">
        <v>96</v>
      </c>
      <c r="AV691" s="5" t="s">
        <v>3967</v>
      </c>
      <c r="AW691" s="5" t="s">
        <v>3968</v>
      </c>
      <c r="AX691" s="5"/>
      <c r="AY691" s="5"/>
      <c r="AZ691" s="5"/>
      <c r="BA691" s="5"/>
      <c r="BB691" s="5"/>
      <c r="BC691" s="5"/>
      <c r="BD691" s="5"/>
      <c r="BE691" s="5"/>
      <c r="BF691" s="5"/>
      <c r="BG691" s="5" t="s">
        <v>95</v>
      </c>
      <c r="BH691" s="5" t="s">
        <v>96</v>
      </c>
      <c r="BI691" s="5" t="s">
        <v>3969</v>
      </c>
      <c r="BJ691" s="5" t="s">
        <v>1126</v>
      </c>
      <c r="BK691" s="5" t="s">
        <v>95</v>
      </c>
      <c r="BL691" s="5" t="s">
        <v>96</v>
      </c>
      <c r="BM691" s="5" t="s">
        <v>3970</v>
      </c>
      <c r="BN691" s="5" t="s">
        <v>3971</v>
      </c>
      <c r="BO691" s="5" t="s">
        <v>95</v>
      </c>
      <c r="BP691" s="5" t="s">
        <v>96</v>
      </c>
      <c r="BQ691" s="5" t="s">
        <v>3972</v>
      </c>
      <c r="BR691" s="5" t="s">
        <v>3973</v>
      </c>
      <c r="BS691" s="5" t="s">
        <v>3508</v>
      </c>
      <c r="BT691" s="5" t="s">
        <v>3509</v>
      </c>
      <c r="BU691" s="5"/>
    </row>
    <row r="692" spans="1:73" s="6" customFormat="1" ht="13.5" customHeight="1">
      <c r="A692" s="11" t="str">
        <f>HYPERLINK("http://kyu.snu.ac.kr/sdhj/index.jsp?type=hj/GK14746_00IM0001_156a.jpg","1867_수동면_156a")</f>
        <v>1867_수동면_156a</v>
      </c>
      <c r="B692" s="4">
        <v>1867</v>
      </c>
      <c r="C692" s="4" t="s">
        <v>72</v>
      </c>
      <c r="D692" s="4" t="s">
        <v>73</v>
      </c>
      <c r="E692" s="4">
        <v>691</v>
      </c>
      <c r="F692" s="5">
        <v>3</v>
      </c>
      <c r="G692" s="5" t="s">
        <v>104</v>
      </c>
      <c r="H692" s="5" t="s">
        <v>105</v>
      </c>
      <c r="I692" s="5">
        <f t="shared" si="52"/>
        <v>11</v>
      </c>
      <c r="J692" s="5"/>
      <c r="K692" s="5"/>
      <c r="L692" s="5">
        <f>L691</f>
        <v>1</v>
      </c>
      <c r="M692" s="4" t="s">
        <v>5814</v>
      </c>
      <c r="N692" s="4" t="s">
        <v>107</v>
      </c>
      <c r="O692" s="5"/>
      <c r="P692" s="5"/>
      <c r="Q692" s="5"/>
      <c r="R692" s="5"/>
      <c r="S692" s="5" t="s">
        <v>4494</v>
      </c>
      <c r="T692" s="5" t="s">
        <v>4495</v>
      </c>
      <c r="U692" s="5" t="s">
        <v>108</v>
      </c>
      <c r="V692" s="5" t="s">
        <v>109</v>
      </c>
      <c r="W692" s="5"/>
      <c r="X692" s="5"/>
      <c r="Y692" s="5" t="s">
        <v>5043</v>
      </c>
      <c r="Z692" s="5" t="s">
        <v>5044</v>
      </c>
      <c r="AA692" s="5" t="s">
        <v>5045</v>
      </c>
      <c r="AB692" s="5" t="s">
        <v>5046</v>
      </c>
      <c r="AC692" s="5">
        <v>24</v>
      </c>
      <c r="AD692" s="5" t="s">
        <v>2885</v>
      </c>
      <c r="AE692" s="5" t="s">
        <v>2886</v>
      </c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</row>
    <row r="693" spans="1:73" s="6" customFormat="1" ht="13.5" customHeight="1">
      <c r="A693" s="11" t="str">
        <f>HYPERLINK("http://kyu.snu.ac.kr/sdhj/index.jsp?type=hj/GK14746_00IM0001_156a.jpg","1867_수동면_156a")</f>
        <v>1867_수동면_156a</v>
      </c>
      <c r="B693" s="4">
        <v>1867</v>
      </c>
      <c r="C693" s="4" t="s">
        <v>72</v>
      </c>
      <c r="D693" s="4" t="s">
        <v>73</v>
      </c>
      <c r="E693" s="4">
        <v>692</v>
      </c>
      <c r="F693" s="5">
        <v>3</v>
      </c>
      <c r="G693" s="5" t="s">
        <v>104</v>
      </c>
      <c r="H693" s="5" t="s">
        <v>105</v>
      </c>
      <c r="I693" s="5">
        <f t="shared" si="52"/>
        <v>11</v>
      </c>
      <c r="J693" s="5"/>
      <c r="K693" s="5"/>
      <c r="L693" s="5">
        <f>L692</f>
        <v>1</v>
      </c>
      <c r="M693" s="4" t="s">
        <v>5814</v>
      </c>
      <c r="N693" s="4" t="s">
        <v>107</v>
      </c>
      <c r="O693" s="5"/>
      <c r="P693" s="5"/>
      <c r="Q693" s="5"/>
      <c r="R693" s="5"/>
      <c r="S693" s="5" t="s">
        <v>4475</v>
      </c>
      <c r="T693" s="5" t="s">
        <v>4435</v>
      </c>
      <c r="U693" s="5"/>
      <c r="V693" s="5"/>
      <c r="W693" s="5" t="s">
        <v>166</v>
      </c>
      <c r="X693" s="5" t="s">
        <v>5815</v>
      </c>
      <c r="Y693" s="5" t="s">
        <v>167</v>
      </c>
      <c r="Z693" s="5" t="s">
        <v>168</v>
      </c>
      <c r="AA693" s="5"/>
      <c r="AB693" s="5"/>
      <c r="AC693" s="5">
        <v>25</v>
      </c>
      <c r="AD693" s="5" t="s">
        <v>1729</v>
      </c>
      <c r="AE693" s="5" t="s">
        <v>1730</v>
      </c>
      <c r="AF693" s="5"/>
      <c r="AG693" s="5"/>
      <c r="AH693" s="5"/>
      <c r="AI693" s="5"/>
      <c r="AJ693" s="5" t="s">
        <v>169</v>
      </c>
      <c r="AK693" s="5" t="s">
        <v>170</v>
      </c>
      <c r="AL693" s="5" t="s">
        <v>171</v>
      </c>
      <c r="AM693" s="5" t="s">
        <v>5816</v>
      </c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</row>
    <row r="694" spans="1:73" s="6" customFormat="1" ht="13.5" customHeight="1">
      <c r="A694" s="11" t="str">
        <f>HYPERLINK("http://kyu.snu.ac.kr/sdhj/index.jsp?type=hj/GK14746_00IM0001_156a.jpg","1867_수동면_156a")</f>
        <v>1867_수동면_156a</v>
      </c>
      <c r="B694" s="4">
        <v>1867</v>
      </c>
      <c r="C694" s="4" t="s">
        <v>72</v>
      </c>
      <c r="D694" s="4" t="s">
        <v>73</v>
      </c>
      <c r="E694" s="4">
        <v>693</v>
      </c>
      <c r="F694" s="5">
        <v>3</v>
      </c>
      <c r="G694" s="5" t="s">
        <v>104</v>
      </c>
      <c r="H694" s="5" t="s">
        <v>105</v>
      </c>
      <c r="I694" s="5">
        <f t="shared" si="52"/>
        <v>11</v>
      </c>
      <c r="J694" s="5"/>
      <c r="K694" s="5"/>
      <c r="L694" s="5">
        <f>L693</f>
        <v>1</v>
      </c>
      <c r="M694" s="4" t="s">
        <v>5814</v>
      </c>
      <c r="N694" s="4" t="s">
        <v>107</v>
      </c>
      <c r="O694" s="5"/>
      <c r="P694" s="5"/>
      <c r="Q694" s="5"/>
      <c r="R694" s="5"/>
      <c r="S694" s="5"/>
      <c r="T694" s="5" t="s">
        <v>5453</v>
      </c>
      <c r="U694" s="5" t="s">
        <v>4512</v>
      </c>
      <c r="V694" s="5" t="s">
        <v>4513</v>
      </c>
      <c r="W694" s="5"/>
      <c r="X694" s="5"/>
      <c r="Y694" s="5" t="s">
        <v>5047</v>
      </c>
      <c r="Z694" s="5" t="s">
        <v>5048</v>
      </c>
      <c r="AA694" s="5"/>
      <c r="AB694" s="5"/>
      <c r="AC694" s="5"/>
      <c r="AD694" s="5" t="s">
        <v>185</v>
      </c>
      <c r="AE694" s="5" t="s">
        <v>186</v>
      </c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</row>
    <row r="695" spans="1:73" s="6" customFormat="1" ht="13.5" customHeight="1">
      <c r="A695" s="11" t="str">
        <f>HYPERLINK("http://kyu.snu.ac.kr/sdhj/index.jsp?type=hj/GK14746_00IM0001_156a.jpg","1867_수동면_156a")</f>
        <v>1867_수동면_156a</v>
      </c>
      <c r="B695" s="4">
        <v>1867</v>
      </c>
      <c r="C695" s="4" t="s">
        <v>72</v>
      </c>
      <c r="D695" s="4" t="s">
        <v>73</v>
      </c>
      <c r="E695" s="4">
        <v>694</v>
      </c>
      <c r="F695" s="5">
        <v>3</v>
      </c>
      <c r="G695" s="5" t="s">
        <v>104</v>
      </c>
      <c r="H695" s="5" t="s">
        <v>105</v>
      </c>
      <c r="I695" s="5">
        <f t="shared" si="52"/>
        <v>11</v>
      </c>
      <c r="J695" s="5"/>
      <c r="K695" s="5"/>
      <c r="L695" s="5">
        <v>2</v>
      </c>
      <c r="M695" s="4" t="s">
        <v>673</v>
      </c>
      <c r="N695" s="4" t="s">
        <v>674</v>
      </c>
      <c r="O695" s="5"/>
      <c r="P695" s="5"/>
      <c r="Q695" s="5" t="s">
        <v>675</v>
      </c>
      <c r="R695" s="5" t="s">
        <v>676</v>
      </c>
      <c r="S695" s="5"/>
      <c r="T695" s="5" t="s">
        <v>5713</v>
      </c>
      <c r="U695" s="5"/>
      <c r="V695" s="5"/>
      <c r="W695" s="5" t="s">
        <v>5714</v>
      </c>
      <c r="X695" s="5" t="s">
        <v>5715</v>
      </c>
      <c r="Y695" s="5" t="s">
        <v>677</v>
      </c>
      <c r="Z695" s="5" t="s">
        <v>5817</v>
      </c>
      <c r="AA695" s="5"/>
      <c r="AB695" s="5"/>
      <c r="AC695" s="5">
        <v>37</v>
      </c>
      <c r="AD695" s="5" t="s">
        <v>678</v>
      </c>
      <c r="AE695" s="5" t="s">
        <v>679</v>
      </c>
      <c r="AF695" s="5"/>
      <c r="AG695" s="5"/>
      <c r="AH695" s="5"/>
      <c r="AI695" s="5"/>
      <c r="AJ695" s="5" t="s">
        <v>35</v>
      </c>
      <c r="AK695" s="5" t="s">
        <v>36</v>
      </c>
      <c r="AL695" s="5" t="s">
        <v>116</v>
      </c>
      <c r="AM695" s="5" t="s">
        <v>117</v>
      </c>
      <c r="AN695" s="5"/>
      <c r="AO695" s="5"/>
      <c r="AP695" s="5"/>
      <c r="AQ695" s="5"/>
      <c r="AR695" s="5"/>
      <c r="AS695" s="5"/>
      <c r="AT695" s="5" t="s">
        <v>95</v>
      </c>
      <c r="AU695" s="5" t="s">
        <v>96</v>
      </c>
      <c r="AV695" s="5" t="s">
        <v>680</v>
      </c>
      <c r="AW695" s="5" t="s">
        <v>681</v>
      </c>
      <c r="AX695" s="5"/>
      <c r="AY695" s="5"/>
      <c r="AZ695" s="5"/>
      <c r="BA695" s="5"/>
      <c r="BB695" s="5"/>
      <c r="BC695" s="5"/>
      <c r="BD695" s="5"/>
      <c r="BE695" s="5"/>
      <c r="BF695" s="5"/>
      <c r="BG695" s="5" t="s">
        <v>95</v>
      </c>
      <c r="BH695" s="5" t="s">
        <v>96</v>
      </c>
      <c r="BI695" s="5" t="s">
        <v>682</v>
      </c>
      <c r="BJ695" s="5" t="s">
        <v>683</v>
      </c>
      <c r="BK695" s="5" t="s">
        <v>95</v>
      </c>
      <c r="BL695" s="5" t="s">
        <v>96</v>
      </c>
      <c r="BM695" s="5" t="s">
        <v>466</v>
      </c>
      <c r="BN695" s="5" t="s">
        <v>467</v>
      </c>
      <c r="BO695" s="5" t="s">
        <v>95</v>
      </c>
      <c r="BP695" s="5" t="s">
        <v>96</v>
      </c>
      <c r="BQ695" s="5" t="s">
        <v>684</v>
      </c>
      <c r="BR695" s="5" t="s">
        <v>685</v>
      </c>
      <c r="BS695" s="5" t="s">
        <v>686</v>
      </c>
      <c r="BT695" s="5" t="s">
        <v>687</v>
      </c>
      <c r="BU695" s="5"/>
    </row>
    <row r="696" spans="1:73" s="6" customFormat="1" ht="13.5" customHeight="1">
      <c r="A696" s="11" t="str">
        <f>HYPERLINK("http://kyu.snu.ac.kr/sdhj/index.jsp?type=hj/GK14746_00IM0001_156a.jpg","1867_수동면_156a")</f>
        <v>1867_수동면_156a</v>
      </c>
      <c r="B696" s="4">
        <v>1867</v>
      </c>
      <c r="C696" s="4" t="s">
        <v>72</v>
      </c>
      <c r="D696" s="4" t="s">
        <v>73</v>
      </c>
      <c r="E696" s="4">
        <v>695</v>
      </c>
      <c r="F696" s="5">
        <v>3</v>
      </c>
      <c r="G696" s="5" t="s">
        <v>104</v>
      </c>
      <c r="H696" s="5" t="s">
        <v>105</v>
      </c>
      <c r="I696" s="5">
        <f t="shared" si="52"/>
        <v>11</v>
      </c>
      <c r="J696" s="5"/>
      <c r="K696" s="5"/>
      <c r="L696" s="5">
        <f>L695</f>
        <v>2</v>
      </c>
      <c r="M696" s="4" t="s">
        <v>673</v>
      </c>
      <c r="N696" s="4" t="s">
        <v>674</v>
      </c>
      <c r="O696" s="5"/>
      <c r="P696" s="5"/>
      <c r="Q696" s="5"/>
      <c r="R696" s="5"/>
      <c r="S696" s="5" t="s">
        <v>164</v>
      </c>
      <c r="T696" s="5" t="s">
        <v>165</v>
      </c>
      <c r="U696" s="5"/>
      <c r="V696" s="5"/>
      <c r="W696" s="5" t="s">
        <v>166</v>
      </c>
      <c r="X696" s="5" t="s">
        <v>5818</v>
      </c>
      <c r="Y696" s="5" t="s">
        <v>167</v>
      </c>
      <c r="Z696" s="5" t="s">
        <v>168</v>
      </c>
      <c r="AA696" s="5"/>
      <c r="AB696" s="5"/>
      <c r="AC696" s="5">
        <v>45</v>
      </c>
      <c r="AD696" s="5" t="s">
        <v>203</v>
      </c>
      <c r="AE696" s="5" t="s">
        <v>204</v>
      </c>
      <c r="AF696" s="5"/>
      <c r="AG696" s="5"/>
      <c r="AH696" s="5"/>
      <c r="AI696" s="5"/>
      <c r="AJ696" s="5" t="s">
        <v>169</v>
      </c>
      <c r="AK696" s="5" t="s">
        <v>170</v>
      </c>
      <c r="AL696" s="5" t="s">
        <v>171</v>
      </c>
      <c r="AM696" s="5" t="s">
        <v>5819</v>
      </c>
      <c r="AN696" s="5"/>
      <c r="AO696" s="5"/>
      <c r="AP696" s="5"/>
      <c r="AQ696" s="5"/>
      <c r="AR696" s="5"/>
      <c r="AS696" s="5"/>
      <c r="AT696" s="5" t="s">
        <v>95</v>
      </c>
      <c r="AU696" s="5" t="s">
        <v>96</v>
      </c>
      <c r="AV696" s="5" t="s">
        <v>3156</v>
      </c>
      <c r="AW696" s="5" t="s">
        <v>3157</v>
      </c>
      <c r="AX696" s="5"/>
      <c r="AY696" s="5"/>
      <c r="AZ696" s="5"/>
      <c r="BA696" s="5"/>
      <c r="BB696" s="5"/>
      <c r="BC696" s="5"/>
      <c r="BD696" s="5"/>
      <c r="BE696" s="5"/>
      <c r="BF696" s="5"/>
      <c r="BG696" s="5" t="s">
        <v>95</v>
      </c>
      <c r="BH696" s="5" t="s">
        <v>96</v>
      </c>
      <c r="BI696" s="5" t="s">
        <v>3158</v>
      </c>
      <c r="BJ696" s="5" t="s">
        <v>1748</v>
      </c>
      <c r="BK696" s="5" t="s">
        <v>95</v>
      </c>
      <c r="BL696" s="5" t="s">
        <v>96</v>
      </c>
      <c r="BM696" s="5" t="s">
        <v>2513</v>
      </c>
      <c r="BN696" s="5" t="s">
        <v>2514</v>
      </c>
      <c r="BO696" s="5" t="s">
        <v>95</v>
      </c>
      <c r="BP696" s="5" t="s">
        <v>96</v>
      </c>
      <c r="BQ696" s="5" t="s">
        <v>3159</v>
      </c>
      <c r="BR696" s="5" t="s">
        <v>3160</v>
      </c>
      <c r="BS696" s="5" t="s">
        <v>102</v>
      </c>
      <c r="BT696" s="5" t="s">
        <v>103</v>
      </c>
      <c r="BU696" s="5"/>
    </row>
    <row r="697" spans="1:73" s="6" customFormat="1" ht="13.5" customHeight="1">
      <c r="A697" s="11" t="str">
        <f>HYPERLINK("http://kyu.snu.ac.kr/sdhj/index.jsp?type=hj/GK14746_00IM0001_156a.jpg","1867_수동면_156a")</f>
        <v>1867_수동면_156a</v>
      </c>
      <c r="B697" s="4">
        <v>1867</v>
      </c>
      <c r="C697" s="4" t="s">
        <v>72</v>
      </c>
      <c r="D697" s="4" t="s">
        <v>73</v>
      </c>
      <c r="E697" s="4">
        <v>696</v>
      </c>
      <c r="F697" s="5">
        <v>3</v>
      </c>
      <c r="G697" s="5" t="s">
        <v>104</v>
      </c>
      <c r="H697" s="5" t="s">
        <v>105</v>
      </c>
      <c r="I697" s="5">
        <f t="shared" si="52"/>
        <v>11</v>
      </c>
      <c r="J697" s="5"/>
      <c r="K697" s="5"/>
      <c r="L697" s="5">
        <f>L696</f>
        <v>2</v>
      </c>
      <c r="M697" s="4" t="s">
        <v>673</v>
      </c>
      <c r="N697" s="4" t="s">
        <v>674</v>
      </c>
      <c r="O697" s="5"/>
      <c r="P697" s="5"/>
      <c r="Q697" s="5"/>
      <c r="R697" s="5"/>
      <c r="S697" s="5"/>
      <c r="T697" s="5" t="s">
        <v>5717</v>
      </c>
      <c r="U697" s="5" t="s">
        <v>4512</v>
      </c>
      <c r="V697" s="5" t="s">
        <v>4513</v>
      </c>
      <c r="W697" s="5"/>
      <c r="X697" s="5"/>
      <c r="Y697" s="5" t="s">
        <v>5049</v>
      </c>
      <c r="Z697" s="5" t="s">
        <v>5050</v>
      </c>
      <c r="AA697" s="5"/>
      <c r="AB697" s="5"/>
      <c r="AC697" s="5"/>
      <c r="AD697" s="5" t="s">
        <v>678</v>
      </c>
      <c r="AE697" s="5" t="s">
        <v>679</v>
      </c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</row>
    <row r="698" spans="1:73" s="6" customFormat="1" ht="13.5" customHeight="1">
      <c r="A698" s="11" t="str">
        <f>HYPERLINK("http://kyu.snu.ac.kr/sdhj/index.jsp?type=hj/GK14746_00IM0001_156a.jpg","1867_수동면_156a")</f>
        <v>1867_수동면_156a</v>
      </c>
      <c r="B698" s="4">
        <v>1867</v>
      </c>
      <c r="C698" s="4" t="s">
        <v>72</v>
      </c>
      <c r="D698" s="4" t="s">
        <v>73</v>
      </c>
      <c r="E698" s="4">
        <v>697</v>
      </c>
      <c r="F698" s="5">
        <v>3</v>
      </c>
      <c r="G698" s="5" t="s">
        <v>104</v>
      </c>
      <c r="H698" s="5" t="s">
        <v>105</v>
      </c>
      <c r="I698" s="5">
        <f t="shared" si="52"/>
        <v>11</v>
      </c>
      <c r="J698" s="5"/>
      <c r="K698" s="5"/>
      <c r="L698" s="5">
        <v>3</v>
      </c>
      <c r="M698" s="4" t="s">
        <v>106</v>
      </c>
      <c r="N698" s="4" t="s">
        <v>913</v>
      </c>
      <c r="O698" s="5"/>
      <c r="P698" s="5"/>
      <c r="Q698" s="5"/>
      <c r="R698" s="5"/>
      <c r="S698" s="5"/>
      <c r="T698" s="5" t="s">
        <v>5375</v>
      </c>
      <c r="U698" s="5" t="s">
        <v>914</v>
      </c>
      <c r="V698" s="5" t="s">
        <v>915</v>
      </c>
      <c r="W698" s="5" t="s">
        <v>184</v>
      </c>
      <c r="X698" s="5" t="s">
        <v>5382</v>
      </c>
      <c r="Y698" s="5" t="s">
        <v>916</v>
      </c>
      <c r="Z698" s="5" t="s">
        <v>917</v>
      </c>
      <c r="AA698" s="5"/>
      <c r="AB698" s="5"/>
      <c r="AC698" s="5">
        <v>51</v>
      </c>
      <c r="AD698" s="5" t="s">
        <v>520</v>
      </c>
      <c r="AE698" s="5" t="s">
        <v>521</v>
      </c>
      <c r="AF698" s="5"/>
      <c r="AG698" s="5"/>
      <c r="AH698" s="5"/>
      <c r="AI698" s="5"/>
      <c r="AJ698" s="5" t="s">
        <v>35</v>
      </c>
      <c r="AK698" s="5" t="s">
        <v>36</v>
      </c>
      <c r="AL698" s="5" t="s">
        <v>187</v>
      </c>
      <c r="AM698" s="5" t="s">
        <v>188</v>
      </c>
      <c r="AN698" s="5"/>
      <c r="AO698" s="5"/>
      <c r="AP698" s="5"/>
      <c r="AQ698" s="5"/>
      <c r="AR698" s="5"/>
      <c r="AS698" s="5"/>
      <c r="AT698" s="5" t="s">
        <v>914</v>
      </c>
      <c r="AU698" s="5" t="s">
        <v>915</v>
      </c>
      <c r="AV698" s="5" t="s">
        <v>918</v>
      </c>
      <c r="AW698" s="5" t="s">
        <v>919</v>
      </c>
      <c r="AX698" s="5"/>
      <c r="AY698" s="5"/>
      <c r="AZ698" s="5"/>
      <c r="BA698" s="5"/>
      <c r="BB698" s="5"/>
      <c r="BC698" s="5"/>
      <c r="BD698" s="5"/>
      <c r="BE698" s="5"/>
      <c r="BF698" s="5"/>
      <c r="BG698" s="5" t="s">
        <v>914</v>
      </c>
      <c r="BH698" s="5" t="s">
        <v>915</v>
      </c>
      <c r="BI698" s="5" t="s">
        <v>920</v>
      </c>
      <c r="BJ698" s="5" t="s">
        <v>921</v>
      </c>
      <c r="BK698" s="5" t="s">
        <v>914</v>
      </c>
      <c r="BL698" s="5" t="s">
        <v>915</v>
      </c>
      <c r="BM698" s="5" t="s">
        <v>922</v>
      </c>
      <c r="BN698" s="5" t="s">
        <v>923</v>
      </c>
      <c r="BO698" s="5" t="s">
        <v>914</v>
      </c>
      <c r="BP698" s="5" t="s">
        <v>915</v>
      </c>
      <c r="BQ698" s="5" t="s">
        <v>924</v>
      </c>
      <c r="BR698" s="5" t="s">
        <v>925</v>
      </c>
      <c r="BS698" s="5" t="s">
        <v>171</v>
      </c>
      <c r="BT698" s="5" t="s">
        <v>5395</v>
      </c>
      <c r="BU698" s="5"/>
    </row>
    <row r="699" spans="1:73" s="6" customFormat="1" ht="13.5" customHeight="1">
      <c r="A699" s="11" t="str">
        <f>HYPERLINK("http://kyu.snu.ac.kr/sdhj/index.jsp?type=hj/GK14746_00IM0001_156a.jpg","1867_수동면_156a")</f>
        <v>1867_수동면_156a</v>
      </c>
      <c r="B699" s="4">
        <v>1867</v>
      </c>
      <c r="C699" s="4" t="s">
        <v>72</v>
      </c>
      <c r="D699" s="4" t="s">
        <v>73</v>
      </c>
      <c r="E699" s="4">
        <v>698</v>
      </c>
      <c r="F699" s="5">
        <v>3</v>
      </c>
      <c r="G699" s="5" t="s">
        <v>104</v>
      </c>
      <c r="H699" s="5" t="s">
        <v>105</v>
      </c>
      <c r="I699" s="5">
        <f t="shared" si="52"/>
        <v>11</v>
      </c>
      <c r="J699" s="5"/>
      <c r="K699" s="5"/>
      <c r="L699" s="5">
        <v>3</v>
      </c>
      <c r="M699" s="4" t="s">
        <v>106</v>
      </c>
      <c r="N699" s="4" t="s">
        <v>913</v>
      </c>
      <c r="O699" s="5"/>
      <c r="P699" s="5"/>
      <c r="Q699" s="5"/>
      <c r="R699" s="5"/>
      <c r="S699" s="5" t="s">
        <v>164</v>
      </c>
      <c r="T699" s="5" t="s">
        <v>165</v>
      </c>
      <c r="U699" s="5"/>
      <c r="V699" s="5"/>
      <c r="W699" s="5" t="s">
        <v>110</v>
      </c>
      <c r="X699" s="5" t="s">
        <v>111</v>
      </c>
      <c r="Y699" s="5" t="s">
        <v>1444</v>
      </c>
      <c r="Z699" s="5" t="s">
        <v>1445</v>
      </c>
      <c r="AA699" s="5"/>
      <c r="AB699" s="5"/>
      <c r="AC699" s="5">
        <v>51</v>
      </c>
      <c r="AD699" s="5" t="s">
        <v>520</v>
      </c>
      <c r="AE699" s="5" t="s">
        <v>521</v>
      </c>
      <c r="AF699" s="5"/>
      <c r="AG699" s="5"/>
      <c r="AH699" s="5"/>
      <c r="AI699" s="5"/>
      <c r="AJ699" s="5" t="s">
        <v>35</v>
      </c>
      <c r="AK699" s="5" t="s">
        <v>36</v>
      </c>
      <c r="AL699" s="5" t="s">
        <v>116</v>
      </c>
      <c r="AM699" s="5" t="s">
        <v>117</v>
      </c>
      <c r="AN699" s="5"/>
      <c r="AO699" s="5"/>
      <c r="AP699" s="5"/>
      <c r="AQ699" s="5"/>
      <c r="AR699" s="5"/>
      <c r="AS699" s="5"/>
      <c r="AT699" s="5" t="s">
        <v>914</v>
      </c>
      <c r="AU699" s="5" t="s">
        <v>915</v>
      </c>
      <c r="AV699" s="5" t="s">
        <v>3988</v>
      </c>
      <c r="AW699" s="5" t="s">
        <v>5820</v>
      </c>
      <c r="AX699" s="5"/>
      <c r="AY699" s="5"/>
      <c r="AZ699" s="5"/>
      <c r="BA699" s="5"/>
      <c r="BB699" s="5"/>
      <c r="BC699" s="5"/>
      <c r="BD699" s="5"/>
      <c r="BE699" s="5"/>
      <c r="BF699" s="5"/>
      <c r="BG699" s="5" t="s">
        <v>914</v>
      </c>
      <c r="BH699" s="5" t="s">
        <v>915</v>
      </c>
      <c r="BI699" s="5" t="s">
        <v>3565</v>
      </c>
      <c r="BJ699" s="5" t="s">
        <v>3566</v>
      </c>
      <c r="BK699" s="5" t="s">
        <v>914</v>
      </c>
      <c r="BL699" s="5" t="s">
        <v>915</v>
      </c>
      <c r="BM699" s="5" t="s">
        <v>3567</v>
      </c>
      <c r="BN699" s="5" t="s">
        <v>3568</v>
      </c>
      <c r="BO699" s="5" t="s">
        <v>914</v>
      </c>
      <c r="BP699" s="5" t="s">
        <v>915</v>
      </c>
      <c r="BQ699" s="5" t="s">
        <v>3989</v>
      </c>
      <c r="BR699" s="5" t="s">
        <v>3990</v>
      </c>
      <c r="BS699" s="5" t="s">
        <v>3991</v>
      </c>
      <c r="BT699" s="5" t="s">
        <v>3992</v>
      </c>
      <c r="BU699" s="5"/>
    </row>
    <row r="700" spans="1:73" s="6" customFormat="1" ht="13.5" customHeight="1">
      <c r="A700" s="11" t="str">
        <f>HYPERLINK("http://kyu.snu.ac.kr/sdhj/index.jsp?type=hj/GK14746_00IM0001_156a.jpg","1867_수동면_156a")</f>
        <v>1867_수동면_156a</v>
      </c>
      <c r="B700" s="4">
        <v>1867</v>
      </c>
      <c r="C700" s="4" t="s">
        <v>72</v>
      </c>
      <c r="D700" s="4" t="s">
        <v>73</v>
      </c>
      <c r="E700" s="4">
        <v>699</v>
      </c>
      <c r="F700" s="5">
        <v>3</v>
      </c>
      <c r="G700" s="5" t="s">
        <v>104</v>
      </c>
      <c r="H700" s="5" t="s">
        <v>105</v>
      </c>
      <c r="I700" s="5">
        <f t="shared" si="52"/>
        <v>11</v>
      </c>
      <c r="J700" s="5"/>
      <c r="K700" s="5"/>
      <c r="L700" s="5">
        <v>4</v>
      </c>
      <c r="M700" s="4" t="s">
        <v>2143</v>
      </c>
      <c r="N700" s="4" t="s">
        <v>2144</v>
      </c>
      <c r="O700" s="5"/>
      <c r="P700" s="5"/>
      <c r="Q700" s="5"/>
      <c r="R700" s="5"/>
      <c r="S700" s="5"/>
      <c r="T700" s="5" t="s">
        <v>5421</v>
      </c>
      <c r="U700" s="5" t="s">
        <v>108</v>
      </c>
      <c r="V700" s="5" t="s">
        <v>109</v>
      </c>
      <c r="W700" s="5" t="s">
        <v>110</v>
      </c>
      <c r="X700" s="5" t="s">
        <v>111</v>
      </c>
      <c r="Y700" s="5" t="s">
        <v>2145</v>
      </c>
      <c r="Z700" s="5" t="s">
        <v>1797</v>
      </c>
      <c r="AA700" s="5"/>
      <c r="AB700" s="5"/>
      <c r="AC700" s="5">
        <v>62</v>
      </c>
      <c r="AD700" s="5" t="s">
        <v>138</v>
      </c>
      <c r="AE700" s="5" t="s">
        <v>139</v>
      </c>
      <c r="AF700" s="5"/>
      <c r="AG700" s="5"/>
      <c r="AH700" s="5"/>
      <c r="AI700" s="5"/>
      <c r="AJ700" s="5" t="s">
        <v>35</v>
      </c>
      <c r="AK700" s="5" t="s">
        <v>36</v>
      </c>
      <c r="AL700" s="5" t="s">
        <v>116</v>
      </c>
      <c r="AM700" s="5" t="s">
        <v>117</v>
      </c>
      <c r="AN700" s="5"/>
      <c r="AO700" s="5"/>
      <c r="AP700" s="5"/>
      <c r="AQ700" s="5"/>
      <c r="AR700" s="5"/>
      <c r="AS700" s="5"/>
      <c r="AT700" s="5" t="s">
        <v>95</v>
      </c>
      <c r="AU700" s="5" t="s">
        <v>96</v>
      </c>
      <c r="AV700" s="5" t="s">
        <v>273</v>
      </c>
      <c r="AW700" s="5" t="s">
        <v>274</v>
      </c>
      <c r="AX700" s="5"/>
      <c r="AY700" s="5"/>
      <c r="AZ700" s="5"/>
      <c r="BA700" s="5"/>
      <c r="BB700" s="5"/>
      <c r="BC700" s="5"/>
      <c r="BD700" s="5"/>
      <c r="BE700" s="5"/>
      <c r="BF700" s="5"/>
      <c r="BG700" s="5" t="s">
        <v>95</v>
      </c>
      <c r="BH700" s="5" t="s">
        <v>96</v>
      </c>
      <c r="BI700" s="5" t="s">
        <v>920</v>
      </c>
      <c r="BJ700" s="5" t="s">
        <v>921</v>
      </c>
      <c r="BK700" s="5" t="s">
        <v>95</v>
      </c>
      <c r="BL700" s="5" t="s">
        <v>96</v>
      </c>
      <c r="BM700" s="5" t="s">
        <v>1772</v>
      </c>
      <c r="BN700" s="5" t="s">
        <v>1773</v>
      </c>
      <c r="BO700" s="5" t="s">
        <v>95</v>
      </c>
      <c r="BP700" s="5" t="s">
        <v>96</v>
      </c>
      <c r="BQ700" s="5" t="s">
        <v>2146</v>
      </c>
      <c r="BR700" s="5" t="s">
        <v>5821</v>
      </c>
      <c r="BS700" s="5" t="s">
        <v>93</v>
      </c>
      <c r="BT700" s="5" t="s">
        <v>94</v>
      </c>
      <c r="BU700" s="5"/>
    </row>
    <row r="701" spans="1:73" s="6" customFormat="1" ht="13.5" customHeight="1">
      <c r="A701" s="11" t="str">
        <f>HYPERLINK("http://kyu.snu.ac.kr/sdhj/index.jsp?type=hj/GK14746_00IM0001_156a.jpg","1867_수동면_156a")</f>
        <v>1867_수동면_156a</v>
      </c>
      <c r="B701" s="4">
        <v>1867</v>
      </c>
      <c r="C701" s="4" t="s">
        <v>72</v>
      </c>
      <c r="D701" s="4" t="s">
        <v>73</v>
      </c>
      <c r="E701" s="4">
        <v>700</v>
      </c>
      <c r="F701" s="5">
        <v>3</v>
      </c>
      <c r="G701" s="5" t="s">
        <v>104</v>
      </c>
      <c r="H701" s="5" t="s">
        <v>105</v>
      </c>
      <c r="I701" s="5">
        <f t="shared" si="52"/>
        <v>11</v>
      </c>
      <c r="J701" s="5"/>
      <c r="K701" s="5"/>
      <c r="L701" s="5">
        <f>L700</f>
        <v>4</v>
      </c>
      <c r="M701" s="4" t="s">
        <v>2143</v>
      </c>
      <c r="N701" s="4" t="s">
        <v>2144</v>
      </c>
      <c r="O701" s="5"/>
      <c r="P701" s="5"/>
      <c r="Q701" s="5"/>
      <c r="R701" s="5"/>
      <c r="S701" s="5" t="s">
        <v>164</v>
      </c>
      <c r="T701" s="5" t="s">
        <v>165</v>
      </c>
      <c r="U701" s="5"/>
      <c r="V701" s="5"/>
      <c r="W701" s="5" t="s">
        <v>2812</v>
      </c>
      <c r="X701" s="5" t="s">
        <v>5822</v>
      </c>
      <c r="Y701" s="5" t="s">
        <v>167</v>
      </c>
      <c r="Z701" s="5" t="s">
        <v>168</v>
      </c>
      <c r="AA701" s="5"/>
      <c r="AB701" s="5"/>
      <c r="AC701" s="5">
        <v>52</v>
      </c>
      <c r="AD701" s="5" t="s">
        <v>1264</v>
      </c>
      <c r="AE701" s="5" t="s">
        <v>1265</v>
      </c>
      <c r="AF701" s="5"/>
      <c r="AG701" s="5"/>
      <c r="AH701" s="5"/>
      <c r="AI701" s="5"/>
      <c r="AJ701" s="5" t="s">
        <v>169</v>
      </c>
      <c r="AK701" s="5" t="s">
        <v>170</v>
      </c>
      <c r="AL701" s="5" t="s">
        <v>2813</v>
      </c>
      <c r="AM701" s="5" t="s">
        <v>2814</v>
      </c>
      <c r="AN701" s="5"/>
      <c r="AO701" s="5"/>
      <c r="AP701" s="5"/>
      <c r="AQ701" s="5"/>
      <c r="AR701" s="5"/>
      <c r="AS701" s="5"/>
      <c r="AT701" s="5" t="s">
        <v>95</v>
      </c>
      <c r="AU701" s="5" t="s">
        <v>96</v>
      </c>
      <c r="AV701" s="5" t="s">
        <v>2815</v>
      </c>
      <c r="AW701" s="5" t="s">
        <v>2816</v>
      </c>
      <c r="AX701" s="5"/>
      <c r="AY701" s="5"/>
      <c r="AZ701" s="5"/>
      <c r="BA701" s="5"/>
      <c r="BB701" s="5"/>
      <c r="BC701" s="5"/>
      <c r="BD701" s="5"/>
      <c r="BE701" s="5"/>
      <c r="BF701" s="5"/>
      <c r="BG701" s="5" t="s">
        <v>95</v>
      </c>
      <c r="BH701" s="5" t="s">
        <v>96</v>
      </c>
      <c r="BI701" s="5" t="s">
        <v>2817</v>
      </c>
      <c r="BJ701" s="5" t="s">
        <v>2818</v>
      </c>
      <c r="BK701" s="5" t="s">
        <v>95</v>
      </c>
      <c r="BL701" s="5" t="s">
        <v>96</v>
      </c>
      <c r="BM701" s="5" t="s">
        <v>2819</v>
      </c>
      <c r="BN701" s="5" t="s">
        <v>2820</v>
      </c>
      <c r="BO701" s="5" t="s">
        <v>95</v>
      </c>
      <c r="BP701" s="5" t="s">
        <v>96</v>
      </c>
      <c r="BQ701" s="5" t="s">
        <v>5823</v>
      </c>
      <c r="BR701" s="5" t="s">
        <v>2821</v>
      </c>
      <c r="BS701" s="5" t="s">
        <v>2822</v>
      </c>
      <c r="BT701" s="5" t="s">
        <v>2823</v>
      </c>
      <c r="BU701" s="5"/>
    </row>
    <row r="702" spans="1:73" s="6" customFormat="1" ht="13.5" customHeight="1">
      <c r="A702" s="11" t="str">
        <f>HYPERLINK("http://kyu.snu.ac.kr/sdhj/index.jsp?type=hj/GK14746_00IM0001_156a.jpg","1867_수동면_156a")</f>
        <v>1867_수동면_156a</v>
      </c>
      <c r="B702" s="4">
        <v>1867</v>
      </c>
      <c r="C702" s="4" t="s">
        <v>72</v>
      </c>
      <c r="D702" s="4" t="s">
        <v>73</v>
      </c>
      <c r="E702" s="4">
        <v>701</v>
      </c>
      <c r="F702" s="5">
        <v>3</v>
      </c>
      <c r="G702" s="5" t="s">
        <v>104</v>
      </c>
      <c r="H702" s="5" t="s">
        <v>105</v>
      </c>
      <c r="I702" s="5">
        <f t="shared" si="52"/>
        <v>11</v>
      </c>
      <c r="J702" s="5"/>
      <c r="K702" s="5"/>
      <c r="L702" s="5">
        <f>L701</f>
        <v>4</v>
      </c>
      <c r="M702" s="4" t="s">
        <v>2143</v>
      </c>
      <c r="N702" s="4" t="s">
        <v>2144</v>
      </c>
      <c r="O702" s="5"/>
      <c r="P702" s="5"/>
      <c r="Q702" s="5"/>
      <c r="R702" s="5"/>
      <c r="S702" s="5"/>
      <c r="T702" s="5" t="s">
        <v>5426</v>
      </c>
      <c r="U702" s="5" t="s">
        <v>4512</v>
      </c>
      <c r="V702" s="5" t="s">
        <v>4513</v>
      </c>
      <c r="W702" s="5"/>
      <c r="X702" s="5"/>
      <c r="Y702" s="5" t="s">
        <v>5051</v>
      </c>
      <c r="Z702" s="5" t="s">
        <v>5052</v>
      </c>
      <c r="AA702" s="5"/>
      <c r="AB702" s="5"/>
      <c r="AC702" s="5"/>
      <c r="AD702" s="5" t="s">
        <v>1052</v>
      </c>
      <c r="AE702" s="5" t="s">
        <v>1053</v>
      </c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</row>
    <row r="703" spans="1:73" s="6" customFormat="1" ht="13.5" customHeight="1">
      <c r="A703" s="11" t="str">
        <f>HYPERLINK("http://kyu.snu.ac.kr/sdhj/index.jsp?type=hj/GK14746_00IM0001_156a.jpg","1867_수동면_156a")</f>
        <v>1867_수동면_156a</v>
      </c>
      <c r="B703" s="4">
        <v>1867</v>
      </c>
      <c r="C703" s="4" t="s">
        <v>72</v>
      </c>
      <c r="D703" s="4" t="s">
        <v>73</v>
      </c>
      <c r="E703" s="4">
        <v>702</v>
      </c>
      <c r="F703" s="5">
        <v>3</v>
      </c>
      <c r="G703" s="5" t="s">
        <v>104</v>
      </c>
      <c r="H703" s="5" t="s">
        <v>105</v>
      </c>
      <c r="I703" s="5">
        <f t="shared" si="52"/>
        <v>11</v>
      </c>
      <c r="J703" s="5"/>
      <c r="K703" s="5"/>
      <c r="L703" s="5">
        <v>5</v>
      </c>
      <c r="M703" s="4" t="s">
        <v>1563</v>
      </c>
      <c r="N703" s="4" t="s">
        <v>1564</v>
      </c>
      <c r="O703" s="5"/>
      <c r="P703" s="5"/>
      <c r="Q703" s="5"/>
      <c r="R703" s="5"/>
      <c r="S703" s="5"/>
      <c r="T703" s="5" t="s">
        <v>5375</v>
      </c>
      <c r="U703" s="5" t="s">
        <v>108</v>
      </c>
      <c r="V703" s="5" t="s">
        <v>109</v>
      </c>
      <c r="W703" s="5" t="s">
        <v>1323</v>
      </c>
      <c r="X703" s="5" t="s">
        <v>1324</v>
      </c>
      <c r="Y703" s="5" t="s">
        <v>1565</v>
      </c>
      <c r="Z703" s="5" t="s">
        <v>1566</v>
      </c>
      <c r="AA703" s="5"/>
      <c r="AB703" s="5"/>
      <c r="AC703" s="5">
        <v>67</v>
      </c>
      <c r="AD703" s="5" t="s">
        <v>893</v>
      </c>
      <c r="AE703" s="5" t="s">
        <v>894</v>
      </c>
      <c r="AF703" s="5"/>
      <c r="AG703" s="5"/>
      <c r="AH703" s="5"/>
      <c r="AI703" s="5"/>
      <c r="AJ703" s="5" t="s">
        <v>35</v>
      </c>
      <c r="AK703" s="5" t="s">
        <v>36</v>
      </c>
      <c r="AL703" s="5" t="s">
        <v>1325</v>
      </c>
      <c r="AM703" s="5" t="s">
        <v>1326</v>
      </c>
      <c r="AN703" s="5"/>
      <c r="AO703" s="5"/>
      <c r="AP703" s="5"/>
      <c r="AQ703" s="5"/>
      <c r="AR703" s="5"/>
      <c r="AS703" s="5"/>
      <c r="AT703" s="5" t="s">
        <v>95</v>
      </c>
      <c r="AU703" s="5" t="s">
        <v>96</v>
      </c>
      <c r="AV703" s="5" t="s">
        <v>1567</v>
      </c>
      <c r="AW703" s="5" t="s">
        <v>1568</v>
      </c>
      <c r="AX703" s="5"/>
      <c r="AY703" s="5"/>
      <c r="AZ703" s="5"/>
      <c r="BA703" s="5"/>
      <c r="BB703" s="5"/>
      <c r="BC703" s="5"/>
      <c r="BD703" s="5"/>
      <c r="BE703" s="5"/>
      <c r="BF703" s="5"/>
      <c r="BG703" s="5" t="s">
        <v>95</v>
      </c>
      <c r="BH703" s="5" t="s">
        <v>96</v>
      </c>
      <c r="BI703" s="5" t="s">
        <v>1569</v>
      </c>
      <c r="BJ703" s="5" t="s">
        <v>1570</v>
      </c>
      <c r="BK703" s="5" t="s">
        <v>95</v>
      </c>
      <c r="BL703" s="5" t="s">
        <v>96</v>
      </c>
      <c r="BM703" s="5" t="s">
        <v>1571</v>
      </c>
      <c r="BN703" s="5" t="s">
        <v>141</v>
      </c>
      <c r="BO703" s="5" t="s">
        <v>1572</v>
      </c>
      <c r="BP703" s="5" t="s">
        <v>1573</v>
      </c>
      <c r="BQ703" s="5" t="s">
        <v>1574</v>
      </c>
      <c r="BR703" s="5" t="s">
        <v>1575</v>
      </c>
      <c r="BS703" s="5" t="s">
        <v>1561</v>
      </c>
      <c r="BT703" s="5" t="s">
        <v>1562</v>
      </c>
      <c r="BU703" s="5"/>
    </row>
    <row r="704" spans="1:73" s="6" customFormat="1" ht="13.5" customHeight="1">
      <c r="A704" s="11" t="str">
        <f>HYPERLINK("http://kyu.snu.ac.kr/sdhj/index.jsp?type=hj/GK14746_00IM0001_156a.jpg","1867_수동면_156a")</f>
        <v>1867_수동면_156a</v>
      </c>
      <c r="B704" s="4">
        <v>1867</v>
      </c>
      <c r="C704" s="4" t="s">
        <v>72</v>
      </c>
      <c r="D704" s="4" t="s">
        <v>73</v>
      </c>
      <c r="E704" s="4">
        <v>703</v>
      </c>
      <c r="F704" s="5">
        <v>3</v>
      </c>
      <c r="G704" s="5" t="s">
        <v>104</v>
      </c>
      <c r="H704" s="5" t="s">
        <v>105</v>
      </c>
      <c r="I704" s="5">
        <f t="shared" si="52"/>
        <v>11</v>
      </c>
      <c r="J704" s="5"/>
      <c r="K704" s="5"/>
      <c r="L704" s="5">
        <f>L703</f>
        <v>5</v>
      </c>
      <c r="M704" s="4" t="s">
        <v>1563</v>
      </c>
      <c r="N704" s="4" t="s">
        <v>1564</v>
      </c>
      <c r="O704" s="5"/>
      <c r="P704" s="5"/>
      <c r="Q704" s="5"/>
      <c r="R704" s="5"/>
      <c r="S704" s="5" t="s">
        <v>164</v>
      </c>
      <c r="T704" s="5" t="s">
        <v>165</v>
      </c>
      <c r="U704" s="5"/>
      <c r="V704" s="5"/>
      <c r="W704" s="5" t="s">
        <v>269</v>
      </c>
      <c r="X704" s="5" t="s">
        <v>270</v>
      </c>
      <c r="Y704" s="5" t="s">
        <v>167</v>
      </c>
      <c r="Z704" s="5" t="s">
        <v>168</v>
      </c>
      <c r="AA704" s="5"/>
      <c r="AB704" s="5"/>
      <c r="AC704" s="5">
        <v>57</v>
      </c>
      <c r="AD704" s="5" t="s">
        <v>1052</v>
      </c>
      <c r="AE704" s="5" t="s">
        <v>1053</v>
      </c>
      <c r="AF704" s="5"/>
      <c r="AG704" s="5"/>
      <c r="AH704" s="5"/>
      <c r="AI704" s="5"/>
      <c r="AJ704" s="5" t="s">
        <v>169</v>
      </c>
      <c r="AK704" s="5" t="s">
        <v>170</v>
      </c>
      <c r="AL704" s="5" t="s">
        <v>187</v>
      </c>
      <c r="AM704" s="5" t="s">
        <v>188</v>
      </c>
      <c r="AN704" s="5"/>
      <c r="AO704" s="5"/>
      <c r="AP704" s="5"/>
      <c r="AQ704" s="5"/>
      <c r="AR704" s="5"/>
      <c r="AS704" s="5"/>
      <c r="AT704" s="5" t="s">
        <v>95</v>
      </c>
      <c r="AU704" s="5" t="s">
        <v>96</v>
      </c>
      <c r="AV704" s="5" t="s">
        <v>2488</v>
      </c>
      <c r="AW704" s="5" t="s">
        <v>2489</v>
      </c>
      <c r="AX704" s="5"/>
      <c r="AY704" s="5"/>
      <c r="AZ704" s="5"/>
      <c r="BA704" s="5"/>
      <c r="BB704" s="5"/>
      <c r="BC704" s="5"/>
      <c r="BD704" s="5"/>
      <c r="BE704" s="5"/>
      <c r="BF704" s="5"/>
      <c r="BG704" s="5" t="s">
        <v>95</v>
      </c>
      <c r="BH704" s="5" t="s">
        <v>96</v>
      </c>
      <c r="BI704" s="5" t="s">
        <v>2490</v>
      </c>
      <c r="BJ704" s="5" t="s">
        <v>2491</v>
      </c>
      <c r="BK704" s="5" t="s">
        <v>95</v>
      </c>
      <c r="BL704" s="5" t="s">
        <v>96</v>
      </c>
      <c r="BM704" s="5" t="s">
        <v>2492</v>
      </c>
      <c r="BN704" s="5" t="s">
        <v>2493</v>
      </c>
      <c r="BO704" s="5" t="s">
        <v>95</v>
      </c>
      <c r="BP704" s="5" t="s">
        <v>96</v>
      </c>
      <c r="BQ704" s="5" t="s">
        <v>2494</v>
      </c>
      <c r="BR704" s="5" t="s">
        <v>5824</v>
      </c>
      <c r="BS704" s="5" t="s">
        <v>116</v>
      </c>
      <c r="BT704" s="5" t="s">
        <v>117</v>
      </c>
      <c r="BU704" s="5"/>
    </row>
    <row r="705" spans="1:73" s="6" customFormat="1" ht="13.5" customHeight="1">
      <c r="A705" s="11" t="str">
        <f>HYPERLINK("http://kyu.snu.ac.kr/sdhj/index.jsp?type=hj/GK14746_00IM0001_156b.jpg","1867_수동면_156b")</f>
        <v>1867_수동면_156b</v>
      </c>
      <c r="B705" s="4">
        <v>1867</v>
      </c>
      <c r="C705" s="4" t="s">
        <v>72</v>
      </c>
      <c r="D705" s="4" t="s">
        <v>73</v>
      </c>
      <c r="E705" s="4">
        <v>704</v>
      </c>
      <c r="F705" s="5">
        <v>3</v>
      </c>
      <c r="G705" s="5" t="s">
        <v>104</v>
      </c>
      <c r="H705" s="5" t="s">
        <v>105</v>
      </c>
      <c r="I705" s="5">
        <f t="shared" si="52"/>
        <v>11</v>
      </c>
      <c r="J705" s="5"/>
      <c r="K705" s="5"/>
      <c r="L705" s="5">
        <f>L704</f>
        <v>5</v>
      </c>
      <c r="M705" s="4" t="s">
        <v>1563</v>
      </c>
      <c r="N705" s="4" t="s">
        <v>1564</v>
      </c>
      <c r="O705" s="5"/>
      <c r="P705" s="5"/>
      <c r="Q705" s="5"/>
      <c r="R705" s="5"/>
      <c r="S705" s="5"/>
      <c r="T705" s="5" t="s">
        <v>5374</v>
      </c>
      <c r="U705" s="5" t="s">
        <v>4512</v>
      </c>
      <c r="V705" s="5" t="s">
        <v>4513</v>
      </c>
      <c r="W705" s="5"/>
      <c r="X705" s="5"/>
      <c r="Y705" s="5" t="s">
        <v>5053</v>
      </c>
      <c r="Z705" s="5" t="s">
        <v>5054</v>
      </c>
      <c r="AA705" s="5"/>
      <c r="AB705" s="5"/>
      <c r="AC705" s="5"/>
      <c r="AD705" s="5" t="s">
        <v>850</v>
      </c>
      <c r="AE705" s="5" t="s">
        <v>851</v>
      </c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</row>
    <row r="706" spans="1:73" s="6" customFormat="1" ht="13.5" customHeight="1">
      <c r="A706" s="11" t="str">
        <f>HYPERLINK("http://kyu.snu.ac.kr/sdhj/index.jsp?type=hj/GK14746_00IM0001_156b.jpg","1867_수동면_156b")</f>
        <v>1867_수동면_156b</v>
      </c>
      <c r="B706" s="4">
        <v>1867</v>
      </c>
      <c r="C706" s="4" t="s">
        <v>72</v>
      </c>
      <c r="D706" s="4" t="s">
        <v>73</v>
      </c>
      <c r="E706" s="4">
        <v>705</v>
      </c>
      <c r="F706" s="5">
        <v>3</v>
      </c>
      <c r="G706" s="5" t="s">
        <v>104</v>
      </c>
      <c r="H706" s="5" t="s">
        <v>105</v>
      </c>
      <c r="I706" s="5">
        <v>12</v>
      </c>
      <c r="J706" s="5" t="s">
        <v>2443</v>
      </c>
      <c r="K706" s="5" t="s">
        <v>2444</v>
      </c>
      <c r="L706" s="5">
        <v>1</v>
      </c>
      <c r="M706" s="4" t="s">
        <v>2445</v>
      </c>
      <c r="N706" s="4" t="s">
        <v>2446</v>
      </c>
      <c r="O706" s="5"/>
      <c r="P706" s="5"/>
      <c r="Q706" s="5"/>
      <c r="R706" s="5"/>
      <c r="S706" s="5"/>
      <c r="T706" s="5" t="s">
        <v>5825</v>
      </c>
      <c r="U706" s="5" t="s">
        <v>108</v>
      </c>
      <c r="V706" s="5" t="s">
        <v>109</v>
      </c>
      <c r="W706" s="5" t="s">
        <v>269</v>
      </c>
      <c r="X706" s="5" t="s">
        <v>270</v>
      </c>
      <c r="Y706" s="5" t="s">
        <v>2447</v>
      </c>
      <c r="Z706" s="5" t="s">
        <v>2448</v>
      </c>
      <c r="AA706" s="5"/>
      <c r="AB706" s="5"/>
      <c r="AC706" s="5">
        <v>69</v>
      </c>
      <c r="AD706" s="5" t="s">
        <v>1914</v>
      </c>
      <c r="AE706" s="5" t="s">
        <v>1915</v>
      </c>
      <c r="AF706" s="5"/>
      <c r="AG706" s="5"/>
      <c r="AH706" s="5"/>
      <c r="AI706" s="5"/>
      <c r="AJ706" s="5" t="s">
        <v>35</v>
      </c>
      <c r="AK706" s="5" t="s">
        <v>36</v>
      </c>
      <c r="AL706" s="5" t="s">
        <v>367</v>
      </c>
      <c r="AM706" s="5" t="s">
        <v>368</v>
      </c>
      <c r="AN706" s="5"/>
      <c r="AO706" s="5"/>
      <c r="AP706" s="5"/>
      <c r="AQ706" s="5"/>
      <c r="AR706" s="5"/>
      <c r="AS706" s="5"/>
      <c r="AT706" s="5" t="s">
        <v>95</v>
      </c>
      <c r="AU706" s="5" t="s">
        <v>96</v>
      </c>
      <c r="AV706" s="5" t="s">
        <v>2449</v>
      </c>
      <c r="AW706" s="5" t="s">
        <v>2450</v>
      </c>
      <c r="AX706" s="5"/>
      <c r="AY706" s="5"/>
      <c r="AZ706" s="5"/>
      <c r="BA706" s="5"/>
      <c r="BB706" s="5"/>
      <c r="BC706" s="5"/>
      <c r="BD706" s="5"/>
      <c r="BE706" s="5"/>
      <c r="BF706" s="5"/>
      <c r="BG706" s="5" t="s">
        <v>95</v>
      </c>
      <c r="BH706" s="5" t="s">
        <v>96</v>
      </c>
      <c r="BI706" s="5" t="s">
        <v>373</v>
      </c>
      <c r="BJ706" s="5" t="s">
        <v>374</v>
      </c>
      <c r="BK706" s="5" t="s">
        <v>95</v>
      </c>
      <c r="BL706" s="5" t="s">
        <v>96</v>
      </c>
      <c r="BM706" s="5" t="s">
        <v>2451</v>
      </c>
      <c r="BN706" s="5" t="s">
        <v>2452</v>
      </c>
      <c r="BO706" s="5" t="s">
        <v>95</v>
      </c>
      <c r="BP706" s="5" t="s">
        <v>96</v>
      </c>
      <c r="BQ706" s="5" t="s">
        <v>2453</v>
      </c>
      <c r="BR706" s="5" t="s">
        <v>2454</v>
      </c>
      <c r="BS706" s="5" t="s">
        <v>116</v>
      </c>
      <c r="BT706" s="5" t="s">
        <v>117</v>
      </c>
      <c r="BU706" s="5"/>
    </row>
    <row r="707" spans="1:73" s="6" customFormat="1" ht="13.5" customHeight="1">
      <c r="A707" s="11" t="str">
        <f>HYPERLINK("http://kyu.snu.ac.kr/sdhj/index.jsp?type=hj/GK14746_00IM0001_156b.jpg","1867_수동면_156b")</f>
        <v>1867_수동면_156b</v>
      </c>
      <c r="B707" s="4">
        <v>1867</v>
      </c>
      <c r="C707" s="4" t="s">
        <v>72</v>
      </c>
      <c r="D707" s="4" t="s">
        <v>73</v>
      </c>
      <c r="E707" s="4">
        <v>706</v>
      </c>
      <c r="F707" s="5">
        <v>3</v>
      </c>
      <c r="G707" s="5" t="s">
        <v>104</v>
      </c>
      <c r="H707" s="5" t="s">
        <v>105</v>
      </c>
      <c r="I707" s="5">
        <f t="shared" ref="I707:I719" si="53">I706</f>
        <v>12</v>
      </c>
      <c r="J707" s="5"/>
      <c r="K707" s="5"/>
      <c r="L707" s="5">
        <f>L706</f>
        <v>1</v>
      </c>
      <c r="M707" s="4" t="s">
        <v>2445</v>
      </c>
      <c r="N707" s="4" t="s">
        <v>2446</v>
      </c>
      <c r="O707" s="5"/>
      <c r="P707" s="5"/>
      <c r="Q707" s="5"/>
      <c r="R707" s="5"/>
      <c r="S707" s="5" t="s">
        <v>164</v>
      </c>
      <c r="T707" s="5" t="s">
        <v>165</v>
      </c>
      <c r="U707" s="5"/>
      <c r="V707" s="5"/>
      <c r="W707" s="5" t="s">
        <v>184</v>
      </c>
      <c r="X707" s="5" t="s">
        <v>5826</v>
      </c>
      <c r="Y707" s="5" t="s">
        <v>167</v>
      </c>
      <c r="Z707" s="5" t="s">
        <v>168</v>
      </c>
      <c r="AA707" s="5"/>
      <c r="AB707" s="5"/>
      <c r="AC707" s="5">
        <v>69</v>
      </c>
      <c r="AD707" s="5" t="s">
        <v>1914</v>
      </c>
      <c r="AE707" s="5" t="s">
        <v>1915</v>
      </c>
      <c r="AF707" s="5"/>
      <c r="AG707" s="5"/>
      <c r="AH707" s="5"/>
      <c r="AI707" s="5"/>
      <c r="AJ707" s="5" t="s">
        <v>169</v>
      </c>
      <c r="AK707" s="5" t="s">
        <v>170</v>
      </c>
      <c r="AL707" s="5" t="s">
        <v>245</v>
      </c>
      <c r="AM707" s="5" t="s">
        <v>246</v>
      </c>
      <c r="AN707" s="5"/>
      <c r="AO707" s="5"/>
      <c r="AP707" s="5"/>
      <c r="AQ707" s="5"/>
      <c r="AR707" s="5"/>
      <c r="AS707" s="5"/>
      <c r="AT707" s="5" t="s">
        <v>95</v>
      </c>
      <c r="AU707" s="5" t="s">
        <v>96</v>
      </c>
      <c r="AV707" s="5" t="s">
        <v>3962</v>
      </c>
      <c r="AW707" s="5" t="s">
        <v>2581</v>
      </c>
      <c r="AX707" s="5"/>
      <c r="AY707" s="5"/>
      <c r="AZ707" s="5"/>
      <c r="BA707" s="5"/>
      <c r="BB707" s="5"/>
      <c r="BC707" s="5"/>
      <c r="BD707" s="5"/>
      <c r="BE707" s="5"/>
      <c r="BF707" s="5"/>
      <c r="BG707" s="5" t="s">
        <v>95</v>
      </c>
      <c r="BH707" s="5" t="s">
        <v>96</v>
      </c>
      <c r="BI707" s="5" t="s">
        <v>1735</v>
      </c>
      <c r="BJ707" s="5" t="s">
        <v>1736</v>
      </c>
      <c r="BK707" s="5" t="s">
        <v>95</v>
      </c>
      <c r="BL707" s="5" t="s">
        <v>96</v>
      </c>
      <c r="BM707" s="5" t="s">
        <v>3963</v>
      </c>
      <c r="BN707" s="5" t="s">
        <v>3964</v>
      </c>
      <c r="BO707" s="5" t="s">
        <v>95</v>
      </c>
      <c r="BP707" s="5" t="s">
        <v>96</v>
      </c>
      <c r="BQ707" s="5" t="s">
        <v>3965</v>
      </c>
      <c r="BR707" s="5" t="s">
        <v>3966</v>
      </c>
      <c r="BS707" s="5" t="s">
        <v>2647</v>
      </c>
      <c r="BT707" s="5" t="s">
        <v>2648</v>
      </c>
      <c r="BU707" s="5"/>
    </row>
    <row r="708" spans="1:73" s="6" customFormat="1" ht="13.5" customHeight="1">
      <c r="A708" s="11" t="str">
        <f>HYPERLINK("http://kyu.snu.ac.kr/sdhj/index.jsp?type=hj/GK14746_00IM0001_156b.jpg","1867_수동면_156b")</f>
        <v>1867_수동면_156b</v>
      </c>
      <c r="B708" s="4">
        <v>1867</v>
      </c>
      <c r="C708" s="4" t="s">
        <v>72</v>
      </c>
      <c r="D708" s="4" t="s">
        <v>73</v>
      </c>
      <c r="E708" s="4">
        <v>707</v>
      </c>
      <c r="F708" s="5">
        <v>3</v>
      </c>
      <c r="G708" s="5" t="s">
        <v>104</v>
      </c>
      <c r="H708" s="5" t="s">
        <v>105</v>
      </c>
      <c r="I708" s="5">
        <f t="shared" si="53"/>
        <v>12</v>
      </c>
      <c r="J708" s="5"/>
      <c r="K708" s="5"/>
      <c r="L708" s="5">
        <f>L707</f>
        <v>1</v>
      </c>
      <c r="M708" s="4" t="s">
        <v>2445</v>
      </c>
      <c r="N708" s="4" t="s">
        <v>2446</v>
      </c>
      <c r="O708" s="5"/>
      <c r="P708" s="5"/>
      <c r="Q708" s="5"/>
      <c r="R708" s="5"/>
      <c r="S708" s="5"/>
      <c r="T708" s="5" t="s">
        <v>5827</v>
      </c>
      <c r="U708" s="5" t="s">
        <v>4512</v>
      </c>
      <c r="V708" s="5" t="s">
        <v>4513</v>
      </c>
      <c r="W708" s="5"/>
      <c r="X708" s="5"/>
      <c r="Y708" s="5" t="s">
        <v>5055</v>
      </c>
      <c r="Z708" s="5" t="s">
        <v>5056</v>
      </c>
      <c r="AA708" s="5"/>
      <c r="AB708" s="5"/>
      <c r="AC708" s="5"/>
      <c r="AD708" s="5" t="s">
        <v>520</v>
      </c>
      <c r="AE708" s="5" t="s">
        <v>521</v>
      </c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</row>
    <row r="709" spans="1:73" s="6" customFormat="1" ht="13.5" customHeight="1">
      <c r="A709" s="11" t="str">
        <f>HYPERLINK("http://kyu.snu.ac.kr/sdhj/index.jsp?type=hj/GK14746_00IM0001_156b.jpg","1867_수동면_156b")</f>
        <v>1867_수동면_156b</v>
      </c>
      <c r="B709" s="4">
        <v>1867</v>
      </c>
      <c r="C709" s="4" t="s">
        <v>72</v>
      </c>
      <c r="D709" s="4" t="s">
        <v>73</v>
      </c>
      <c r="E709" s="4">
        <v>708</v>
      </c>
      <c r="F709" s="5">
        <v>3</v>
      </c>
      <c r="G709" s="5" t="s">
        <v>104</v>
      </c>
      <c r="H709" s="5" t="s">
        <v>105</v>
      </c>
      <c r="I709" s="5">
        <f t="shared" si="53"/>
        <v>12</v>
      </c>
      <c r="J709" s="5"/>
      <c r="K709" s="5"/>
      <c r="L709" s="5">
        <v>2</v>
      </c>
      <c r="M709" s="4" t="s">
        <v>3032</v>
      </c>
      <c r="N709" s="4" t="s">
        <v>3033</v>
      </c>
      <c r="O709" s="5"/>
      <c r="P709" s="5"/>
      <c r="Q709" s="5"/>
      <c r="R709" s="5"/>
      <c r="S709" s="5"/>
      <c r="T709" s="5" t="s">
        <v>5371</v>
      </c>
      <c r="U709" s="5" t="s">
        <v>1778</v>
      </c>
      <c r="V709" s="5" t="s">
        <v>1779</v>
      </c>
      <c r="W709" s="5" t="s">
        <v>243</v>
      </c>
      <c r="X709" s="5" t="s">
        <v>244</v>
      </c>
      <c r="Y709" s="5" t="s">
        <v>22</v>
      </c>
      <c r="Z709" s="5" t="s">
        <v>23</v>
      </c>
      <c r="AA709" s="5"/>
      <c r="AB709" s="5"/>
      <c r="AC709" s="5">
        <v>86</v>
      </c>
      <c r="AD709" s="5" t="s">
        <v>2100</v>
      </c>
      <c r="AE709" s="5" t="s">
        <v>2101</v>
      </c>
      <c r="AF709" s="5"/>
      <c r="AG709" s="5"/>
      <c r="AH709" s="5"/>
      <c r="AI709" s="5"/>
      <c r="AJ709" s="5" t="s">
        <v>35</v>
      </c>
      <c r="AK709" s="5" t="s">
        <v>36</v>
      </c>
      <c r="AL709" s="5" t="s">
        <v>591</v>
      </c>
      <c r="AM709" s="5" t="s">
        <v>592</v>
      </c>
      <c r="AN709" s="5"/>
      <c r="AO709" s="5"/>
      <c r="AP709" s="5"/>
      <c r="AQ709" s="5"/>
      <c r="AR709" s="5"/>
      <c r="AS709" s="5"/>
      <c r="AT709" s="5" t="s">
        <v>189</v>
      </c>
      <c r="AU709" s="5" t="s">
        <v>190</v>
      </c>
      <c r="AV709" s="5" t="s">
        <v>3034</v>
      </c>
      <c r="AW709" s="5" t="s">
        <v>3035</v>
      </c>
      <c r="AX709" s="5"/>
      <c r="AY709" s="5"/>
      <c r="AZ709" s="5"/>
      <c r="BA709" s="5"/>
      <c r="BB709" s="5"/>
      <c r="BC709" s="5"/>
      <c r="BD709" s="5"/>
      <c r="BE709" s="5"/>
      <c r="BF709" s="5"/>
      <c r="BG709" s="5" t="s">
        <v>189</v>
      </c>
      <c r="BH709" s="5" t="s">
        <v>190</v>
      </c>
      <c r="BI709" s="5" t="s">
        <v>3036</v>
      </c>
      <c r="BJ709" s="5" t="s">
        <v>3037</v>
      </c>
      <c r="BK709" s="5" t="s">
        <v>189</v>
      </c>
      <c r="BL709" s="5" t="s">
        <v>190</v>
      </c>
      <c r="BM709" s="5" t="s">
        <v>3038</v>
      </c>
      <c r="BN709" s="5" t="s">
        <v>3039</v>
      </c>
      <c r="BO709" s="5" t="s">
        <v>189</v>
      </c>
      <c r="BP709" s="5" t="s">
        <v>190</v>
      </c>
      <c r="BQ709" s="5" t="s">
        <v>3040</v>
      </c>
      <c r="BR709" s="5" t="s">
        <v>3041</v>
      </c>
      <c r="BS709" s="5" t="s">
        <v>383</v>
      </c>
      <c r="BT709" s="5" t="s">
        <v>384</v>
      </c>
      <c r="BU709" s="5"/>
    </row>
    <row r="710" spans="1:73" s="6" customFormat="1" ht="13.5" customHeight="1">
      <c r="A710" s="11" t="str">
        <f>HYPERLINK("http://kyu.snu.ac.kr/sdhj/index.jsp?type=hj/GK14746_00IM0001_156b.jpg","1867_수동면_156b")</f>
        <v>1867_수동면_156b</v>
      </c>
      <c r="B710" s="4">
        <v>1867</v>
      </c>
      <c r="C710" s="4" t="s">
        <v>72</v>
      </c>
      <c r="D710" s="4" t="s">
        <v>73</v>
      </c>
      <c r="E710" s="4">
        <v>709</v>
      </c>
      <c r="F710" s="5">
        <v>3</v>
      </c>
      <c r="G710" s="5" t="s">
        <v>104</v>
      </c>
      <c r="H710" s="5" t="s">
        <v>105</v>
      </c>
      <c r="I710" s="5">
        <f t="shared" si="53"/>
        <v>12</v>
      </c>
      <c r="J710" s="5"/>
      <c r="K710" s="5"/>
      <c r="L710" s="5">
        <f>L709</f>
        <v>2</v>
      </c>
      <c r="M710" s="4" t="s">
        <v>3032</v>
      </c>
      <c r="N710" s="4" t="s">
        <v>3033</v>
      </c>
      <c r="O710" s="5"/>
      <c r="P710" s="5"/>
      <c r="Q710" s="5"/>
      <c r="R710" s="5"/>
      <c r="S710" s="5" t="s">
        <v>379</v>
      </c>
      <c r="T710" s="5" t="s">
        <v>380</v>
      </c>
      <c r="U710" s="5"/>
      <c r="V710" s="5"/>
      <c r="W710" s="5" t="s">
        <v>3210</v>
      </c>
      <c r="X710" s="5" t="s">
        <v>1511</v>
      </c>
      <c r="Y710" s="5" t="s">
        <v>5057</v>
      </c>
      <c r="Z710" s="5" t="s">
        <v>2408</v>
      </c>
      <c r="AA710" s="5"/>
      <c r="AB710" s="5"/>
      <c r="AC710" s="5">
        <v>37</v>
      </c>
      <c r="AD710" s="5" t="s">
        <v>678</v>
      </c>
      <c r="AE710" s="5" t="s">
        <v>679</v>
      </c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</row>
    <row r="711" spans="1:73" s="6" customFormat="1" ht="13.5" customHeight="1">
      <c r="A711" s="12" t="str">
        <f>HYPERLINK("http://kyu.snu.ac.kr/sdhj/index.jsp?type=hj/GK14746_00IM0001_156b.jpg","1867_수동면_156b")</f>
        <v>1867_수동면_156b</v>
      </c>
      <c r="B711" s="7">
        <v>1867</v>
      </c>
      <c r="C711" s="7" t="s">
        <v>72</v>
      </c>
      <c r="D711" s="7" t="s">
        <v>73</v>
      </c>
      <c r="E711" s="7">
        <v>710</v>
      </c>
      <c r="F711" s="6">
        <v>3</v>
      </c>
      <c r="G711" s="6" t="s">
        <v>104</v>
      </c>
      <c r="H711" s="6" t="s">
        <v>105</v>
      </c>
      <c r="I711" s="6">
        <f t="shared" si="53"/>
        <v>12</v>
      </c>
      <c r="L711" s="6">
        <v>3</v>
      </c>
      <c r="M711" s="7" t="s">
        <v>4423</v>
      </c>
      <c r="N711" s="7" t="s">
        <v>4424</v>
      </c>
      <c r="T711" s="6" t="s">
        <v>5516</v>
      </c>
      <c r="U711" s="6" t="s">
        <v>189</v>
      </c>
      <c r="V711" s="6" t="s">
        <v>190</v>
      </c>
      <c r="W711" s="6" t="s">
        <v>166</v>
      </c>
      <c r="X711" s="6" t="s">
        <v>5517</v>
      </c>
      <c r="Y711" s="6" t="s">
        <v>5828</v>
      </c>
      <c r="Z711" s="6" t="s">
        <v>3764</v>
      </c>
      <c r="AC711" s="6">
        <v>76</v>
      </c>
      <c r="AD711" s="6" t="s">
        <v>304</v>
      </c>
      <c r="AE711" s="6" t="s">
        <v>305</v>
      </c>
      <c r="AJ711" s="6" t="s">
        <v>35</v>
      </c>
      <c r="AK711" s="6" t="s">
        <v>36</v>
      </c>
      <c r="AL711" s="6" t="s">
        <v>199</v>
      </c>
      <c r="AM711" s="6" t="s">
        <v>200</v>
      </c>
      <c r="AT711" s="6" t="s">
        <v>189</v>
      </c>
      <c r="AU711" s="6" t="s">
        <v>190</v>
      </c>
      <c r="AV711" s="6" t="s">
        <v>2110</v>
      </c>
      <c r="AW711" s="6" t="s">
        <v>2111</v>
      </c>
      <c r="BG711" s="6" t="s">
        <v>189</v>
      </c>
      <c r="BH711" s="6" t="s">
        <v>190</v>
      </c>
      <c r="BI711" s="6" t="s">
        <v>787</v>
      </c>
      <c r="BJ711" s="6" t="s">
        <v>788</v>
      </c>
      <c r="BK711" s="6" t="s">
        <v>189</v>
      </c>
      <c r="BL711" s="6" t="s">
        <v>190</v>
      </c>
      <c r="BM711" s="6" t="s">
        <v>4425</v>
      </c>
      <c r="BN711" s="6" t="s">
        <v>4426</v>
      </c>
      <c r="BO711" s="6" t="s">
        <v>189</v>
      </c>
      <c r="BP711" s="6" t="s">
        <v>190</v>
      </c>
      <c r="BQ711" s="6" t="s">
        <v>5829</v>
      </c>
      <c r="BR711" s="6" t="s">
        <v>4427</v>
      </c>
    </row>
    <row r="712" spans="1:73" s="6" customFormat="1" ht="13.5" customHeight="1">
      <c r="A712" s="11" t="str">
        <f>HYPERLINK("http://kyu.snu.ac.kr/sdhj/index.jsp?type=hj/GK14746_00IM0001_156b.jpg","1867_수동면_156b")</f>
        <v>1867_수동면_156b</v>
      </c>
      <c r="B712" s="4">
        <v>1867</v>
      </c>
      <c r="C712" s="4" t="s">
        <v>72</v>
      </c>
      <c r="D712" s="4" t="s">
        <v>73</v>
      </c>
      <c r="E712" s="4">
        <v>711</v>
      </c>
      <c r="F712" s="5">
        <v>3</v>
      </c>
      <c r="G712" s="5" t="s">
        <v>104</v>
      </c>
      <c r="H712" s="5" t="s">
        <v>105</v>
      </c>
      <c r="I712" s="5">
        <f t="shared" si="53"/>
        <v>12</v>
      </c>
      <c r="J712" s="5"/>
      <c r="K712" s="5"/>
      <c r="L712" s="5">
        <f>L711</f>
        <v>3</v>
      </c>
      <c r="M712" s="4" t="s">
        <v>4423</v>
      </c>
      <c r="N712" s="4" t="s">
        <v>4424</v>
      </c>
      <c r="O712" s="5"/>
      <c r="P712" s="5"/>
      <c r="Q712" s="5"/>
      <c r="R712" s="5"/>
      <c r="S712" s="5" t="s">
        <v>4494</v>
      </c>
      <c r="T712" s="5" t="s">
        <v>4495</v>
      </c>
      <c r="U712" s="5"/>
      <c r="V712" s="5"/>
      <c r="W712" s="5"/>
      <c r="X712" s="5"/>
      <c r="Y712" s="5" t="s">
        <v>3453</v>
      </c>
      <c r="Z712" s="5" t="s">
        <v>3454</v>
      </c>
      <c r="AA712" s="5"/>
      <c r="AB712" s="5"/>
      <c r="AC712" s="5">
        <v>46</v>
      </c>
      <c r="AD712" s="5" t="s">
        <v>304</v>
      </c>
      <c r="AE712" s="5" t="s">
        <v>305</v>
      </c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</row>
    <row r="713" spans="1:73" s="6" customFormat="1" ht="13.5" customHeight="1">
      <c r="A713" s="11" t="str">
        <f>HYPERLINK("http://kyu.snu.ac.kr/sdhj/index.jsp?type=hj/GK14746_00IM0001_156b.jpg","1867_수동면_156b")</f>
        <v>1867_수동면_156b</v>
      </c>
      <c r="B713" s="4">
        <v>1867</v>
      </c>
      <c r="C713" s="4" t="s">
        <v>72</v>
      </c>
      <c r="D713" s="4" t="s">
        <v>73</v>
      </c>
      <c r="E713" s="4">
        <v>712</v>
      </c>
      <c r="F713" s="5">
        <v>3</v>
      </c>
      <c r="G713" s="5" t="s">
        <v>104</v>
      </c>
      <c r="H713" s="5" t="s">
        <v>105</v>
      </c>
      <c r="I713" s="5">
        <f t="shared" si="53"/>
        <v>12</v>
      </c>
      <c r="J713" s="5"/>
      <c r="K713" s="5"/>
      <c r="L713" s="5">
        <v>4</v>
      </c>
      <c r="M713" s="4" t="s">
        <v>2405</v>
      </c>
      <c r="N713" s="4" t="s">
        <v>2406</v>
      </c>
      <c r="O713" s="5"/>
      <c r="P713" s="5"/>
      <c r="Q713" s="5"/>
      <c r="R713" s="5"/>
      <c r="S713" s="5"/>
      <c r="T713" s="5" t="s">
        <v>5612</v>
      </c>
      <c r="U713" s="5" t="s">
        <v>108</v>
      </c>
      <c r="V713" s="5" t="s">
        <v>109</v>
      </c>
      <c r="W713" s="5" t="s">
        <v>110</v>
      </c>
      <c r="X713" s="5" t="s">
        <v>111</v>
      </c>
      <c r="Y713" s="5" t="s">
        <v>3754</v>
      </c>
      <c r="Z713" s="5" t="s">
        <v>3755</v>
      </c>
      <c r="AA713" s="5"/>
      <c r="AB713" s="5"/>
      <c r="AC713" s="5">
        <v>38</v>
      </c>
      <c r="AD713" s="5" t="s">
        <v>532</v>
      </c>
      <c r="AE713" s="5" t="s">
        <v>533</v>
      </c>
      <c r="AF713" s="5"/>
      <c r="AG713" s="5"/>
      <c r="AH713" s="5"/>
      <c r="AI713" s="5"/>
      <c r="AJ713" s="5" t="s">
        <v>35</v>
      </c>
      <c r="AK713" s="5" t="s">
        <v>36</v>
      </c>
      <c r="AL713" s="5" t="s">
        <v>116</v>
      </c>
      <c r="AM713" s="5" t="s">
        <v>117</v>
      </c>
      <c r="AN713" s="5"/>
      <c r="AO713" s="5"/>
      <c r="AP713" s="5"/>
      <c r="AQ713" s="5"/>
      <c r="AR713" s="5"/>
      <c r="AS713" s="5"/>
      <c r="AT713" s="5" t="s">
        <v>95</v>
      </c>
      <c r="AU713" s="5" t="s">
        <v>96</v>
      </c>
      <c r="AV713" s="5" t="s">
        <v>3756</v>
      </c>
      <c r="AW713" s="5" t="s">
        <v>3757</v>
      </c>
      <c r="AX713" s="5"/>
      <c r="AY713" s="5"/>
      <c r="AZ713" s="5"/>
      <c r="BA713" s="5"/>
      <c r="BB713" s="5"/>
      <c r="BC713" s="5"/>
      <c r="BD713" s="5"/>
      <c r="BE713" s="5"/>
      <c r="BF713" s="5"/>
      <c r="BG713" s="5" t="s">
        <v>95</v>
      </c>
      <c r="BH713" s="5" t="s">
        <v>96</v>
      </c>
      <c r="BI713" s="5" t="s">
        <v>1013</v>
      </c>
      <c r="BJ713" s="5" t="s">
        <v>1014</v>
      </c>
      <c r="BK713" s="5" t="s">
        <v>95</v>
      </c>
      <c r="BL713" s="5" t="s">
        <v>96</v>
      </c>
      <c r="BM713" s="5" t="s">
        <v>1015</v>
      </c>
      <c r="BN713" s="5" t="s">
        <v>1016</v>
      </c>
      <c r="BO713" s="5" t="s">
        <v>95</v>
      </c>
      <c r="BP713" s="5" t="s">
        <v>96</v>
      </c>
      <c r="BQ713" s="5" t="s">
        <v>3758</v>
      </c>
      <c r="BR713" s="5" t="s">
        <v>5830</v>
      </c>
      <c r="BS713" s="5" t="s">
        <v>554</v>
      </c>
      <c r="BT713" s="5" t="s">
        <v>555</v>
      </c>
      <c r="BU713" s="5"/>
    </row>
    <row r="714" spans="1:73" s="6" customFormat="1" ht="13.5" customHeight="1">
      <c r="A714" s="11" t="str">
        <f>HYPERLINK("http://kyu.snu.ac.kr/sdhj/index.jsp?type=hj/GK14746_00IM0001_156b.jpg","1867_수동면_156b")</f>
        <v>1867_수동면_156b</v>
      </c>
      <c r="B714" s="4">
        <v>1867</v>
      </c>
      <c r="C714" s="4" t="s">
        <v>72</v>
      </c>
      <c r="D714" s="4" t="s">
        <v>73</v>
      </c>
      <c r="E714" s="4">
        <v>713</v>
      </c>
      <c r="F714" s="5">
        <v>3</v>
      </c>
      <c r="G714" s="5" t="s">
        <v>104</v>
      </c>
      <c r="H714" s="5" t="s">
        <v>105</v>
      </c>
      <c r="I714" s="5">
        <f t="shared" si="53"/>
        <v>12</v>
      </c>
      <c r="J714" s="5"/>
      <c r="K714" s="5"/>
      <c r="L714" s="5">
        <f>L713</f>
        <v>4</v>
      </c>
      <c r="M714" s="4" t="s">
        <v>2405</v>
      </c>
      <c r="N714" s="4" t="s">
        <v>2406</v>
      </c>
      <c r="O714" s="5"/>
      <c r="P714" s="5"/>
      <c r="Q714" s="5"/>
      <c r="R714" s="5"/>
      <c r="S714" s="5" t="s">
        <v>3095</v>
      </c>
      <c r="T714" s="5" t="s">
        <v>3096</v>
      </c>
      <c r="U714" s="5"/>
      <c r="V714" s="5"/>
      <c r="W714" s="5" t="s">
        <v>550</v>
      </c>
      <c r="X714" s="5" t="s">
        <v>551</v>
      </c>
      <c r="Y714" s="5" t="s">
        <v>167</v>
      </c>
      <c r="Z714" s="5" t="s">
        <v>168</v>
      </c>
      <c r="AA714" s="5"/>
      <c r="AB714" s="5"/>
      <c r="AC714" s="5">
        <v>58</v>
      </c>
      <c r="AD714" s="5" t="s">
        <v>332</v>
      </c>
      <c r="AE714" s="5" t="s">
        <v>333</v>
      </c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</row>
    <row r="715" spans="1:73" s="6" customFormat="1" ht="13.5" customHeight="1">
      <c r="A715" s="11" t="str">
        <f>HYPERLINK("http://kyu.snu.ac.kr/sdhj/index.jsp?type=hj/GK14746_00IM0001_156b.jpg","1867_수동면_156b")</f>
        <v>1867_수동면_156b</v>
      </c>
      <c r="B715" s="4">
        <v>1867</v>
      </c>
      <c r="C715" s="4" t="s">
        <v>72</v>
      </c>
      <c r="D715" s="4" t="s">
        <v>73</v>
      </c>
      <c r="E715" s="4">
        <v>714</v>
      </c>
      <c r="F715" s="5">
        <v>3</v>
      </c>
      <c r="G715" s="5" t="s">
        <v>104</v>
      </c>
      <c r="H715" s="5" t="s">
        <v>105</v>
      </c>
      <c r="I715" s="5">
        <f t="shared" si="53"/>
        <v>12</v>
      </c>
      <c r="J715" s="5"/>
      <c r="K715" s="5"/>
      <c r="L715" s="5">
        <f>L714</f>
        <v>4</v>
      </c>
      <c r="M715" s="4" t="s">
        <v>2405</v>
      </c>
      <c r="N715" s="4" t="s">
        <v>2406</v>
      </c>
      <c r="O715" s="5"/>
      <c r="P715" s="5"/>
      <c r="Q715" s="5"/>
      <c r="R715" s="5"/>
      <c r="S715" s="5" t="s">
        <v>164</v>
      </c>
      <c r="T715" s="5" t="s">
        <v>165</v>
      </c>
      <c r="U715" s="5"/>
      <c r="V715" s="5"/>
      <c r="W715" s="5" t="s">
        <v>848</v>
      </c>
      <c r="X715" s="5" t="s">
        <v>849</v>
      </c>
      <c r="Y715" s="5" t="s">
        <v>167</v>
      </c>
      <c r="Z715" s="5" t="s">
        <v>168</v>
      </c>
      <c r="AA715" s="5"/>
      <c r="AB715" s="5"/>
      <c r="AC715" s="5">
        <v>35</v>
      </c>
      <c r="AD715" s="5" t="s">
        <v>499</v>
      </c>
      <c r="AE715" s="5" t="s">
        <v>500</v>
      </c>
      <c r="AF715" s="5"/>
      <c r="AG715" s="5"/>
      <c r="AH715" s="5"/>
      <c r="AI715" s="5"/>
      <c r="AJ715" s="5" t="s">
        <v>169</v>
      </c>
      <c r="AK715" s="5" t="s">
        <v>170</v>
      </c>
      <c r="AL715" s="5" t="s">
        <v>171</v>
      </c>
      <c r="AM715" s="5" t="s">
        <v>5831</v>
      </c>
      <c r="AN715" s="5"/>
      <c r="AO715" s="5"/>
      <c r="AP715" s="5"/>
      <c r="AQ715" s="5"/>
      <c r="AR715" s="5"/>
      <c r="AS715" s="5"/>
      <c r="AT715" s="5" t="s">
        <v>95</v>
      </c>
      <c r="AU715" s="5" t="s">
        <v>96</v>
      </c>
      <c r="AV715" s="5" t="s">
        <v>2407</v>
      </c>
      <c r="AW715" s="5" t="s">
        <v>2408</v>
      </c>
      <c r="AX715" s="5"/>
      <c r="AY715" s="5"/>
      <c r="AZ715" s="5"/>
      <c r="BA715" s="5"/>
      <c r="BB715" s="5"/>
      <c r="BC715" s="5"/>
      <c r="BD715" s="5"/>
      <c r="BE715" s="5"/>
      <c r="BF715" s="5"/>
      <c r="BG715" s="5" t="s">
        <v>95</v>
      </c>
      <c r="BH715" s="5" t="s">
        <v>96</v>
      </c>
      <c r="BI715" s="5" t="s">
        <v>2399</v>
      </c>
      <c r="BJ715" s="5" t="s">
        <v>2400</v>
      </c>
      <c r="BK715" s="5" t="s">
        <v>95</v>
      </c>
      <c r="BL715" s="5" t="s">
        <v>96</v>
      </c>
      <c r="BM715" s="5" t="s">
        <v>2401</v>
      </c>
      <c r="BN715" s="5" t="s">
        <v>2402</v>
      </c>
      <c r="BO715" s="5" t="s">
        <v>95</v>
      </c>
      <c r="BP715" s="5" t="s">
        <v>96</v>
      </c>
      <c r="BQ715" s="5" t="s">
        <v>2409</v>
      </c>
      <c r="BR715" s="5" t="s">
        <v>2410</v>
      </c>
      <c r="BS715" s="5" t="s">
        <v>116</v>
      </c>
      <c r="BT715" s="5" t="s">
        <v>117</v>
      </c>
      <c r="BU715" s="5"/>
    </row>
    <row r="716" spans="1:73" s="6" customFormat="1" ht="13.5" customHeight="1">
      <c r="A716" s="11" t="str">
        <f>HYPERLINK("http://kyu.snu.ac.kr/sdhj/index.jsp?type=hj/GK14746_00IM0001_156b.jpg","1867_수동면_156b")</f>
        <v>1867_수동면_156b</v>
      </c>
      <c r="B716" s="4">
        <v>1867</v>
      </c>
      <c r="C716" s="4" t="s">
        <v>72</v>
      </c>
      <c r="D716" s="4" t="s">
        <v>73</v>
      </c>
      <c r="E716" s="4">
        <v>715</v>
      </c>
      <c r="F716" s="5">
        <v>3</v>
      </c>
      <c r="G716" s="5" t="s">
        <v>104</v>
      </c>
      <c r="H716" s="5" t="s">
        <v>105</v>
      </c>
      <c r="I716" s="5">
        <f t="shared" si="53"/>
        <v>12</v>
      </c>
      <c r="J716" s="5"/>
      <c r="K716" s="5"/>
      <c r="L716" s="5">
        <f>L715</f>
        <v>4</v>
      </c>
      <c r="M716" s="4" t="s">
        <v>2405</v>
      </c>
      <c r="N716" s="4" t="s">
        <v>2406</v>
      </c>
      <c r="O716" s="5"/>
      <c r="P716" s="5"/>
      <c r="Q716" s="5"/>
      <c r="R716" s="5"/>
      <c r="S716" s="5"/>
      <c r="T716" s="5" t="s">
        <v>5615</v>
      </c>
      <c r="U716" s="5" t="s">
        <v>4512</v>
      </c>
      <c r="V716" s="5" t="s">
        <v>4513</v>
      </c>
      <c r="W716" s="5"/>
      <c r="X716" s="5"/>
      <c r="Y716" s="5" t="s">
        <v>5058</v>
      </c>
      <c r="Z716" s="5" t="s">
        <v>5059</v>
      </c>
      <c r="AA716" s="5"/>
      <c r="AB716" s="5"/>
      <c r="AC716" s="5"/>
      <c r="AD716" s="5" t="s">
        <v>653</v>
      </c>
      <c r="AE716" s="5" t="s">
        <v>654</v>
      </c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</row>
    <row r="717" spans="1:73" s="6" customFormat="1" ht="13.5" customHeight="1">
      <c r="A717" s="11" t="str">
        <f>HYPERLINK("http://kyu.snu.ac.kr/sdhj/index.jsp?type=hj/GK14746_00IM0001_156b.jpg","1867_수동면_156b")</f>
        <v>1867_수동면_156b</v>
      </c>
      <c r="B717" s="4">
        <v>1867</v>
      </c>
      <c r="C717" s="4" t="s">
        <v>72</v>
      </c>
      <c r="D717" s="4" t="s">
        <v>73</v>
      </c>
      <c r="E717" s="4">
        <v>716</v>
      </c>
      <c r="F717" s="5">
        <v>3</v>
      </c>
      <c r="G717" s="5" t="s">
        <v>104</v>
      </c>
      <c r="H717" s="5" t="s">
        <v>105</v>
      </c>
      <c r="I717" s="5">
        <f t="shared" si="53"/>
        <v>12</v>
      </c>
      <c r="J717" s="5"/>
      <c r="K717" s="5"/>
      <c r="L717" s="5">
        <v>5</v>
      </c>
      <c r="M717" s="4" t="s">
        <v>649</v>
      </c>
      <c r="N717" s="4" t="s">
        <v>650</v>
      </c>
      <c r="O717" s="5"/>
      <c r="P717" s="5"/>
      <c r="Q717" s="5"/>
      <c r="R717" s="5"/>
      <c r="S717" s="5"/>
      <c r="T717" s="5" t="s">
        <v>5832</v>
      </c>
      <c r="U717" s="5" t="s">
        <v>108</v>
      </c>
      <c r="V717" s="5" t="s">
        <v>109</v>
      </c>
      <c r="W717" s="5" t="s">
        <v>550</v>
      </c>
      <c r="X717" s="5" t="s">
        <v>551</v>
      </c>
      <c r="Y717" s="5" t="s">
        <v>651</v>
      </c>
      <c r="Z717" s="5" t="s">
        <v>652</v>
      </c>
      <c r="AA717" s="5"/>
      <c r="AB717" s="5"/>
      <c r="AC717" s="5">
        <v>27</v>
      </c>
      <c r="AD717" s="5" t="s">
        <v>653</v>
      </c>
      <c r="AE717" s="5" t="s">
        <v>654</v>
      </c>
      <c r="AF717" s="5"/>
      <c r="AG717" s="5"/>
      <c r="AH717" s="5"/>
      <c r="AI717" s="5"/>
      <c r="AJ717" s="5" t="s">
        <v>35</v>
      </c>
      <c r="AK717" s="5" t="s">
        <v>36</v>
      </c>
      <c r="AL717" s="5" t="s">
        <v>554</v>
      </c>
      <c r="AM717" s="5" t="s">
        <v>555</v>
      </c>
      <c r="AN717" s="5"/>
      <c r="AO717" s="5"/>
      <c r="AP717" s="5"/>
      <c r="AQ717" s="5"/>
      <c r="AR717" s="5"/>
      <c r="AS717" s="5"/>
      <c r="AT717" s="5" t="s">
        <v>95</v>
      </c>
      <c r="AU717" s="5" t="s">
        <v>96</v>
      </c>
      <c r="AV717" s="5" t="s">
        <v>655</v>
      </c>
      <c r="AW717" s="5" t="s">
        <v>656</v>
      </c>
      <c r="AX717" s="5"/>
      <c r="AY717" s="5"/>
      <c r="AZ717" s="5"/>
      <c r="BA717" s="5"/>
      <c r="BB717" s="5"/>
      <c r="BC717" s="5"/>
      <c r="BD717" s="5"/>
      <c r="BE717" s="5"/>
      <c r="BF717" s="5"/>
      <c r="BG717" s="5" t="s">
        <v>95</v>
      </c>
      <c r="BH717" s="5" t="s">
        <v>96</v>
      </c>
      <c r="BI717" s="5" t="s">
        <v>569</v>
      </c>
      <c r="BJ717" s="5" t="s">
        <v>570</v>
      </c>
      <c r="BK717" s="5" t="s">
        <v>95</v>
      </c>
      <c r="BL717" s="5" t="s">
        <v>96</v>
      </c>
      <c r="BM717" s="5" t="s">
        <v>571</v>
      </c>
      <c r="BN717" s="5" t="s">
        <v>572</v>
      </c>
      <c r="BO717" s="5" t="s">
        <v>95</v>
      </c>
      <c r="BP717" s="5" t="s">
        <v>96</v>
      </c>
      <c r="BQ717" s="5" t="s">
        <v>657</v>
      </c>
      <c r="BR717" s="5" t="s">
        <v>658</v>
      </c>
      <c r="BS717" s="5" t="s">
        <v>199</v>
      </c>
      <c r="BT717" s="5" t="s">
        <v>200</v>
      </c>
      <c r="BU717" s="5"/>
    </row>
    <row r="718" spans="1:73" s="6" customFormat="1" ht="13.5" customHeight="1">
      <c r="A718" s="11" t="str">
        <f>HYPERLINK("http://kyu.snu.ac.kr/sdhj/index.jsp?type=hj/GK14746_00IM0001_156b.jpg","1867_수동면_156b")</f>
        <v>1867_수동면_156b</v>
      </c>
      <c r="B718" s="4">
        <v>1867</v>
      </c>
      <c r="C718" s="4" t="s">
        <v>72</v>
      </c>
      <c r="D718" s="4" t="s">
        <v>73</v>
      </c>
      <c r="E718" s="4">
        <v>717</v>
      </c>
      <c r="F718" s="5">
        <v>3</v>
      </c>
      <c r="G718" s="5" t="s">
        <v>104</v>
      </c>
      <c r="H718" s="5" t="s">
        <v>105</v>
      </c>
      <c r="I718" s="5">
        <f t="shared" si="53"/>
        <v>12</v>
      </c>
      <c r="J718" s="5"/>
      <c r="K718" s="5"/>
      <c r="L718" s="5">
        <f>L717</f>
        <v>5</v>
      </c>
      <c r="M718" s="4" t="s">
        <v>649</v>
      </c>
      <c r="N718" s="4" t="s">
        <v>650</v>
      </c>
      <c r="O718" s="5"/>
      <c r="P718" s="5"/>
      <c r="Q718" s="5"/>
      <c r="R718" s="5"/>
      <c r="S718" s="5" t="s">
        <v>164</v>
      </c>
      <c r="T718" s="5" t="s">
        <v>165</v>
      </c>
      <c r="U718" s="5"/>
      <c r="V718" s="5"/>
      <c r="W718" s="5" t="s">
        <v>269</v>
      </c>
      <c r="X718" s="5" t="s">
        <v>270</v>
      </c>
      <c r="Y718" s="5" t="s">
        <v>167</v>
      </c>
      <c r="Z718" s="5" t="s">
        <v>168</v>
      </c>
      <c r="AA718" s="5"/>
      <c r="AB718" s="5"/>
      <c r="AC718" s="5">
        <v>24</v>
      </c>
      <c r="AD718" s="5" t="s">
        <v>2885</v>
      </c>
      <c r="AE718" s="5" t="s">
        <v>2886</v>
      </c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 t="s">
        <v>108</v>
      </c>
      <c r="AU718" s="5" t="s">
        <v>109</v>
      </c>
      <c r="AV718" s="5" t="s">
        <v>2887</v>
      </c>
      <c r="AW718" s="5" t="s">
        <v>2167</v>
      </c>
      <c r="AX718" s="5"/>
      <c r="AY718" s="5"/>
      <c r="AZ718" s="5"/>
      <c r="BA718" s="5"/>
      <c r="BB718" s="5"/>
      <c r="BC718" s="5"/>
      <c r="BD718" s="5"/>
      <c r="BE718" s="5"/>
      <c r="BF718" s="5"/>
      <c r="BG718" s="5" t="s">
        <v>95</v>
      </c>
      <c r="BH718" s="5" t="s">
        <v>96</v>
      </c>
      <c r="BI718" s="5" t="s">
        <v>2168</v>
      </c>
      <c r="BJ718" s="5" t="s">
        <v>2169</v>
      </c>
      <c r="BK718" s="5" t="s">
        <v>95</v>
      </c>
      <c r="BL718" s="5" t="s">
        <v>96</v>
      </c>
      <c r="BM718" s="5" t="s">
        <v>2170</v>
      </c>
      <c r="BN718" s="5" t="s">
        <v>2171</v>
      </c>
      <c r="BO718" s="5" t="s">
        <v>95</v>
      </c>
      <c r="BP718" s="5" t="s">
        <v>96</v>
      </c>
      <c r="BQ718" s="5" t="s">
        <v>2888</v>
      </c>
      <c r="BR718" s="5" t="s">
        <v>2889</v>
      </c>
      <c r="BS718" s="5" t="s">
        <v>245</v>
      </c>
      <c r="BT718" s="5" t="s">
        <v>246</v>
      </c>
      <c r="BU718" s="5"/>
    </row>
    <row r="719" spans="1:73" s="6" customFormat="1" ht="13.5" customHeight="1">
      <c r="A719" s="11" t="str">
        <f>HYPERLINK("http://kyu.snu.ac.kr/sdhj/index.jsp?type=hj/GK14746_00IM0001_156b.jpg","1867_수동면_156b")</f>
        <v>1867_수동면_156b</v>
      </c>
      <c r="B719" s="4">
        <v>1867</v>
      </c>
      <c r="C719" s="4" t="s">
        <v>72</v>
      </c>
      <c r="D719" s="4" t="s">
        <v>73</v>
      </c>
      <c r="E719" s="4">
        <v>718</v>
      </c>
      <c r="F719" s="5">
        <v>3</v>
      </c>
      <c r="G719" s="5" t="s">
        <v>104</v>
      </c>
      <c r="H719" s="5" t="s">
        <v>105</v>
      </c>
      <c r="I719" s="5">
        <f t="shared" si="53"/>
        <v>12</v>
      </c>
      <c r="J719" s="5"/>
      <c r="K719" s="5"/>
      <c r="L719" s="5">
        <f>L718</f>
        <v>5</v>
      </c>
      <c r="M719" s="4" t="s">
        <v>649</v>
      </c>
      <c r="N719" s="4" t="s">
        <v>650</v>
      </c>
      <c r="O719" s="5"/>
      <c r="P719" s="5"/>
      <c r="Q719" s="5"/>
      <c r="R719" s="5"/>
      <c r="S719" s="5"/>
      <c r="T719" s="5" t="s">
        <v>5833</v>
      </c>
      <c r="U719" s="5" t="s">
        <v>4512</v>
      </c>
      <c r="V719" s="5" t="s">
        <v>4513</v>
      </c>
      <c r="W719" s="5"/>
      <c r="X719" s="5"/>
      <c r="Y719" s="5" t="s">
        <v>5060</v>
      </c>
      <c r="Z719" s="5" t="s">
        <v>5061</v>
      </c>
      <c r="AA719" s="5"/>
      <c r="AB719" s="5"/>
      <c r="AC719" s="5"/>
      <c r="AD719" s="5" t="s">
        <v>662</v>
      </c>
      <c r="AE719" s="5" t="s">
        <v>663</v>
      </c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</row>
    <row r="720" spans="1:73" s="6" customFormat="1" ht="13.5" customHeight="1">
      <c r="A720" s="11" t="str">
        <f>HYPERLINK("http://kyu.snu.ac.kr/sdhj/index.jsp?type=hj/GK14746_00IM0001_156b.jpg","1867_수동면_156b")</f>
        <v>1867_수동면_156b</v>
      </c>
      <c r="B720" s="4">
        <v>1867</v>
      </c>
      <c r="C720" s="4" t="s">
        <v>72</v>
      </c>
      <c r="D720" s="4" t="s">
        <v>73</v>
      </c>
      <c r="E720" s="4">
        <v>719</v>
      </c>
      <c r="F720" s="5">
        <v>3</v>
      </c>
      <c r="G720" s="5" t="s">
        <v>104</v>
      </c>
      <c r="H720" s="5" t="s">
        <v>105</v>
      </c>
      <c r="I720" s="5">
        <v>13</v>
      </c>
      <c r="J720" s="5" t="s">
        <v>324</v>
      </c>
      <c r="K720" s="5" t="s">
        <v>325</v>
      </c>
      <c r="L720" s="5">
        <v>1</v>
      </c>
      <c r="M720" s="4" t="s">
        <v>324</v>
      </c>
      <c r="N720" s="4" t="s">
        <v>325</v>
      </c>
      <c r="O720" s="5"/>
      <c r="P720" s="5"/>
      <c r="Q720" s="5"/>
      <c r="R720" s="5"/>
      <c r="S720" s="5"/>
      <c r="T720" s="5" t="s">
        <v>5834</v>
      </c>
      <c r="U720" s="5" t="s">
        <v>326</v>
      </c>
      <c r="V720" s="5" t="s">
        <v>327</v>
      </c>
      <c r="W720" s="5" t="s">
        <v>328</v>
      </c>
      <c r="X720" s="5" t="s">
        <v>329</v>
      </c>
      <c r="Y720" s="5" t="s">
        <v>330</v>
      </c>
      <c r="Z720" s="5" t="s">
        <v>331</v>
      </c>
      <c r="AA720" s="5"/>
      <c r="AB720" s="5"/>
      <c r="AC720" s="5">
        <v>58</v>
      </c>
      <c r="AD720" s="5" t="s">
        <v>332</v>
      </c>
      <c r="AE720" s="5" t="s">
        <v>333</v>
      </c>
      <c r="AF720" s="5"/>
      <c r="AG720" s="5"/>
      <c r="AH720" s="5"/>
      <c r="AI720" s="5"/>
      <c r="AJ720" s="5" t="s">
        <v>35</v>
      </c>
      <c r="AK720" s="5" t="s">
        <v>36</v>
      </c>
      <c r="AL720" s="5" t="s">
        <v>334</v>
      </c>
      <c r="AM720" s="5" t="s">
        <v>335</v>
      </c>
      <c r="AN720" s="5"/>
      <c r="AO720" s="5"/>
      <c r="AP720" s="5"/>
      <c r="AQ720" s="5"/>
      <c r="AR720" s="5"/>
      <c r="AS720" s="5"/>
      <c r="AT720" s="5" t="s">
        <v>326</v>
      </c>
      <c r="AU720" s="5" t="s">
        <v>327</v>
      </c>
      <c r="AV720" s="5" t="s">
        <v>336</v>
      </c>
      <c r="AW720" s="5" t="s">
        <v>337</v>
      </c>
      <c r="AX720" s="5"/>
      <c r="AY720" s="5"/>
      <c r="AZ720" s="5"/>
      <c r="BA720" s="5"/>
      <c r="BB720" s="5"/>
      <c r="BC720" s="5"/>
      <c r="BD720" s="5"/>
      <c r="BE720" s="5"/>
      <c r="BF720" s="5"/>
      <c r="BG720" s="5" t="s">
        <v>326</v>
      </c>
      <c r="BH720" s="5" t="s">
        <v>327</v>
      </c>
      <c r="BI720" s="5" t="s">
        <v>338</v>
      </c>
      <c r="BJ720" s="5" t="s">
        <v>339</v>
      </c>
      <c r="BK720" s="5" t="s">
        <v>326</v>
      </c>
      <c r="BL720" s="5" t="s">
        <v>327</v>
      </c>
      <c r="BM720" s="5" t="s">
        <v>340</v>
      </c>
      <c r="BN720" s="5" t="s">
        <v>341</v>
      </c>
      <c r="BO720" s="5" t="s">
        <v>189</v>
      </c>
      <c r="BP720" s="5" t="s">
        <v>190</v>
      </c>
      <c r="BQ720" s="5" t="s">
        <v>342</v>
      </c>
      <c r="BR720" s="5" t="s">
        <v>5835</v>
      </c>
      <c r="BS720" s="5" t="s">
        <v>199</v>
      </c>
      <c r="BT720" s="5" t="s">
        <v>200</v>
      </c>
      <c r="BU720" s="5"/>
    </row>
    <row r="721" spans="1:73" s="6" customFormat="1" ht="13.5" customHeight="1">
      <c r="A721" s="11" t="str">
        <f>HYPERLINK("http://kyu.snu.ac.kr/sdhj/index.jsp?type=hj/GK14746_00IM0001_156b.jpg","1867_수동면_156b")</f>
        <v>1867_수동면_156b</v>
      </c>
      <c r="B721" s="4">
        <v>1867</v>
      </c>
      <c r="C721" s="4" t="s">
        <v>72</v>
      </c>
      <c r="D721" s="4" t="s">
        <v>73</v>
      </c>
      <c r="E721" s="4">
        <v>720</v>
      </c>
      <c r="F721" s="5">
        <v>3</v>
      </c>
      <c r="G721" s="5" t="s">
        <v>104</v>
      </c>
      <c r="H721" s="5" t="s">
        <v>105</v>
      </c>
      <c r="I721" s="5">
        <f t="shared" ref="I721:I737" si="54">I720</f>
        <v>13</v>
      </c>
      <c r="J721" s="5"/>
      <c r="K721" s="5"/>
      <c r="L721" s="5">
        <f>L720</f>
        <v>1</v>
      </c>
      <c r="M721" s="4" t="s">
        <v>324</v>
      </c>
      <c r="N721" s="4" t="s">
        <v>325</v>
      </c>
      <c r="O721" s="5"/>
      <c r="P721" s="5"/>
      <c r="Q721" s="5"/>
      <c r="R721" s="5"/>
      <c r="S721" s="5" t="s">
        <v>164</v>
      </c>
      <c r="T721" s="5" t="s">
        <v>165</v>
      </c>
      <c r="U721" s="5"/>
      <c r="V721" s="5"/>
      <c r="W721" s="5" t="s">
        <v>166</v>
      </c>
      <c r="X721" s="5" t="s">
        <v>5836</v>
      </c>
      <c r="Y721" s="5" t="s">
        <v>167</v>
      </c>
      <c r="Z721" s="5" t="s">
        <v>168</v>
      </c>
      <c r="AA721" s="5"/>
      <c r="AB721" s="5"/>
      <c r="AC721" s="5">
        <v>58</v>
      </c>
      <c r="AD721" s="5" t="s">
        <v>332</v>
      </c>
      <c r="AE721" s="5" t="s">
        <v>333</v>
      </c>
      <c r="AF721" s="5"/>
      <c r="AG721" s="5"/>
      <c r="AH721" s="5"/>
      <c r="AI721" s="5"/>
      <c r="AJ721" s="5" t="s">
        <v>35</v>
      </c>
      <c r="AK721" s="5" t="s">
        <v>36</v>
      </c>
      <c r="AL721" s="5" t="s">
        <v>171</v>
      </c>
      <c r="AM721" s="5" t="s">
        <v>5837</v>
      </c>
      <c r="AN721" s="5"/>
      <c r="AO721" s="5"/>
      <c r="AP721" s="5"/>
      <c r="AQ721" s="5"/>
      <c r="AR721" s="5"/>
      <c r="AS721" s="5"/>
      <c r="AT721" s="5" t="s">
        <v>189</v>
      </c>
      <c r="AU721" s="5" t="s">
        <v>190</v>
      </c>
      <c r="AV721" s="5" t="s">
        <v>4367</v>
      </c>
      <c r="AW721" s="5" t="s">
        <v>4368</v>
      </c>
      <c r="AX721" s="5"/>
      <c r="AY721" s="5"/>
      <c r="AZ721" s="5"/>
      <c r="BA721" s="5"/>
      <c r="BB721" s="5"/>
      <c r="BC721" s="5"/>
      <c r="BD721" s="5"/>
      <c r="BE721" s="5"/>
      <c r="BF721" s="5"/>
      <c r="BG721" s="5" t="s">
        <v>189</v>
      </c>
      <c r="BH721" s="5" t="s">
        <v>190</v>
      </c>
      <c r="BI721" s="5" t="s">
        <v>4369</v>
      </c>
      <c r="BJ721" s="5" t="s">
        <v>4370</v>
      </c>
      <c r="BK721" s="5" t="s">
        <v>189</v>
      </c>
      <c r="BL721" s="5" t="s">
        <v>190</v>
      </c>
      <c r="BM721" s="5" t="s">
        <v>4371</v>
      </c>
      <c r="BN721" s="5" t="s">
        <v>4372</v>
      </c>
      <c r="BO721" s="5" t="s">
        <v>189</v>
      </c>
      <c r="BP721" s="5" t="s">
        <v>190</v>
      </c>
      <c r="BQ721" s="5" t="s">
        <v>4373</v>
      </c>
      <c r="BR721" s="5" t="s">
        <v>4374</v>
      </c>
      <c r="BS721" s="5" t="s">
        <v>4375</v>
      </c>
      <c r="BT721" s="5" t="s">
        <v>4376</v>
      </c>
      <c r="BU721" s="5"/>
    </row>
    <row r="722" spans="1:73" s="6" customFormat="1" ht="13.5" customHeight="1">
      <c r="A722" s="11" t="str">
        <f>HYPERLINK("http://kyu.snu.ac.kr/sdhj/index.jsp?type=hj/GK14746_00IM0001_157a.jpg","1867_수동면_157a")</f>
        <v>1867_수동면_157a</v>
      </c>
      <c r="B722" s="4">
        <v>1867</v>
      </c>
      <c r="C722" s="4" t="s">
        <v>72</v>
      </c>
      <c r="D722" s="4" t="s">
        <v>73</v>
      </c>
      <c r="E722" s="4">
        <v>721</v>
      </c>
      <c r="F722" s="5">
        <v>3</v>
      </c>
      <c r="G722" s="5" t="s">
        <v>104</v>
      </c>
      <c r="H722" s="5" t="s">
        <v>105</v>
      </c>
      <c r="I722" s="5">
        <f t="shared" si="54"/>
        <v>13</v>
      </c>
      <c r="J722" s="5"/>
      <c r="K722" s="5"/>
      <c r="L722" s="5">
        <v>2</v>
      </c>
      <c r="M722" s="4" t="s">
        <v>2078</v>
      </c>
      <c r="N722" s="4" t="s">
        <v>2079</v>
      </c>
      <c r="O722" s="5"/>
      <c r="P722" s="5"/>
      <c r="Q722" s="5"/>
      <c r="R722" s="5"/>
      <c r="S722" s="5"/>
      <c r="T722" s="5" t="s">
        <v>5397</v>
      </c>
      <c r="U722" s="5" t="s">
        <v>108</v>
      </c>
      <c r="V722" s="5" t="s">
        <v>109</v>
      </c>
      <c r="W722" s="5" t="s">
        <v>110</v>
      </c>
      <c r="X722" s="5" t="s">
        <v>111</v>
      </c>
      <c r="Y722" s="5" t="s">
        <v>4354</v>
      </c>
      <c r="Z722" s="5" t="s">
        <v>5838</v>
      </c>
      <c r="AA722" s="5"/>
      <c r="AB722" s="5"/>
      <c r="AC722" s="5">
        <v>70</v>
      </c>
      <c r="AD722" s="5" t="s">
        <v>1592</v>
      </c>
      <c r="AE722" s="5" t="s">
        <v>1593</v>
      </c>
      <c r="AF722" s="5"/>
      <c r="AG722" s="5"/>
      <c r="AH722" s="5"/>
      <c r="AI722" s="5"/>
      <c r="AJ722" s="5" t="s">
        <v>35</v>
      </c>
      <c r="AK722" s="5" t="s">
        <v>36</v>
      </c>
      <c r="AL722" s="5" t="s">
        <v>116</v>
      </c>
      <c r="AM722" s="5" t="s">
        <v>117</v>
      </c>
      <c r="AN722" s="5"/>
      <c r="AO722" s="5"/>
      <c r="AP722" s="5"/>
      <c r="AQ722" s="5"/>
      <c r="AR722" s="5"/>
      <c r="AS722" s="5"/>
      <c r="AT722" s="5" t="s">
        <v>95</v>
      </c>
      <c r="AU722" s="5" t="s">
        <v>96</v>
      </c>
      <c r="AV722" s="5" t="s">
        <v>4348</v>
      </c>
      <c r="AW722" s="5" t="s">
        <v>4349</v>
      </c>
      <c r="AX722" s="5"/>
      <c r="AY722" s="5"/>
      <c r="AZ722" s="5"/>
      <c r="BA722" s="5"/>
      <c r="BB722" s="5"/>
      <c r="BC722" s="5"/>
      <c r="BD722" s="5"/>
      <c r="BE722" s="5"/>
      <c r="BF722" s="5"/>
      <c r="BG722" s="5" t="s">
        <v>95</v>
      </c>
      <c r="BH722" s="5" t="s">
        <v>96</v>
      </c>
      <c r="BI722" s="5" t="s">
        <v>1530</v>
      </c>
      <c r="BJ722" s="5" t="s">
        <v>1531</v>
      </c>
      <c r="BK722" s="5" t="s">
        <v>95</v>
      </c>
      <c r="BL722" s="5" t="s">
        <v>96</v>
      </c>
      <c r="BM722" s="5" t="s">
        <v>4355</v>
      </c>
      <c r="BN722" s="5" t="s">
        <v>4356</v>
      </c>
      <c r="BO722" s="5" t="s">
        <v>1058</v>
      </c>
      <c r="BP722" s="5" t="s">
        <v>1059</v>
      </c>
      <c r="BQ722" s="5" t="s">
        <v>4352</v>
      </c>
      <c r="BR722" s="5" t="s">
        <v>4353</v>
      </c>
      <c r="BS722" s="5" t="s">
        <v>334</v>
      </c>
      <c r="BT722" s="5" t="s">
        <v>335</v>
      </c>
      <c r="BU722" s="5"/>
    </row>
    <row r="723" spans="1:73" s="6" customFormat="1" ht="13.5" customHeight="1">
      <c r="A723" s="11" t="str">
        <f>HYPERLINK("http://kyu.snu.ac.kr/sdhj/index.jsp?type=hj/GK14746_00IM0001_157a.jpg","1867_수동면_157a")</f>
        <v>1867_수동면_157a</v>
      </c>
      <c r="B723" s="4">
        <v>1867</v>
      </c>
      <c r="C723" s="4" t="s">
        <v>72</v>
      </c>
      <c r="D723" s="4" t="s">
        <v>73</v>
      </c>
      <c r="E723" s="4">
        <v>722</v>
      </c>
      <c r="F723" s="5">
        <v>3</v>
      </c>
      <c r="G723" s="5" t="s">
        <v>104</v>
      </c>
      <c r="H723" s="5" t="s">
        <v>105</v>
      </c>
      <c r="I723" s="5">
        <f t="shared" si="54"/>
        <v>13</v>
      </c>
      <c r="J723" s="5"/>
      <c r="K723" s="5"/>
      <c r="L723" s="5">
        <f>L722</f>
        <v>2</v>
      </c>
      <c r="M723" s="4" t="s">
        <v>2078</v>
      </c>
      <c r="N723" s="4" t="s">
        <v>2079</v>
      </c>
      <c r="O723" s="5"/>
      <c r="P723" s="5"/>
      <c r="Q723" s="5"/>
      <c r="R723" s="5"/>
      <c r="S723" s="5" t="s">
        <v>164</v>
      </c>
      <c r="T723" s="5" t="s">
        <v>165</v>
      </c>
      <c r="U723" s="5"/>
      <c r="V723" s="5"/>
      <c r="W723" s="5" t="s">
        <v>728</v>
      </c>
      <c r="X723" s="5" t="s">
        <v>729</v>
      </c>
      <c r="Y723" s="5" t="s">
        <v>167</v>
      </c>
      <c r="Z723" s="5" t="s">
        <v>168</v>
      </c>
      <c r="AA723" s="5"/>
      <c r="AB723" s="5"/>
      <c r="AC723" s="5">
        <v>70</v>
      </c>
      <c r="AD723" s="5" t="s">
        <v>1592</v>
      </c>
      <c r="AE723" s="5" t="s">
        <v>1593</v>
      </c>
      <c r="AF723" s="5"/>
      <c r="AG723" s="5"/>
      <c r="AH723" s="5"/>
      <c r="AI723" s="5"/>
      <c r="AJ723" s="5" t="s">
        <v>35</v>
      </c>
      <c r="AK723" s="5" t="s">
        <v>36</v>
      </c>
      <c r="AL723" s="5" t="s">
        <v>255</v>
      </c>
      <c r="AM723" s="5" t="s">
        <v>256</v>
      </c>
      <c r="AN723" s="5"/>
      <c r="AO723" s="5"/>
      <c r="AP723" s="5"/>
      <c r="AQ723" s="5"/>
      <c r="AR723" s="5"/>
      <c r="AS723" s="5"/>
      <c r="AT723" s="5" t="s">
        <v>95</v>
      </c>
      <c r="AU723" s="5" t="s">
        <v>96</v>
      </c>
      <c r="AV723" s="5" t="s">
        <v>2080</v>
      </c>
      <c r="AW723" s="5" t="s">
        <v>2081</v>
      </c>
      <c r="AX723" s="5"/>
      <c r="AY723" s="5"/>
      <c r="AZ723" s="5"/>
      <c r="BA723" s="5"/>
      <c r="BB723" s="5"/>
      <c r="BC723" s="5"/>
      <c r="BD723" s="5"/>
      <c r="BE723" s="5"/>
      <c r="BF723" s="5"/>
      <c r="BG723" s="5" t="s">
        <v>95</v>
      </c>
      <c r="BH723" s="5" t="s">
        <v>96</v>
      </c>
      <c r="BI723" s="5" t="s">
        <v>2082</v>
      </c>
      <c r="BJ723" s="5" t="s">
        <v>2083</v>
      </c>
      <c r="BK723" s="5" t="s">
        <v>95</v>
      </c>
      <c r="BL723" s="5" t="s">
        <v>96</v>
      </c>
      <c r="BM723" s="5" t="s">
        <v>2084</v>
      </c>
      <c r="BN723" s="5" t="s">
        <v>2085</v>
      </c>
      <c r="BO723" s="5" t="s">
        <v>95</v>
      </c>
      <c r="BP723" s="5" t="s">
        <v>96</v>
      </c>
      <c r="BQ723" s="5" t="s">
        <v>2086</v>
      </c>
      <c r="BR723" s="5" t="s">
        <v>2087</v>
      </c>
      <c r="BS723" s="5" t="s">
        <v>93</v>
      </c>
      <c r="BT723" s="5" t="s">
        <v>94</v>
      </c>
      <c r="BU723" s="5"/>
    </row>
    <row r="724" spans="1:73" s="6" customFormat="1" ht="13.5" customHeight="1">
      <c r="A724" s="11" t="str">
        <f>HYPERLINK("http://kyu.snu.ac.kr/sdhj/index.jsp?type=hj/GK14746_00IM0001_157a.jpg","1867_수동면_157a")</f>
        <v>1867_수동면_157a</v>
      </c>
      <c r="B724" s="4">
        <v>1867</v>
      </c>
      <c r="C724" s="4" t="s">
        <v>72</v>
      </c>
      <c r="D724" s="4" t="s">
        <v>73</v>
      </c>
      <c r="E724" s="4">
        <v>723</v>
      </c>
      <c r="F724" s="5">
        <v>3</v>
      </c>
      <c r="G724" s="5" t="s">
        <v>104</v>
      </c>
      <c r="H724" s="5" t="s">
        <v>105</v>
      </c>
      <c r="I724" s="5">
        <f t="shared" si="54"/>
        <v>13</v>
      </c>
      <c r="J724" s="5"/>
      <c r="K724" s="5"/>
      <c r="L724" s="5">
        <f>L723</f>
        <v>2</v>
      </c>
      <c r="M724" s="4" t="s">
        <v>2078</v>
      </c>
      <c r="N724" s="4" t="s">
        <v>2079</v>
      </c>
      <c r="O724" s="5"/>
      <c r="P724" s="5"/>
      <c r="Q724" s="5"/>
      <c r="R724" s="5"/>
      <c r="S724" s="5" t="s">
        <v>4494</v>
      </c>
      <c r="T724" s="5" t="s">
        <v>4495</v>
      </c>
      <c r="U724" s="5" t="s">
        <v>108</v>
      </c>
      <c r="V724" s="5" t="s">
        <v>109</v>
      </c>
      <c r="W724" s="5"/>
      <c r="X724" s="5"/>
      <c r="Y724" s="5" t="s">
        <v>5062</v>
      </c>
      <c r="Z724" s="5" t="s">
        <v>137</v>
      </c>
      <c r="AA724" s="5"/>
      <c r="AB724" s="5"/>
      <c r="AC724" s="5">
        <v>46</v>
      </c>
      <c r="AD724" s="5" t="s">
        <v>438</v>
      </c>
      <c r="AE724" s="5" t="s">
        <v>439</v>
      </c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</row>
    <row r="725" spans="1:73" s="6" customFormat="1" ht="13.5" customHeight="1">
      <c r="A725" s="11" t="str">
        <f>HYPERLINK("http://kyu.snu.ac.kr/sdhj/index.jsp?type=hj/GK14746_00IM0001_157a.jpg","1867_수동면_157a")</f>
        <v>1867_수동면_157a</v>
      </c>
      <c r="B725" s="4">
        <v>1867</v>
      </c>
      <c r="C725" s="4" t="s">
        <v>72</v>
      </c>
      <c r="D725" s="4" t="s">
        <v>73</v>
      </c>
      <c r="E725" s="4">
        <v>724</v>
      </c>
      <c r="F725" s="5">
        <v>3</v>
      </c>
      <c r="G725" s="5" t="s">
        <v>104</v>
      </c>
      <c r="H725" s="5" t="s">
        <v>105</v>
      </c>
      <c r="I725" s="5">
        <f t="shared" si="54"/>
        <v>13</v>
      </c>
      <c r="J725" s="5"/>
      <c r="K725" s="5"/>
      <c r="L725" s="5">
        <f>L724</f>
        <v>2</v>
      </c>
      <c r="M725" s="4" t="s">
        <v>2078</v>
      </c>
      <c r="N725" s="4" t="s">
        <v>2079</v>
      </c>
      <c r="O725" s="5"/>
      <c r="P725" s="5"/>
      <c r="Q725" s="5"/>
      <c r="R725" s="5"/>
      <c r="S725" s="5" t="s">
        <v>4475</v>
      </c>
      <c r="T725" s="5" t="s">
        <v>4435</v>
      </c>
      <c r="U725" s="5"/>
      <c r="V725" s="5"/>
      <c r="W725" s="5" t="s">
        <v>5839</v>
      </c>
      <c r="X725" s="5" t="s">
        <v>5840</v>
      </c>
      <c r="Y725" s="5" t="s">
        <v>5841</v>
      </c>
      <c r="Z725" s="5" t="s">
        <v>5842</v>
      </c>
      <c r="AA725" s="5"/>
      <c r="AB725" s="5"/>
      <c r="AC725" s="5">
        <v>46</v>
      </c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</row>
    <row r="726" spans="1:73" s="6" customFormat="1" ht="13.5" customHeight="1">
      <c r="A726" s="11" t="str">
        <f>HYPERLINK("http://kyu.snu.ac.kr/sdhj/index.jsp?type=hj/GK14746_00IM0001_157a.jpg","1867_수동면_157a")</f>
        <v>1867_수동면_157a</v>
      </c>
      <c r="B726" s="4">
        <v>1867</v>
      </c>
      <c r="C726" s="4" t="s">
        <v>72</v>
      </c>
      <c r="D726" s="4" t="s">
        <v>73</v>
      </c>
      <c r="E726" s="4">
        <v>725</v>
      </c>
      <c r="F726" s="5">
        <v>3</v>
      </c>
      <c r="G726" s="5" t="s">
        <v>104</v>
      </c>
      <c r="H726" s="5" t="s">
        <v>105</v>
      </c>
      <c r="I726" s="5">
        <f t="shared" si="54"/>
        <v>13</v>
      </c>
      <c r="J726" s="5"/>
      <c r="K726" s="5"/>
      <c r="L726" s="5">
        <f>L725</f>
        <v>2</v>
      </c>
      <c r="M726" s="4" t="s">
        <v>2078</v>
      </c>
      <c r="N726" s="4" t="s">
        <v>2079</v>
      </c>
      <c r="O726" s="5"/>
      <c r="P726" s="5"/>
      <c r="Q726" s="5"/>
      <c r="R726" s="5"/>
      <c r="S726" s="5"/>
      <c r="T726" s="5" t="s">
        <v>5692</v>
      </c>
      <c r="U726" s="5" t="s">
        <v>4512</v>
      </c>
      <c r="V726" s="5" t="s">
        <v>4513</v>
      </c>
      <c r="W726" s="5"/>
      <c r="X726" s="5"/>
      <c r="Y726" s="5" t="s">
        <v>4588</v>
      </c>
      <c r="Z726" s="5" t="s">
        <v>4589</v>
      </c>
      <c r="AA726" s="5"/>
      <c r="AB726" s="5"/>
      <c r="AC726" s="5"/>
      <c r="AD726" s="5" t="s">
        <v>1079</v>
      </c>
      <c r="AE726" s="5" t="s">
        <v>1080</v>
      </c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</row>
    <row r="727" spans="1:73" s="6" customFormat="1" ht="13.5" customHeight="1">
      <c r="A727" s="11" t="str">
        <f>HYPERLINK("http://kyu.snu.ac.kr/sdhj/index.jsp?type=hj/GK14746_00IM0001_157a.jpg","1867_수동면_157a")</f>
        <v>1867_수동면_157a</v>
      </c>
      <c r="B727" s="4">
        <v>1867</v>
      </c>
      <c r="C727" s="4" t="s">
        <v>72</v>
      </c>
      <c r="D727" s="4" t="s">
        <v>73</v>
      </c>
      <c r="E727" s="4">
        <v>726</v>
      </c>
      <c r="F727" s="5">
        <v>3</v>
      </c>
      <c r="G727" s="5" t="s">
        <v>104</v>
      </c>
      <c r="H727" s="5" t="s">
        <v>105</v>
      </c>
      <c r="I727" s="5">
        <f t="shared" si="54"/>
        <v>13</v>
      </c>
      <c r="J727" s="5"/>
      <c r="K727" s="5"/>
      <c r="L727" s="5">
        <v>3</v>
      </c>
      <c r="M727" s="4" t="s">
        <v>2608</v>
      </c>
      <c r="N727" s="4" t="s">
        <v>2609</v>
      </c>
      <c r="O727" s="5"/>
      <c r="P727" s="5"/>
      <c r="Q727" s="5"/>
      <c r="R727" s="5"/>
      <c r="S727" s="5"/>
      <c r="T727" s="5" t="s">
        <v>5776</v>
      </c>
      <c r="U727" s="5" t="s">
        <v>108</v>
      </c>
      <c r="V727" s="5" t="s">
        <v>109</v>
      </c>
      <c r="W727" s="5" t="s">
        <v>550</v>
      </c>
      <c r="X727" s="5" t="s">
        <v>551</v>
      </c>
      <c r="Y727" s="5" t="s">
        <v>3661</v>
      </c>
      <c r="Z727" s="5" t="s">
        <v>3662</v>
      </c>
      <c r="AA727" s="5"/>
      <c r="AB727" s="5"/>
      <c r="AC727" s="5">
        <v>53</v>
      </c>
      <c r="AD727" s="5" t="s">
        <v>185</v>
      </c>
      <c r="AE727" s="5" t="s">
        <v>186</v>
      </c>
      <c r="AF727" s="5"/>
      <c r="AG727" s="5"/>
      <c r="AH727" s="5"/>
      <c r="AI727" s="5"/>
      <c r="AJ727" s="5" t="s">
        <v>35</v>
      </c>
      <c r="AK727" s="5" t="s">
        <v>36</v>
      </c>
      <c r="AL727" s="5" t="s">
        <v>554</v>
      </c>
      <c r="AM727" s="5" t="s">
        <v>555</v>
      </c>
      <c r="AN727" s="5"/>
      <c r="AO727" s="5"/>
      <c r="AP727" s="5"/>
      <c r="AQ727" s="5"/>
      <c r="AR727" s="5"/>
      <c r="AS727" s="5"/>
      <c r="AT727" s="5" t="s">
        <v>95</v>
      </c>
      <c r="AU727" s="5" t="s">
        <v>96</v>
      </c>
      <c r="AV727" s="5" t="s">
        <v>3663</v>
      </c>
      <c r="AW727" s="5" t="s">
        <v>3664</v>
      </c>
      <c r="AX727" s="5"/>
      <c r="AY727" s="5"/>
      <c r="AZ727" s="5"/>
      <c r="BA727" s="5"/>
      <c r="BB727" s="5"/>
      <c r="BC727" s="5"/>
      <c r="BD727" s="5"/>
      <c r="BE727" s="5"/>
      <c r="BF727" s="5"/>
      <c r="BG727" s="5" t="s">
        <v>95</v>
      </c>
      <c r="BH727" s="5" t="s">
        <v>96</v>
      </c>
      <c r="BI727" s="5" t="s">
        <v>569</v>
      </c>
      <c r="BJ727" s="5" t="s">
        <v>570</v>
      </c>
      <c r="BK727" s="5" t="s">
        <v>95</v>
      </c>
      <c r="BL727" s="5" t="s">
        <v>96</v>
      </c>
      <c r="BM727" s="5" t="s">
        <v>571</v>
      </c>
      <c r="BN727" s="5" t="s">
        <v>572</v>
      </c>
      <c r="BO727" s="5" t="s">
        <v>95</v>
      </c>
      <c r="BP727" s="5" t="s">
        <v>96</v>
      </c>
      <c r="BQ727" s="5" t="s">
        <v>3665</v>
      </c>
      <c r="BR727" s="5" t="s">
        <v>3666</v>
      </c>
      <c r="BS727" s="5" t="s">
        <v>187</v>
      </c>
      <c r="BT727" s="5" t="s">
        <v>188</v>
      </c>
      <c r="BU727" s="5"/>
    </row>
    <row r="728" spans="1:73" s="6" customFormat="1" ht="13.5" customHeight="1">
      <c r="A728" s="11" t="str">
        <f>HYPERLINK("http://kyu.snu.ac.kr/sdhj/index.jsp?type=hj/GK14746_00IM0001_157a.jpg","1867_수동면_157a")</f>
        <v>1867_수동면_157a</v>
      </c>
      <c r="B728" s="4">
        <v>1867</v>
      </c>
      <c r="C728" s="4" t="s">
        <v>72</v>
      </c>
      <c r="D728" s="4" t="s">
        <v>73</v>
      </c>
      <c r="E728" s="4">
        <v>727</v>
      </c>
      <c r="F728" s="5">
        <v>3</v>
      </c>
      <c r="G728" s="5" t="s">
        <v>104</v>
      </c>
      <c r="H728" s="5" t="s">
        <v>105</v>
      </c>
      <c r="I728" s="5">
        <f t="shared" si="54"/>
        <v>13</v>
      </c>
      <c r="J728" s="5"/>
      <c r="K728" s="5"/>
      <c r="L728" s="5">
        <f>L727</f>
        <v>3</v>
      </c>
      <c r="M728" s="4" t="s">
        <v>2608</v>
      </c>
      <c r="N728" s="4" t="s">
        <v>2609</v>
      </c>
      <c r="O728" s="5"/>
      <c r="P728" s="5"/>
      <c r="Q728" s="5"/>
      <c r="R728" s="5"/>
      <c r="S728" s="5" t="s">
        <v>3095</v>
      </c>
      <c r="T728" s="5" t="s">
        <v>3096</v>
      </c>
      <c r="U728" s="5"/>
      <c r="V728" s="5"/>
      <c r="W728" s="5" t="s">
        <v>269</v>
      </c>
      <c r="X728" s="5" t="s">
        <v>270</v>
      </c>
      <c r="Y728" s="5" t="s">
        <v>167</v>
      </c>
      <c r="Z728" s="5" t="s">
        <v>168</v>
      </c>
      <c r="AA728" s="5"/>
      <c r="AB728" s="5"/>
      <c r="AC728" s="5">
        <v>81</v>
      </c>
      <c r="AD728" s="5" t="s">
        <v>160</v>
      </c>
      <c r="AE728" s="5" t="s">
        <v>161</v>
      </c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</row>
    <row r="729" spans="1:73" s="6" customFormat="1" ht="13.5" customHeight="1">
      <c r="A729" s="11" t="str">
        <f>HYPERLINK("http://kyu.snu.ac.kr/sdhj/index.jsp?type=hj/GK14746_00IM0001_157a.jpg","1867_수동면_157a")</f>
        <v>1867_수동면_157a</v>
      </c>
      <c r="B729" s="4">
        <v>1867</v>
      </c>
      <c r="C729" s="4" t="s">
        <v>72</v>
      </c>
      <c r="D729" s="4" t="s">
        <v>73</v>
      </c>
      <c r="E729" s="4">
        <v>728</v>
      </c>
      <c r="F729" s="5">
        <v>3</v>
      </c>
      <c r="G729" s="5" t="s">
        <v>104</v>
      </c>
      <c r="H729" s="5" t="s">
        <v>105</v>
      </c>
      <c r="I729" s="5">
        <f t="shared" si="54"/>
        <v>13</v>
      </c>
      <c r="J729" s="5"/>
      <c r="K729" s="5"/>
      <c r="L729" s="5">
        <f>L728</f>
        <v>3</v>
      </c>
      <c r="M729" s="4" t="s">
        <v>2608</v>
      </c>
      <c r="N729" s="4" t="s">
        <v>2609</v>
      </c>
      <c r="O729" s="5"/>
      <c r="P729" s="5"/>
      <c r="Q729" s="5"/>
      <c r="R729" s="5"/>
      <c r="S729" s="5" t="s">
        <v>164</v>
      </c>
      <c r="T729" s="5" t="s">
        <v>165</v>
      </c>
      <c r="U729" s="5"/>
      <c r="V729" s="5"/>
      <c r="W729" s="5" t="s">
        <v>269</v>
      </c>
      <c r="X729" s="5" t="s">
        <v>270</v>
      </c>
      <c r="Y729" s="5" t="s">
        <v>167</v>
      </c>
      <c r="Z729" s="5" t="s">
        <v>168</v>
      </c>
      <c r="AA729" s="5"/>
      <c r="AB729" s="5"/>
      <c r="AC729" s="5">
        <v>44</v>
      </c>
      <c r="AD729" s="5" t="s">
        <v>212</v>
      </c>
      <c r="AE729" s="5" t="s">
        <v>213</v>
      </c>
      <c r="AF729" s="5"/>
      <c r="AG729" s="5"/>
      <c r="AH729" s="5"/>
      <c r="AI729" s="5"/>
      <c r="AJ729" s="5" t="s">
        <v>35</v>
      </c>
      <c r="AK729" s="5" t="s">
        <v>36</v>
      </c>
      <c r="AL729" s="5" t="s">
        <v>187</v>
      </c>
      <c r="AM729" s="5" t="s">
        <v>188</v>
      </c>
      <c r="AN729" s="5"/>
      <c r="AO729" s="5"/>
      <c r="AP729" s="5"/>
      <c r="AQ729" s="5"/>
      <c r="AR729" s="5"/>
      <c r="AS729" s="5"/>
      <c r="AT729" s="5" t="s">
        <v>108</v>
      </c>
      <c r="AU729" s="5" t="s">
        <v>109</v>
      </c>
      <c r="AV729" s="5" t="s">
        <v>2189</v>
      </c>
      <c r="AW729" s="5" t="s">
        <v>2190</v>
      </c>
      <c r="AX729" s="5"/>
      <c r="AY729" s="5"/>
      <c r="AZ729" s="5"/>
      <c r="BA729" s="5"/>
      <c r="BB729" s="5"/>
      <c r="BC729" s="5"/>
      <c r="BD729" s="5"/>
      <c r="BE729" s="5"/>
      <c r="BF729" s="5"/>
      <c r="BG729" s="5" t="s">
        <v>95</v>
      </c>
      <c r="BH729" s="5" t="s">
        <v>96</v>
      </c>
      <c r="BI729" s="5" t="s">
        <v>2168</v>
      </c>
      <c r="BJ729" s="5" t="s">
        <v>2169</v>
      </c>
      <c r="BK729" s="5" t="s">
        <v>95</v>
      </c>
      <c r="BL729" s="5" t="s">
        <v>96</v>
      </c>
      <c r="BM729" s="5" t="s">
        <v>2182</v>
      </c>
      <c r="BN729" s="5" t="s">
        <v>2171</v>
      </c>
      <c r="BO729" s="5" t="s">
        <v>95</v>
      </c>
      <c r="BP729" s="5" t="s">
        <v>96</v>
      </c>
      <c r="BQ729" s="5" t="s">
        <v>2610</v>
      </c>
      <c r="BR729" s="5" t="s">
        <v>2611</v>
      </c>
      <c r="BS729" s="5" t="s">
        <v>116</v>
      </c>
      <c r="BT729" s="5" t="s">
        <v>117</v>
      </c>
      <c r="BU729" s="5"/>
    </row>
    <row r="730" spans="1:73" s="6" customFormat="1" ht="13.5" customHeight="1">
      <c r="A730" s="11" t="str">
        <f>HYPERLINK("http://kyu.snu.ac.kr/sdhj/index.jsp?type=hj/GK14746_00IM0001_157a.jpg","1867_수동면_157a")</f>
        <v>1867_수동면_157a</v>
      </c>
      <c r="B730" s="4">
        <v>1867</v>
      </c>
      <c r="C730" s="4" t="s">
        <v>72</v>
      </c>
      <c r="D730" s="4" t="s">
        <v>73</v>
      </c>
      <c r="E730" s="4">
        <v>729</v>
      </c>
      <c r="F730" s="5">
        <v>3</v>
      </c>
      <c r="G730" s="5" t="s">
        <v>104</v>
      </c>
      <c r="H730" s="5" t="s">
        <v>105</v>
      </c>
      <c r="I730" s="5">
        <f t="shared" si="54"/>
        <v>13</v>
      </c>
      <c r="J730" s="5"/>
      <c r="K730" s="5"/>
      <c r="L730" s="5">
        <f>L729</f>
        <v>3</v>
      </c>
      <c r="M730" s="4" t="s">
        <v>2608</v>
      </c>
      <c r="N730" s="4" t="s">
        <v>2609</v>
      </c>
      <c r="O730" s="5"/>
      <c r="P730" s="5"/>
      <c r="Q730" s="5"/>
      <c r="R730" s="5"/>
      <c r="S730" s="5" t="s">
        <v>4494</v>
      </c>
      <c r="T730" s="5" t="s">
        <v>4495</v>
      </c>
      <c r="U730" s="5" t="s">
        <v>108</v>
      </c>
      <c r="V730" s="5" t="s">
        <v>109</v>
      </c>
      <c r="W730" s="5"/>
      <c r="X730" s="5"/>
      <c r="Y730" s="5" t="s">
        <v>5063</v>
      </c>
      <c r="Z730" s="5" t="s">
        <v>5064</v>
      </c>
      <c r="AA730" s="5"/>
      <c r="AB730" s="5"/>
      <c r="AC730" s="5">
        <v>24</v>
      </c>
      <c r="AD730" s="5" t="s">
        <v>653</v>
      </c>
      <c r="AE730" s="5" t="s">
        <v>654</v>
      </c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</row>
    <row r="731" spans="1:73" s="6" customFormat="1" ht="13.5" customHeight="1">
      <c r="A731" s="11" t="str">
        <f>HYPERLINK("http://kyu.snu.ac.kr/sdhj/index.jsp?type=hj/GK14746_00IM0001_157a.jpg","1867_수동면_157a")</f>
        <v>1867_수동면_157a</v>
      </c>
      <c r="B731" s="4">
        <v>1867</v>
      </c>
      <c r="C731" s="4" t="s">
        <v>72</v>
      </c>
      <c r="D731" s="4" t="s">
        <v>73</v>
      </c>
      <c r="E731" s="4">
        <v>730</v>
      </c>
      <c r="F731" s="5">
        <v>3</v>
      </c>
      <c r="G731" s="5" t="s">
        <v>104</v>
      </c>
      <c r="H731" s="5" t="s">
        <v>105</v>
      </c>
      <c r="I731" s="5">
        <f t="shared" si="54"/>
        <v>13</v>
      </c>
      <c r="J731" s="5"/>
      <c r="K731" s="5"/>
      <c r="L731" s="5">
        <f>L730</f>
        <v>3</v>
      </c>
      <c r="M731" s="4" t="s">
        <v>2608</v>
      </c>
      <c r="N731" s="4" t="s">
        <v>2609</v>
      </c>
      <c r="O731" s="5"/>
      <c r="P731" s="5"/>
      <c r="Q731" s="5"/>
      <c r="R731" s="5"/>
      <c r="S731" s="5" t="s">
        <v>4475</v>
      </c>
      <c r="T731" s="5" t="s">
        <v>4435</v>
      </c>
      <c r="U731" s="5"/>
      <c r="V731" s="5"/>
      <c r="W731" s="5" t="s">
        <v>110</v>
      </c>
      <c r="X731" s="5" t="s">
        <v>111</v>
      </c>
      <c r="Y731" s="5" t="s">
        <v>167</v>
      </c>
      <c r="Z731" s="5" t="s">
        <v>168</v>
      </c>
      <c r="AA731" s="5"/>
      <c r="AB731" s="5"/>
      <c r="AC731" s="5">
        <v>29</v>
      </c>
      <c r="AD731" s="5" t="s">
        <v>2200</v>
      </c>
      <c r="AE731" s="5" t="s">
        <v>2201</v>
      </c>
      <c r="AF731" s="5"/>
      <c r="AG731" s="5"/>
      <c r="AH731" s="5"/>
      <c r="AI731" s="5"/>
      <c r="AJ731" s="5" t="s">
        <v>169</v>
      </c>
      <c r="AK731" s="5" t="s">
        <v>170</v>
      </c>
      <c r="AL731" s="5" t="s">
        <v>116</v>
      </c>
      <c r="AM731" s="5" t="s">
        <v>117</v>
      </c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</row>
    <row r="732" spans="1:73" s="6" customFormat="1" ht="13.5" customHeight="1">
      <c r="A732" s="11" t="str">
        <f>HYPERLINK("http://kyu.snu.ac.kr/sdhj/index.jsp?type=hj/GK14746_00IM0001_157a.jpg","1867_수동면_157a")</f>
        <v>1867_수동면_157a</v>
      </c>
      <c r="B732" s="4">
        <v>1867</v>
      </c>
      <c r="C732" s="4" t="s">
        <v>72</v>
      </c>
      <c r="D732" s="4" t="s">
        <v>73</v>
      </c>
      <c r="E732" s="4">
        <v>731</v>
      </c>
      <c r="F732" s="5">
        <v>3</v>
      </c>
      <c r="G732" s="5" t="s">
        <v>104</v>
      </c>
      <c r="H732" s="5" t="s">
        <v>105</v>
      </c>
      <c r="I732" s="5">
        <f t="shared" si="54"/>
        <v>13</v>
      </c>
      <c r="J732" s="5"/>
      <c r="K732" s="5"/>
      <c r="L732" s="5">
        <f>L731</f>
        <v>3</v>
      </c>
      <c r="M732" s="4" t="s">
        <v>2608</v>
      </c>
      <c r="N732" s="4" t="s">
        <v>2609</v>
      </c>
      <c r="O732" s="5"/>
      <c r="P732" s="5"/>
      <c r="Q732" s="5"/>
      <c r="R732" s="5"/>
      <c r="S732" s="5"/>
      <c r="T732" s="5" t="s">
        <v>5778</v>
      </c>
      <c r="U732" s="5" t="s">
        <v>4512</v>
      </c>
      <c r="V732" s="5" t="s">
        <v>4513</v>
      </c>
      <c r="W732" s="5"/>
      <c r="X732" s="5"/>
      <c r="Y732" s="5" t="s">
        <v>5065</v>
      </c>
      <c r="Z732" s="5" t="s">
        <v>5066</v>
      </c>
      <c r="AA732" s="5"/>
      <c r="AB732" s="5"/>
      <c r="AC732" s="5"/>
      <c r="AD732" s="5" t="s">
        <v>349</v>
      </c>
      <c r="AE732" s="5" t="s">
        <v>350</v>
      </c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</row>
    <row r="733" spans="1:73" s="6" customFormat="1" ht="13.5" customHeight="1">
      <c r="A733" s="11" t="str">
        <f>HYPERLINK("http://kyu.snu.ac.kr/sdhj/index.jsp?type=hj/GK14746_00IM0001_157a.jpg","1867_수동면_157a")</f>
        <v>1867_수동면_157a</v>
      </c>
      <c r="B733" s="4">
        <v>1867</v>
      </c>
      <c r="C733" s="4" t="s">
        <v>72</v>
      </c>
      <c r="D733" s="4" t="s">
        <v>73</v>
      </c>
      <c r="E733" s="4">
        <v>732</v>
      </c>
      <c r="F733" s="5">
        <v>3</v>
      </c>
      <c r="G733" s="5" t="s">
        <v>104</v>
      </c>
      <c r="H733" s="5" t="s">
        <v>105</v>
      </c>
      <c r="I733" s="5">
        <f t="shared" si="54"/>
        <v>13</v>
      </c>
      <c r="J733" s="5"/>
      <c r="K733" s="5"/>
      <c r="L733" s="5">
        <v>4</v>
      </c>
      <c r="M733" s="4" t="s">
        <v>458</v>
      </c>
      <c r="N733" s="4" t="s">
        <v>459</v>
      </c>
      <c r="O733" s="5"/>
      <c r="P733" s="5"/>
      <c r="Q733" s="5"/>
      <c r="R733" s="5"/>
      <c r="S733" s="5"/>
      <c r="T733" s="5" t="s">
        <v>5843</v>
      </c>
      <c r="U733" s="5" t="s">
        <v>108</v>
      </c>
      <c r="V733" s="5" t="s">
        <v>109</v>
      </c>
      <c r="W733" s="5" t="s">
        <v>110</v>
      </c>
      <c r="X733" s="5" t="s">
        <v>111</v>
      </c>
      <c r="Y733" s="5" t="s">
        <v>460</v>
      </c>
      <c r="Z733" s="5" t="s">
        <v>461</v>
      </c>
      <c r="AA733" s="5"/>
      <c r="AB733" s="5"/>
      <c r="AC733" s="5">
        <v>46</v>
      </c>
      <c r="AD733" s="5" t="s">
        <v>203</v>
      </c>
      <c r="AE733" s="5" t="s">
        <v>204</v>
      </c>
      <c r="AF733" s="5"/>
      <c r="AG733" s="5"/>
      <c r="AH733" s="5"/>
      <c r="AI733" s="5"/>
      <c r="AJ733" s="5" t="s">
        <v>35</v>
      </c>
      <c r="AK733" s="5" t="s">
        <v>36</v>
      </c>
      <c r="AL733" s="5" t="s">
        <v>116</v>
      </c>
      <c r="AM733" s="5" t="s">
        <v>117</v>
      </c>
      <c r="AN733" s="5"/>
      <c r="AO733" s="5"/>
      <c r="AP733" s="5"/>
      <c r="AQ733" s="5"/>
      <c r="AR733" s="5"/>
      <c r="AS733" s="5"/>
      <c r="AT733" s="5" t="s">
        <v>95</v>
      </c>
      <c r="AU733" s="5" t="s">
        <v>96</v>
      </c>
      <c r="AV733" s="5" t="s">
        <v>462</v>
      </c>
      <c r="AW733" s="5" t="s">
        <v>463</v>
      </c>
      <c r="AX733" s="5"/>
      <c r="AY733" s="5"/>
      <c r="AZ733" s="5"/>
      <c r="BA733" s="5"/>
      <c r="BB733" s="5"/>
      <c r="BC733" s="5"/>
      <c r="BD733" s="5"/>
      <c r="BE733" s="5"/>
      <c r="BF733" s="5"/>
      <c r="BG733" s="5" t="s">
        <v>95</v>
      </c>
      <c r="BH733" s="5" t="s">
        <v>96</v>
      </c>
      <c r="BI733" s="5" t="s">
        <v>464</v>
      </c>
      <c r="BJ733" s="5" t="s">
        <v>465</v>
      </c>
      <c r="BK733" s="5" t="s">
        <v>95</v>
      </c>
      <c r="BL733" s="5" t="s">
        <v>96</v>
      </c>
      <c r="BM733" s="5" t="s">
        <v>466</v>
      </c>
      <c r="BN733" s="5" t="s">
        <v>467</v>
      </c>
      <c r="BO733" s="5" t="s">
        <v>95</v>
      </c>
      <c r="BP733" s="5" t="s">
        <v>96</v>
      </c>
      <c r="BQ733" s="5" t="s">
        <v>468</v>
      </c>
      <c r="BR733" s="5" t="s">
        <v>469</v>
      </c>
      <c r="BS733" s="5" t="s">
        <v>199</v>
      </c>
      <c r="BT733" s="5" t="s">
        <v>200</v>
      </c>
      <c r="BU733" s="5"/>
    </row>
    <row r="734" spans="1:73" s="6" customFormat="1" ht="13.5" customHeight="1">
      <c r="A734" s="11" t="str">
        <f>HYPERLINK("http://kyu.snu.ac.kr/sdhj/index.jsp?type=hj/GK14746_00IM0001_157a.jpg","1867_수동면_157a")</f>
        <v>1867_수동면_157a</v>
      </c>
      <c r="B734" s="4">
        <v>1867</v>
      </c>
      <c r="C734" s="4" t="s">
        <v>72</v>
      </c>
      <c r="D734" s="4" t="s">
        <v>73</v>
      </c>
      <c r="E734" s="4">
        <v>733</v>
      </c>
      <c r="F734" s="5">
        <v>3</v>
      </c>
      <c r="G734" s="5" t="s">
        <v>104</v>
      </c>
      <c r="H734" s="5" t="s">
        <v>105</v>
      </c>
      <c r="I734" s="5">
        <f t="shared" si="54"/>
        <v>13</v>
      </c>
      <c r="J734" s="5"/>
      <c r="K734" s="5"/>
      <c r="L734" s="5">
        <f>L733</f>
        <v>4</v>
      </c>
      <c r="M734" s="4" t="s">
        <v>458</v>
      </c>
      <c r="N734" s="4" t="s">
        <v>459</v>
      </c>
      <c r="O734" s="5"/>
      <c r="P734" s="5"/>
      <c r="Q734" s="5"/>
      <c r="R734" s="5"/>
      <c r="S734" s="5" t="s">
        <v>164</v>
      </c>
      <c r="T734" s="5" t="s">
        <v>165</v>
      </c>
      <c r="U734" s="5"/>
      <c r="V734" s="5"/>
      <c r="W734" s="5" t="s">
        <v>425</v>
      </c>
      <c r="X734" s="5" t="s">
        <v>426</v>
      </c>
      <c r="Y734" s="5" t="s">
        <v>167</v>
      </c>
      <c r="Z734" s="5" t="s">
        <v>168</v>
      </c>
      <c r="AA734" s="5"/>
      <c r="AB734" s="5"/>
      <c r="AC734" s="5">
        <v>40</v>
      </c>
      <c r="AD734" s="5" t="s">
        <v>714</v>
      </c>
      <c r="AE734" s="5" t="s">
        <v>715</v>
      </c>
      <c r="AF734" s="5"/>
      <c r="AG734" s="5"/>
      <c r="AH734" s="5"/>
      <c r="AI734" s="5"/>
      <c r="AJ734" s="5" t="s">
        <v>35</v>
      </c>
      <c r="AK734" s="5" t="s">
        <v>36</v>
      </c>
      <c r="AL734" s="5" t="s">
        <v>93</v>
      </c>
      <c r="AM734" s="5" t="s">
        <v>94</v>
      </c>
      <c r="AN734" s="5"/>
      <c r="AO734" s="5"/>
      <c r="AP734" s="5"/>
      <c r="AQ734" s="5"/>
      <c r="AR734" s="5"/>
      <c r="AS734" s="5"/>
      <c r="AT734" s="5" t="s">
        <v>95</v>
      </c>
      <c r="AU734" s="5" t="s">
        <v>96</v>
      </c>
      <c r="AV734" s="5" t="s">
        <v>716</v>
      </c>
      <c r="AW734" s="5" t="s">
        <v>717</v>
      </c>
      <c r="AX734" s="5"/>
      <c r="AY734" s="5"/>
      <c r="AZ734" s="5"/>
      <c r="BA734" s="5"/>
      <c r="BB734" s="5"/>
      <c r="BC734" s="5"/>
      <c r="BD734" s="5"/>
      <c r="BE734" s="5"/>
      <c r="BF734" s="5"/>
      <c r="BG734" s="5" t="s">
        <v>95</v>
      </c>
      <c r="BH734" s="5" t="s">
        <v>96</v>
      </c>
      <c r="BI734" s="5" t="s">
        <v>718</v>
      </c>
      <c r="BJ734" s="5" t="s">
        <v>719</v>
      </c>
      <c r="BK734" s="5" t="s">
        <v>95</v>
      </c>
      <c r="BL734" s="5" t="s">
        <v>96</v>
      </c>
      <c r="BM734" s="5" t="s">
        <v>720</v>
      </c>
      <c r="BN734" s="5" t="s">
        <v>721</v>
      </c>
      <c r="BO734" s="5" t="s">
        <v>95</v>
      </c>
      <c r="BP734" s="5" t="s">
        <v>96</v>
      </c>
      <c r="BQ734" s="5" t="s">
        <v>722</v>
      </c>
      <c r="BR734" s="5" t="s">
        <v>723</v>
      </c>
      <c r="BS734" s="5" t="s">
        <v>724</v>
      </c>
      <c r="BT734" s="5" t="s">
        <v>725</v>
      </c>
      <c r="BU734" s="5"/>
    </row>
    <row r="735" spans="1:73" s="6" customFormat="1" ht="13.5" customHeight="1">
      <c r="A735" s="11" t="str">
        <f>HYPERLINK("http://kyu.snu.ac.kr/sdhj/index.jsp?type=hj/GK14746_00IM0001_157a.jpg","1867_수동면_157a")</f>
        <v>1867_수동면_157a</v>
      </c>
      <c r="B735" s="4">
        <v>1867</v>
      </c>
      <c r="C735" s="4" t="s">
        <v>72</v>
      </c>
      <c r="D735" s="4" t="s">
        <v>73</v>
      </c>
      <c r="E735" s="4">
        <v>734</v>
      </c>
      <c r="F735" s="5">
        <v>3</v>
      </c>
      <c r="G735" s="5" t="s">
        <v>104</v>
      </c>
      <c r="H735" s="5" t="s">
        <v>105</v>
      </c>
      <c r="I735" s="5">
        <f t="shared" si="54"/>
        <v>13</v>
      </c>
      <c r="J735" s="5"/>
      <c r="K735" s="5"/>
      <c r="L735" s="5">
        <f>L734</f>
        <v>4</v>
      </c>
      <c r="M735" s="4" t="s">
        <v>458</v>
      </c>
      <c r="N735" s="4" t="s">
        <v>459</v>
      </c>
      <c r="O735" s="5"/>
      <c r="P735" s="5"/>
      <c r="Q735" s="5"/>
      <c r="R735" s="5"/>
      <c r="S735" s="5"/>
      <c r="T735" s="5" t="s">
        <v>5844</v>
      </c>
      <c r="U735" s="5" t="s">
        <v>4512</v>
      </c>
      <c r="V735" s="5" t="s">
        <v>4513</v>
      </c>
      <c r="W735" s="5"/>
      <c r="X735" s="5"/>
      <c r="Y735" s="5" t="s">
        <v>4753</v>
      </c>
      <c r="Z735" s="5" t="s">
        <v>4754</v>
      </c>
      <c r="AA735" s="5"/>
      <c r="AB735" s="5"/>
      <c r="AC735" s="5"/>
      <c r="AD735" s="5" t="s">
        <v>381</v>
      </c>
      <c r="AE735" s="5" t="s">
        <v>382</v>
      </c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</row>
    <row r="736" spans="1:73" s="6" customFormat="1" ht="13.5" customHeight="1">
      <c r="A736" s="11" t="str">
        <f>HYPERLINK("http://kyu.snu.ac.kr/sdhj/index.jsp?type=hj/GK14746_00IM0001_157a.jpg","1867_수동면_157a")</f>
        <v>1867_수동면_157a</v>
      </c>
      <c r="B736" s="4">
        <v>1867</v>
      </c>
      <c r="C736" s="4" t="s">
        <v>72</v>
      </c>
      <c r="D736" s="4" t="s">
        <v>73</v>
      </c>
      <c r="E736" s="4">
        <v>735</v>
      </c>
      <c r="F736" s="5">
        <v>3</v>
      </c>
      <c r="G736" s="5" t="s">
        <v>104</v>
      </c>
      <c r="H736" s="5" t="s">
        <v>105</v>
      </c>
      <c r="I736" s="5">
        <f t="shared" si="54"/>
        <v>13</v>
      </c>
      <c r="J736" s="5"/>
      <c r="K736" s="5"/>
      <c r="L736" s="5">
        <v>5</v>
      </c>
      <c r="M736" s="4" t="s">
        <v>3736</v>
      </c>
      <c r="N736" s="4" t="s">
        <v>3737</v>
      </c>
      <c r="O736" s="5"/>
      <c r="P736" s="5"/>
      <c r="Q736" s="5"/>
      <c r="R736" s="5"/>
      <c r="S736" s="5"/>
      <c r="T736" s="5" t="s">
        <v>5612</v>
      </c>
      <c r="U736" s="5" t="s">
        <v>189</v>
      </c>
      <c r="V736" s="5" t="s">
        <v>190</v>
      </c>
      <c r="W736" s="5" t="s">
        <v>110</v>
      </c>
      <c r="X736" s="5" t="s">
        <v>111</v>
      </c>
      <c r="Y736" s="5" t="s">
        <v>3738</v>
      </c>
      <c r="Z736" s="5" t="s">
        <v>3739</v>
      </c>
      <c r="AA736" s="5"/>
      <c r="AB736" s="5"/>
      <c r="AC736" s="5">
        <v>27</v>
      </c>
      <c r="AD736" s="5" t="s">
        <v>662</v>
      </c>
      <c r="AE736" s="5" t="s">
        <v>663</v>
      </c>
      <c r="AF736" s="5"/>
      <c r="AG736" s="5"/>
      <c r="AH736" s="5"/>
      <c r="AI736" s="5"/>
      <c r="AJ736" s="5" t="s">
        <v>35</v>
      </c>
      <c r="AK736" s="5" t="s">
        <v>36</v>
      </c>
      <c r="AL736" s="5" t="s">
        <v>116</v>
      </c>
      <c r="AM736" s="5" t="s">
        <v>117</v>
      </c>
      <c r="AN736" s="5"/>
      <c r="AO736" s="5"/>
      <c r="AP736" s="5"/>
      <c r="AQ736" s="5"/>
      <c r="AR736" s="5"/>
      <c r="AS736" s="5"/>
      <c r="AT736" s="5" t="s">
        <v>189</v>
      </c>
      <c r="AU736" s="5" t="s">
        <v>190</v>
      </c>
      <c r="AV736" s="5" t="s">
        <v>3740</v>
      </c>
      <c r="AW736" s="5" t="s">
        <v>3741</v>
      </c>
      <c r="AX736" s="5"/>
      <c r="AY736" s="5"/>
      <c r="AZ736" s="5"/>
      <c r="BA736" s="5"/>
      <c r="BB736" s="5"/>
      <c r="BC736" s="5"/>
      <c r="BD736" s="5"/>
      <c r="BE736" s="5"/>
      <c r="BF736" s="5"/>
      <c r="BG736" s="5" t="s">
        <v>189</v>
      </c>
      <c r="BH736" s="5" t="s">
        <v>190</v>
      </c>
      <c r="BI736" s="5" t="s">
        <v>1029</v>
      </c>
      <c r="BJ736" s="5" t="s">
        <v>1030</v>
      </c>
      <c r="BK736" s="5" t="s">
        <v>189</v>
      </c>
      <c r="BL736" s="5" t="s">
        <v>190</v>
      </c>
      <c r="BM736" s="5" t="s">
        <v>787</v>
      </c>
      <c r="BN736" s="5" t="s">
        <v>788</v>
      </c>
      <c r="BO736" s="5" t="s">
        <v>189</v>
      </c>
      <c r="BP736" s="5" t="s">
        <v>190</v>
      </c>
      <c r="BQ736" s="5" t="s">
        <v>3742</v>
      </c>
      <c r="BR736" s="5" t="s">
        <v>3743</v>
      </c>
      <c r="BS736" s="5" t="s">
        <v>554</v>
      </c>
      <c r="BT736" s="5" t="s">
        <v>555</v>
      </c>
      <c r="BU736" s="5"/>
    </row>
    <row r="737" spans="1:73" s="6" customFormat="1" ht="13.5" customHeight="1">
      <c r="A737" s="11" t="str">
        <f>HYPERLINK("http://kyu.snu.ac.kr/sdhj/index.jsp?type=hj/GK14746_00IM0001_157a.jpg","1867_수동면_157a")</f>
        <v>1867_수동면_157a</v>
      </c>
      <c r="B737" s="4">
        <v>1867</v>
      </c>
      <c r="C737" s="4" t="s">
        <v>72</v>
      </c>
      <c r="D737" s="4" t="s">
        <v>73</v>
      </c>
      <c r="E737" s="4">
        <v>736</v>
      </c>
      <c r="F737" s="5">
        <v>3</v>
      </c>
      <c r="G737" s="5" t="s">
        <v>104</v>
      </c>
      <c r="H737" s="5" t="s">
        <v>105</v>
      </c>
      <c r="I737" s="5">
        <f t="shared" si="54"/>
        <v>13</v>
      </c>
      <c r="J737" s="5"/>
      <c r="K737" s="5"/>
      <c r="L737" s="5">
        <f>L736</f>
        <v>5</v>
      </c>
      <c r="M737" s="4" t="s">
        <v>3736</v>
      </c>
      <c r="N737" s="4" t="s">
        <v>3737</v>
      </c>
      <c r="O737" s="5"/>
      <c r="P737" s="5"/>
      <c r="Q737" s="5"/>
      <c r="R737" s="5"/>
      <c r="S737" s="5" t="s">
        <v>2417</v>
      </c>
      <c r="T737" s="5" t="s">
        <v>2418</v>
      </c>
      <c r="U737" s="5"/>
      <c r="V737" s="5"/>
      <c r="W737" s="5" t="s">
        <v>550</v>
      </c>
      <c r="X737" s="5" t="s">
        <v>551</v>
      </c>
      <c r="Y737" s="5" t="s">
        <v>167</v>
      </c>
      <c r="Z737" s="5" t="s">
        <v>168</v>
      </c>
      <c r="AA737" s="5"/>
      <c r="AB737" s="5"/>
      <c r="AC737" s="5">
        <v>59</v>
      </c>
      <c r="AD737" s="5" t="s">
        <v>903</v>
      </c>
      <c r="AE737" s="5" t="s">
        <v>904</v>
      </c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</row>
    <row r="738" spans="1:73" s="6" customFormat="1" ht="13.5" customHeight="1">
      <c r="A738" s="11" t="str">
        <f>HYPERLINK("http://kyu.snu.ac.kr/sdhj/index.jsp?type=hj/GK14746_00IM0001_157a.jpg","1867_수동면_157a")</f>
        <v>1867_수동면_157a</v>
      </c>
      <c r="B738" s="4">
        <v>1867</v>
      </c>
      <c r="C738" s="4" t="s">
        <v>72</v>
      </c>
      <c r="D738" s="4" t="s">
        <v>73</v>
      </c>
      <c r="E738" s="4">
        <v>737</v>
      </c>
      <c r="F738" s="5">
        <v>3</v>
      </c>
      <c r="G738" s="5" t="s">
        <v>104</v>
      </c>
      <c r="H738" s="5" t="s">
        <v>105</v>
      </c>
      <c r="I738" s="5">
        <v>14</v>
      </c>
      <c r="J738" s="5" t="s">
        <v>343</v>
      </c>
      <c r="K738" s="5" t="s">
        <v>344</v>
      </c>
      <c r="L738" s="5">
        <v>1</v>
      </c>
      <c r="M738" s="4" t="s">
        <v>314</v>
      </c>
      <c r="N738" s="4" t="s">
        <v>315</v>
      </c>
      <c r="O738" s="5"/>
      <c r="P738" s="5"/>
      <c r="Q738" s="5"/>
      <c r="R738" s="5"/>
      <c r="S738" s="5"/>
      <c r="T738" s="5" t="s">
        <v>5713</v>
      </c>
      <c r="U738" s="5" t="s">
        <v>108</v>
      </c>
      <c r="V738" s="5" t="s">
        <v>109</v>
      </c>
      <c r="W738" s="5" t="s">
        <v>269</v>
      </c>
      <c r="X738" s="5" t="s">
        <v>270</v>
      </c>
      <c r="Y738" s="5" t="s">
        <v>1378</v>
      </c>
      <c r="Z738" s="5" t="s">
        <v>1379</v>
      </c>
      <c r="AA738" s="5"/>
      <c r="AB738" s="5"/>
      <c r="AC738" s="5">
        <v>40</v>
      </c>
      <c r="AD738" s="5" t="s">
        <v>714</v>
      </c>
      <c r="AE738" s="5" t="s">
        <v>715</v>
      </c>
      <c r="AF738" s="5"/>
      <c r="AG738" s="5"/>
      <c r="AH738" s="5"/>
      <c r="AI738" s="5"/>
      <c r="AJ738" s="5" t="s">
        <v>35</v>
      </c>
      <c r="AK738" s="5" t="s">
        <v>36</v>
      </c>
      <c r="AL738" s="5" t="s">
        <v>367</v>
      </c>
      <c r="AM738" s="5" t="s">
        <v>368</v>
      </c>
      <c r="AN738" s="5"/>
      <c r="AO738" s="5"/>
      <c r="AP738" s="5"/>
      <c r="AQ738" s="5"/>
      <c r="AR738" s="5"/>
      <c r="AS738" s="5"/>
      <c r="AT738" s="5" t="s">
        <v>95</v>
      </c>
      <c r="AU738" s="5" t="s">
        <v>96</v>
      </c>
      <c r="AV738" s="5" t="s">
        <v>1380</v>
      </c>
      <c r="AW738" s="5" t="s">
        <v>1381</v>
      </c>
      <c r="AX738" s="5"/>
      <c r="AY738" s="5"/>
      <c r="AZ738" s="5"/>
      <c r="BA738" s="5"/>
      <c r="BB738" s="5"/>
      <c r="BC738" s="5"/>
      <c r="BD738" s="5"/>
      <c r="BE738" s="5"/>
      <c r="BF738" s="5"/>
      <c r="BG738" s="5" t="s">
        <v>95</v>
      </c>
      <c r="BH738" s="5" t="s">
        <v>96</v>
      </c>
      <c r="BI738" s="5" t="s">
        <v>1382</v>
      </c>
      <c r="BJ738" s="5" t="s">
        <v>1383</v>
      </c>
      <c r="BK738" s="5" t="s">
        <v>95</v>
      </c>
      <c r="BL738" s="5" t="s">
        <v>96</v>
      </c>
      <c r="BM738" s="5" t="s">
        <v>1384</v>
      </c>
      <c r="BN738" s="5" t="s">
        <v>475</v>
      </c>
      <c r="BO738" s="5" t="s">
        <v>95</v>
      </c>
      <c r="BP738" s="5" t="s">
        <v>96</v>
      </c>
      <c r="BQ738" s="5" t="s">
        <v>1385</v>
      </c>
      <c r="BR738" s="5" t="s">
        <v>1386</v>
      </c>
      <c r="BS738" s="5" t="s">
        <v>171</v>
      </c>
      <c r="BT738" s="5" t="s">
        <v>5845</v>
      </c>
      <c r="BU738" s="5"/>
    </row>
    <row r="739" spans="1:73" s="6" customFormat="1" ht="13.5" customHeight="1">
      <c r="A739" s="11" t="str">
        <f>HYPERLINK("http://kyu.snu.ac.kr/sdhj/index.jsp?type=hj/GK14746_00IM0001_157a.jpg","1867_수동면_157a")</f>
        <v>1867_수동면_157a</v>
      </c>
      <c r="B739" s="4">
        <v>1867</v>
      </c>
      <c r="C739" s="4" t="s">
        <v>72</v>
      </c>
      <c r="D739" s="4" t="s">
        <v>73</v>
      </c>
      <c r="E739" s="4">
        <v>738</v>
      </c>
      <c r="F739" s="5">
        <v>3</v>
      </c>
      <c r="G739" s="5" t="s">
        <v>104</v>
      </c>
      <c r="H739" s="5" t="s">
        <v>105</v>
      </c>
      <c r="I739" s="5">
        <f t="shared" ref="I739:I754" si="55">I738</f>
        <v>14</v>
      </c>
      <c r="J739" s="5"/>
      <c r="K739" s="5"/>
      <c r="L739" s="5">
        <f>L738</f>
        <v>1</v>
      </c>
      <c r="M739" s="4" t="s">
        <v>314</v>
      </c>
      <c r="N739" s="4" t="s">
        <v>315</v>
      </c>
      <c r="O739" s="5"/>
      <c r="P739" s="5"/>
      <c r="Q739" s="5"/>
      <c r="R739" s="5"/>
      <c r="S739" s="5" t="s">
        <v>3095</v>
      </c>
      <c r="T739" s="5" t="s">
        <v>3096</v>
      </c>
      <c r="U739" s="5"/>
      <c r="V739" s="5"/>
      <c r="W739" s="5" t="s">
        <v>166</v>
      </c>
      <c r="X739" s="5" t="s">
        <v>5818</v>
      </c>
      <c r="Y739" s="5" t="s">
        <v>167</v>
      </c>
      <c r="Z739" s="5" t="s">
        <v>168</v>
      </c>
      <c r="AA739" s="5"/>
      <c r="AB739" s="5"/>
      <c r="AC739" s="5">
        <v>65</v>
      </c>
      <c r="AD739" s="5" t="s">
        <v>690</v>
      </c>
      <c r="AE739" s="5" t="s">
        <v>691</v>
      </c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</row>
    <row r="740" spans="1:73" s="6" customFormat="1" ht="13.5" customHeight="1">
      <c r="A740" s="11" t="str">
        <f>HYPERLINK("http://kyu.snu.ac.kr/sdhj/index.jsp?type=hj/GK14746_00IM0001_157a.jpg","1867_수동면_157a")</f>
        <v>1867_수동면_157a</v>
      </c>
      <c r="B740" s="4">
        <v>1867</v>
      </c>
      <c r="C740" s="4" t="s">
        <v>72</v>
      </c>
      <c r="D740" s="4" t="s">
        <v>73</v>
      </c>
      <c r="E740" s="4">
        <v>739</v>
      </c>
      <c r="F740" s="5">
        <v>3</v>
      </c>
      <c r="G740" s="5" t="s">
        <v>104</v>
      </c>
      <c r="H740" s="5" t="s">
        <v>105</v>
      </c>
      <c r="I740" s="5">
        <f t="shared" si="55"/>
        <v>14</v>
      </c>
      <c r="J740" s="5"/>
      <c r="K740" s="5"/>
      <c r="L740" s="5">
        <f>L739</f>
        <v>1</v>
      </c>
      <c r="M740" s="4" t="s">
        <v>314</v>
      </c>
      <c r="N740" s="4" t="s">
        <v>315</v>
      </c>
      <c r="O740" s="5"/>
      <c r="P740" s="5"/>
      <c r="Q740" s="5"/>
      <c r="R740" s="5"/>
      <c r="S740" s="5" t="s">
        <v>164</v>
      </c>
      <c r="T740" s="5" t="s">
        <v>165</v>
      </c>
      <c r="U740" s="5"/>
      <c r="V740" s="5"/>
      <c r="W740" s="5" t="s">
        <v>110</v>
      </c>
      <c r="X740" s="5" t="s">
        <v>111</v>
      </c>
      <c r="Y740" s="5" t="s">
        <v>167</v>
      </c>
      <c r="Z740" s="5" t="s">
        <v>168</v>
      </c>
      <c r="AA740" s="5"/>
      <c r="AB740" s="5"/>
      <c r="AC740" s="5">
        <v>41</v>
      </c>
      <c r="AD740" s="5" t="s">
        <v>229</v>
      </c>
      <c r="AE740" s="5" t="s">
        <v>230</v>
      </c>
      <c r="AF740" s="5"/>
      <c r="AG740" s="5"/>
      <c r="AH740" s="5"/>
      <c r="AI740" s="5"/>
      <c r="AJ740" s="5" t="s">
        <v>169</v>
      </c>
      <c r="AK740" s="5" t="s">
        <v>170</v>
      </c>
      <c r="AL740" s="5" t="s">
        <v>116</v>
      </c>
      <c r="AM740" s="5" t="s">
        <v>117</v>
      </c>
      <c r="AN740" s="5"/>
      <c r="AO740" s="5"/>
      <c r="AP740" s="5"/>
      <c r="AQ740" s="5"/>
      <c r="AR740" s="5"/>
      <c r="AS740" s="5"/>
      <c r="AT740" s="5" t="s">
        <v>95</v>
      </c>
      <c r="AU740" s="5" t="s">
        <v>96</v>
      </c>
      <c r="AV740" s="5" t="s">
        <v>316</v>
      </c>
      <c r="AW740" s="5" t="s">
        <v>317</v>
      </c>
      <c r="AX740" s="5"/>
      <c r="AY740" s="5"/>
      <c r="AZ740" s="5"/>
      <c r="BA740" s="5"/>
      <c r="BB740" s="5"/>
      <c r="BC740" s="5"/>
      <c r="BD740" s="5"/>
      <c r="BE740" s="5"/>
      <c r="BF740" s="5"/>
      <c r="BG740" s="5" t="s">
        <v>95</v>
      </c>
      <c r="BH740" s="5" t="s">
        <v>96</v>
      </c>
      <c r="BI740" s="5" t="s">
        <v>318</v>
      </c>
      <c r="BJ740" s="5" t="s">
        <v>319</v>
      </c>
      <c r="BK740" s="5" t="s">
        <v>95</v>
      </c>
      <c r="BL740" s="5" t="s">
        <v>96</v>
      </c>
      <c r="BM740" s="5" t="s">
        <v>320</v>
      </c>
      <c r="BN740" s="5" t="s">
        <v>321</v>
      </c>
      <c r="BO740" s="5" t="s">
        <v>95</v>
      </c>
      <c r="BP740" s="5" t="s">
        <v>96</v>
      </c>
      <c r="BQ740" s="5" t="s">
        <v>322</v>
      </c>
      <c r="BR740" s="5" t="s">
        <v>323</v>
      </c>
      <c r="BS740" s="5" t="s">
        <v>199</v>
      </c>
      <c r="BT740" s="5" t="s">
        <v>200</v>
      </c>
      <c r="BU740" s="5"/>
    </row>
    <row r="741" spans="1:73" s="6" customFormat="1" ht="13.5" customHeight="1">
      <c r="A741" s="11" t="str">
        <f>HYPERLINK("http://kyu.snu.ac.kr/sdhj/index.jsp?type=hj/GK14746_00IM0001_157b.jpg","1867_수동면_157b")</f>
        <v>1867_수동면_157b</v>
      </c>
      <c r="B741" s="4">
        <v>1867</v>
      </c>
      <c r="C741" s="4" t="s">
        <v>72</v>
      </c>
      <c r="D741" s="4" t="s">
        <v>73</v>
      </c>
      <c r="E741" s="4">
        <v>740</v>
      </c>
      <c r="F741" s="5">
        <v>3</v>
      </c>
      <c r="G741" s="5" t="s">
        <v>104</v>
      </c>
      <c r="H741" s="5" t="s">
        <v>105</v>
      </c>
      <c r="I741" s="5">
        <f t="shared" si="55"/>
        <v>14</v>
      </c>
      <c r="J741" s="5"/>
      <c r="K741" s="5"/>
      <c r="L741" s="5">
        <f>L740</f>
        <v>1</v>
      </c>
      <c r="M741" s="4" t="s">
        <v>314</v>
      </c>
      <c r="N741" s="4" t="s">
        <v>315</v>
      </c>
      <c r="O741" s="5"/>
      <c r="P741" s="5"/>
      <c r="Q741" s="5"/>
      <c r="R741" s="5"/>
      <c r="S741" s="5"/>
      <c r="T741" s="5" t="s">
        <v>5717</v>
      </c>
      <c r="U741" s="5" t="s">
        <v>4512</v>
      </c>
      <c r="V741" s="5" t="s">
        <v>4513</v>
      </c>
      <c r="W741" s="5"/>
      <c r="X741" s="5"/>
      <c r="Y741" s="5" t="s">
        <v>5067</v>
      </c>
      <c r="Z741" s="5" t="s">
        <v>5068</v>
      </c>
      <c r="AA741" s="5"/>
      <c r="AB741" s="5"/>
      <c r="AC741" s="5"/>
      <c r="AD741" s="5" t="s">
        <v>2277</v>
      </c>
      <c r="AE741" s="5" t="s">
        <v>2278</v>
      </c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</row>
    <row r="742" spans="1:73" s="6" customFormat="1" ht="13.5" customHeight="1">
      <c r="A742" s="11" t="str">
        <f>HYPERLINK("http://kyu.snu.ac.kr/sdhj/index.jsp?type=hj/GK14746_00IM0001_157b.jpg","1867_수동면_157b")</f>
        <v>1867_수동면_157b</v>
      </c>
      <c r="B742" s="4">
        <v>1867</v>
      </c>
      <c r="C742" s="4" t="s">
        <v>72</v>
      </c>
      <c r="D742" s="4" t="s">
        <v>73</v>
      </c>
      <c r="E742" s="4">
        <v>741</v>
      </c>
      <c r="F742" s="5">
        <v>3</v>
      </c>
      <c r="G742" s="5" t="s">
        <v>104</v>
      </c>
      <c r="H742" s="5" t="s">
        <v>105</v>
      </c>
      <c r="I742" s="5">
        <f t="shared" si="55"/>
        <v>14</v>
      </c>
      <c r="J742" s="5"/>
      <c r="K742" s="5"/>
      <c r="L742" s="5">
        <v>2</v>
      </c>
      <c r="M742" s="4" t="s">
        <v>3933</v>
      </c>
      <c r="N742" s="4" t="s">
        <v>3934</v>
      </c>
      <c r="O742" s="5"/>
      <c r="P742" s="5"/>
      <c r="Q742" s="5"/>
      <c r="R742" s="5"/>
      <c r="S742" s="5"/>
      <c r="T742" s="5" t="s">
        <v>5397</v>
      </c>
      <c r="U742" s="5" t="s">
        <v>108</v>
      </c>
      <c r="V742" s="5" t="s">
        <v>109</v>
      </c>
      <c r="W742" s="5" t="s">
        <v>110</v>
      </c>
      <c r="X742" s="5" t="s">
        <v>111</v>
      </c>
      <c r="Y742" s="5" t="s">
        <v>3935</v>
      </c>
      <c r="Z742" s="5" t="s">
        <v>3936</v>
      </c>
      <c r="AA742" s="5"/>
      <c r="AB742" s="5"/>
      <c r="AC742" s="5">
        <v>62</v>
      </c>
      <c r="AD742" s="5" t="s">
        <v>138</v>
      </c>
      <c r="AE742" s="5" t="s">
        <v>139</v>
      </c>
      <c r="AF742" s="5"/>
      <c r="AG742" s="5"/>
      <c r="AH742" s="5"/>
      <c r="AI742" s="5"/>
      <c r="AJ742" s="5" t="s">
        <v>35</v>
      </c>
      <c r="AK742" s="5" t="s">
        <v>36</v>
      </c>
      <c r="AL742" s="5" t="s">
        <v>116</v>
      </c>
      <c r="AM742" s="5" t="s">
        <v>117</v>
      </c>
      <c r="AN742" s="5"/>
      <c r="AO742" s="5"/>
      <c r="AP742" s="5"/>
      <c r="AQ742" s="5"/>
      <c r="AR742" s="5"/>
      <c r="AS742" s="5"/>
      <c r="AT742" s="5" t="s">
        <v>95</v>
      </c>
      <c r="AU742" s="5" t="s">
        <v>96</v>
      </c>
      <c r="AV742" s="5" t="s">
        <v>3937</v>
      </c>
      <c r="AW742" s="5" t="s">
        <v>3938</v>
      </c>
      <c r="AX742" s="5"/>
      <c r="AY742" s="5"/>
      <c r="AZ742" s="5"/>
      <c r="BA742" s="5"/>
      <c r="BB742" s="5"/>
      <c r="BC742" s="5"/>
      <c r="BD742" s="5"/>
      <c r="BE742" s="5"/>
      <c r="BF742" s="5"/>
      <c r="BG742" s="5" t="s">
        <v>95</v>
      </c>
      <c r="BH742" s="5" t="s">
        <v>96</v>
      </c>
      <c r="BI742" s="5" t="s">
        <v>2995</v>
      </c>
      <c r="BJ742" s="5" t="s">
        <v>2996</v>
      </c>
      <c r="BK742" s="5" t="s">
        <v>95</v>
      </c>
      <c r="BL742" s="5" t="s">
        <v>96</v>
      </c>
      <c r="BM742" s="5" t="s">
        <v>310</v>
      </c>
      <c r="BN742" s="5" t="s">
        <v>311</v>
      </c>
      <c r="BO742" s="5" t="s">
        <v>95</v>
      </c>
      <c r="BP742" s="5" t="s">
        <v>96</v>
      </c>
      <c r="BQ742" s="5" t="s">
        <v>3939</v>
      </c>
      <c r="BR742" s="5" t="s">
        <v>3940</v>
      </c>
      <c r="BS742" s="5" t="s">
        <v>367</v>
      </c>
      <c r="BT742" s="5" t="s">
        <v>368</v>
      </c>
      <c r="BU742" s="5"/>
    </row>
    <row r="743" spans="1:73" s="6" customFormat="1" ht="13.5" customHeight="1">
      <c r="A743" s="11" t="str">
        <f>HYPERLINK("http://kyu.snu.ac.kr/sdhj/index.jsp?type=hj/GK14746_00IM0001_157b.jpg","1867_수동면_157b")</f>
        <v>1867_수동면_157b</v>
      </c>
      <c r="B743" s="4">
        <v>1867</v>
      </c>
      <c r="C743" s="4" t="s">
        <v>72</v>
      </c>
      <c r="D743" s="4" t="s">
        <v>73</v>
      </c>
      <c r="E743" s="4">
        <v>742</v>
      </c>
      <c r="F743" s="5">
        <v>3</v>
      </c>
      <c r="G743" s="5" t="s">
        <v>104</v>
      </c>
      <c r="H743" s="5" t="s">
        <v>105</v>
      </c>
      <c r="I743" s="5">
        <f t="shared" si="55"/>
        <v>14</v>
      </c>
      <c r="J743" s="5"/>
      <c r="K743" s="5"/>
      <c r="L743" s="5">
        <f>L742</f>
        <v>2</v>
      </c>
      <c r="M743" s="4" t="s">
        <v>3933</v>
      </c>
      <c r="N743" s="4" t="s">
        <v>3934</v>
      </c>
      <c r="O743" s="5"/>
      <c r="P743" s="5"/>
      <c r="Q743" s="5"/>
      <c r="R743" s="5"/>
      <c r="S743" s="5" t="s">
        <v>164</v>
      </c>
      <c r="T743" s="5" t="s">
        <v>165</v>
      </c>
      <c r="U743" s="5"/>
      <c r="V743" s="5"/>
      <c r="W743" s="5" t="s">
        <v>269</v>
      </c>
      <c r="X743" s="5" t="s">
        <v>270</v>
      </c>
      <c r="Y743" s="5" t="s">
        <v>167</v>
      </c>
      <c r="Z743" s="5" t="s">
        <v>168</v>
      </c>
      <c r="AA743" s="5"/>
      <c r="AB743" s="5"/>
      <c r="AC743" s="5">
        <v>68</v>
      </c>
      <c r="AD743" s="5" t="s">
        <v>3941</v>
      </c>
      <c r="AE743" s="5" t="s">
        <v>3942</v>
      </c>
      <c r="AF743" s="5"/>
      <c r="AG743" s="5"/>
      <c r="AH743" s="5"/>
      <c r="AI743" s="5"/>
      <c r="AJ743" s="5" t="s">
        <v>169</v>
      </c>
      <c r="AK743" s="5" t="s">
        <v>170</v>
      </c>
      <c r="AL743" s="5" t="s">
        <v>187</v>
      </c>
      <c r="AM743" s="5" t="s">
        <v>188</v>
      </c>
      <c r="AN743" s="5"/>
      <c r="AO743" s="5"/>
      <c r="AP743" s="5"/>
      <c r="AQ743" s="5"/>
      <c r="AR743" s="5"/>
      <c r="AS743" s="5"/>
      <c r="AT743" s="5" t="s">
        <v>95</v>
      </c>
      <c r="AU743" s="5" t="s">
        <v>96</v>
      </c>
      <c r="AV743" s="5" t="s">
        <v>3943</v>
      </c>
      <c r="AW743" s="5" t="s">
        <v>5846</v>
      </c>
      <c r="AX743" s="5"/>
      <c r="AY743" s="5"/>
      <c r="AZ743" s="5"/>
      <c r="BA743" s="5"/>
      <c r="BB743" s="5"/>
      <c r="BC743" s="5"/>
      <c r="BD743" s="5"/>
      <c r="BE743" s="5"/>
      <c r="BF743" s="5"/>
      <c r="BG743" s="5" t="s">
        <v>95</v>
      </c>
      <c r="BH743" s="5" t="s">
        <v>96</v>
      </c>
      <c r="BI743" s="5" t="s">
        <v>3944</v>
      </c>
      <c r="BJ743" s="5" t="s">
        <v>3945</v>
      </c>
      <c r="BK743" s="5" t="s">
        <v>95</v>
      </c>
      <c r="BL743" s="5" t="s">
        <v>96</v>
      </c>
      <c r="BM743" s="5" t="s">
        <v>3946</v>
      </c>
      <c r="BN743" s="5" t="s">
        <v>3947</v>
      </c>
      <c r="BO743" s="5" t="s">
        <v>95</v>
      </c>
      <c r="BP743" s="5" t="s">
        <v>96</v>
      </c>
      <c r="BQ743" s="5" t="s">
        <v>3948</v>
      </c>
      <c r="BR743" s="5" t="s">
        <v>5847</v>
      </c>
      <c r="BS743" s="5" t="s">
        <v>367</v>
      </c>
      <c r="BT743" s="5" t="s">
        <v>368</v>
      </c>
      <c r="BU743" s="5"/>
    </row>
    <row r="744" spans="1:73" s="6" customFormat="1" ht="13.5" customHeight="1">
      <c r="A744" s="11" t="str">
        <f>HYPERLINK("http://kyu.snu.ac.kr/sdhj/index.jsp?type=hj/GK14746_00IM0001_157b.jpg","1867_수동면_157b")</f>
        <v>1867_수동면_157b</v>
      </c>
      <c r="B744" s="4">
        <v>1867</v>
      </c>
      <c r="C744" s="4" t="s">
        <v>72</v>
      </c>
      <c r="D744" s="4" t="s">
        <v>73</v>
      </c>
      <c r="E744" s="4">
        <v>743</v>
      </c>
      <c r="F744" s="5">
        <v>3</v>
      </c>
      <c r="G744" s="5" t="s">
        <v>104</v>
      </c>
      <c r="H744" s="5" t="s">
        <v>105</v>
      </c>
      <c r="I744" s="5">
        <f t="shared" si="55"/>
        <v>14</v>
      </c>
      <c r="J744" s="5"/>
      <c r="K744" s="5"/>
      <c r="L744" s="5">
        <f>L743</f>
        <v>2</v>
      </c>
      <c r="M744" s="4" t="s">
        <v>3933</v>
      </c>
      <c r="N744" s="4" t="s">
        <v>3934</v>
      </c>
      <c r="O744" s="5"/>
      <c r="P744" s="5"/>
      <c r="Q744" s="5"/>
      <c r="R744" s="5"/>
      <c r="S744" s="5"/>
      <c r="T744" s="5" t="s">
        <v>5692</v>
      </c>
      <c r="U744" s="5" t="s">
        <v>4512</v>
      </c>
      <c r="V744" s="5" t="s">
        <v>4513</v>
      </c>
      <c r="W744" s="5"/>
      <c r="X744" s="5"/>
      <c r="Y744" s="5" t="s">
        <v>4759</v>
      </c>
      <c r="Z744" s="5" t="s">
        <v>4760</v>
      </c>
      <c r="AA744" s="5"/>
      <c r="AB744" s="5"/>
      <c r="AC744" s="5"/>
      <c r="AD744" s="5" t="s">
        <v>81</v>
      </c>
      <c r="AE744" s="5" t="s">
        <v>82</v>
      </c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</row>
    <row r="745" spans="1:73" s="6" customFormat="1" ht="13.5" customHeight="1">
      <c r="A745" s="11" t="str">
        <f>HYPERLINK("http://kyu.snu.ac.kr/sdhj/index.jsp?type=hj/GK14746_00IM0001_157b.jpg","1867_수동면_157b")</f>
        <v>1867_수동면_157b</v>
      </c>
      <c r="B745" s="4">
        <v>1867</v>
      </c>
      <c r="C745" s="4" t="s">
        <v>72</v>
      </c>
      <c r="D745" s="4" t="s">
        <v>73</v>
      </c>
      <c r="E745" s="4">
        <v>744</v>
      </c>
      <c r="F745" s="5">
        <v>3</v>
      </c>
      <c r="G745" s="5" t="s">
        <v>104</v>
      </c>
      <c r="H745" s="5" t="s">
        <v>105</v>
      </c>
      <c r="I745" s="5">
        <f t="shared" si="55"/>
        <v>14</v>
      </c>
      <c r="J745" s="5"/>
      <c r="K745" s="5"/>
      <c r="L745" s="5">
        <v>3</v>
      </c>
      <c r="M745" s="4" t="s">
        <v>343</v>
      </c>
      <c r="N745" s="4" t="s">
        <v>344</v>
      </c>
      <c r="O745" s="5"/>
      <c r="P745" s="5"/>
      <c r="Q745" s="5"/>
      <c r="R745" s="5"/>
      <c r="S745" s="5"/>
      <c r="T745" s="5" t="s">
        <v>5397</v>
      </c>
      <c r="U745" s="5" t="s">
        <v>326</v>
      </c>
      <c r="V745" s="5" t="s">
        <v>327</v>
      </c>
      <c r="W745" s="5" t="s">
        <v>328</v>
      </c>
      <c r="X745" s="5" t="s">
        <v>329</v>
      </c>
      <c r="Y745" s="5" t="s">
        <v>345</v>
      </c>
      <c r="Z745" s="5" t="s">
        <v>346</v>
      </c>
      <c r="AA745" s="5"/>
      <c r="AB745" s="5"/>
      <c r="AC745" s="5">
        <v>61</v>
      </c>
      <c r="AD745" s="5" t="s">
        <v>138</v>
      </c>
      <c r="AE745" s="5" t="s">
        <v>139</v>
      </c>
      <c r="AF745" s="5"/>
      <c r="AG745" s="5"/>
      <c r="AH745" s="5"/>
      <c r="AI745" s="5"/>
      <c r="AJ745" s="5" t="s">
        <v>35</v>
      </c>
      <c r="AK745" s="5" t="s">
        <v>36</v>
      </c>
      <c r="AL745" s="5" t="s">
        <v>334</v>
      </c>
      <c r="AM745" s="5" t="s">
        <v>335</v>
      </c>
      <c r="AN745" s="5"/>
      <c r="AO745" s="5"/>
      <c r="AP745" s="5"/>
      <c r="AQ745" s="5"/>
      <c r="AR745" s="5"/>
      <c r="AS745" s="5"/>
      <c r="AT745" s="5" t="s">
        <v>326</v>
      </c>
      <c r="AU745" s="5" t="s">
        <v>327</v>
      </c>
      <c r="AV745" s="5" t="s">
        <v>336</v>
      </c>
      <c r="AW745" s="5" t="s">
        <v>337</v>
      </c>
      <c r="AX745" s="5"/>
      <c r="AY745" s="5"/>
      <c r="AZ745" s="5"/>
      <c r="BA745" s="5"/>
      <c r="BB745" s="5"/>
      <c r="BC745" s="5"/>
      <c r="BD745" s="5"/>
      <c r="BE745" s="5"/>
      <c r="BF745" s="5"/>
      <c r="BG745" s="5" t="s">
        <v>326</v>
      </c>
      <c r="BH745" s="5" t="s">
        <v>327</v>
      </c>
      <c r="BI745" s="5" t="s">
        <v>338</v>
      </c>
      <c r="BJ745" s="5" t="s">
        <v>339</v>
      </c>
      <c r="BK745" s="5" t="s">
        <v>326</v>
      </c>
      <c r="BL745" s="5" t="s">
        <v>327</v>
      </c>
      <c r="BM745" s="5" t="s">
        <v>340</v>
      </c>
      <c r="BN745" s="5" t="s">
        <v>341</v>
      </c>
      <c r="BO745" s="5" t="s">
        <v>189</v>
      </c>
      <c r="BP745" s="5" t="s">
        <v>190</v>
      </c>
      <c r="BQ745" s="5" t="s">
        <v>342</v>
      </c>
      <c r="BR745" s="5" t="s">
        <v>5835</v>
      </c>
      <c r="BS745" s="5" t="s">
        <v>199</v>
      </c>
      <c r="BT745" s="5" t="s">
        <v>200</v>
      </c>
      <c r="BU745" s="5"/>
    </row>
    <row r="746" spans="1:73" s="6" customFormat="1" ht="13.5" customHeight="1">
      <c r="A746" s="11" t="str">
        <f>HYPERLINK("http://kyu.snu.ac.kr/sdhj/index.jsp?type=hj/GK14746_00IM0001_157b.jpg","1867_수동면_157b")</f>
        <v>1867_수동면_157b</v>
      </c>
      <c r="B746" s="4">
        <v>1867</v>
      </c>
      <c r="C746" s="4" t="s">
        <v>72</v>
      </c>
      <c r="D746" s="4" t="s">
        <v>73</v>
      </c>
      <c r="E746" s="4">
        <v>745</v>
      </c>
      <c r="F746" s="5">
        <v>3</v>
      </c>
      <c r="G746" s="5" t="s">
        <v>104</v>
      </c>
      <c r="H746" s="5" t="s">
        <v>105</v>
      </c>
      <c r="I746" s="5">
        <f t="shared" si="55"/>
        <v>14</v>
      </c>
      <c r="J746" s="5"/>
      <c r="K746" s="5"/>
      <c r="L746" s="5">
        <f>L745</f>
        <v>3</v>
      </c>
      <c r="M746" s="4" t="s">
        <v>343</v>
      </c>
      <c r="N746" s="4" t="s">
        <v>344</v>
      </c>
      <c r="O746" s="5"/>
      <c r="P746" s="5"/>
      <c r="Q746" s="5"/>
      <c r="R746" s="5"/>
      <c r="S746" s="5" t="s">
        <v>164</v>
      </c>
      <c r="T746" s="5" t="s">
        <v>165</v>
      </c>
      <c r="U746" s="5"/>
      <c r="V746" s="5"/>
      <c r="W746" s="5" t="s">
        <v>166</v>
      </c>
      <c r="X746" s="5" t="s">
        <v>5398</v>
      </c>
      <c r="Y746" s="5" t="s">
        <v>167</v>
      </c>
      <c r="Z746" s="5" t="s">
        <v>168</v>
      </c>
      <c r="AA746" s="5"/>
      <c r="AB746" s="5"/>
      <c r="AC746" s="5">
        <v>61</v>
      </c>
      <c r="AD746" s="5" t="s">
        <v>138</v>
      </c>
      <c r="AE746" s="5" t="s">
        <v>139</v>
      </c>
      <c r="AF746" s="5"/>
      <c r="AG746" s="5"/>
      <c r="AH746" s="5"/>
      <c r="AI746" s="5"/>
      <c r="AJ746" s="5" t="s">
        <v>35</v>
      </c>
      <c r="AK746" s="5" t="s">
        <v>36</v>
      </c>
      <c r="AL746" s="5" t="s">
        <v>171</v>
      </c>
      <c r="AM746" s="5" t="s">
        <v>5399</v>
      </c>
      <c r="AN746" s="5"/>
      <c r="AO746" s="5"/>
      <c r="AP746" s="5"/>
      <c r="AQ746" s="5"/>
      <c r="AR746" s="5"/>
      <c r="AS746" s="5"/>
      <c r="AT746" s="5" t="s">
        <v>189</v>
      </c>
      <c r="AU746" s="5" t="s">
        <v>190</v>
      </c>
      <c r="AV746" s="5" t="s">
        <v>2157</v>
      </c>
      <c r="AW746" s="5" t="s">
        <v>2158</v>
      </c>
      <c r="AX746" s="5"/>
      <c r="AY746" s="5"/>
      <c r="AZ746" s="5"/>
      <c r="BA746" s="5"/>
      <c r="BB746" s="5"/>
      <c r="BC746" s="5"/>
      <c r="BD746" s="5"/>
      <c r="BE746" s="5"/>
      <c r="BF746" s="5"/>
      <c r="BG746" s="5" t="s">
        <v>189</v>
      </c>
      <c r="BH746" s="5" t="s">
        <v>190</v>
      </c>
      <c r="BI746" s="5" t="s">
        <v>2159</v>
      </c>
      <c r="BJ746" s="5" t="s">
        <v>2160</v>
      </c>
      <c r="BK746" s="5" t="s">
        <v>189</v>
      </c>
      <c r="BL746" s="5" t="s">
        <v>190</v>
      </c>
      <c r="BM746" s="5" t="s">
        <v>2161</v>
      </c>
      <c r="BN746" s="5" t="s">
        <v>2162</v>
      </c>
      <c r="BO746" s="5" t="s">
        <v>189</v>
      </c>
      <c r="BP746" s="5" t="s">
        <v>190</v>
      </c>
      <c r="BQ746" s="5" t="s">
        <v>2163</v>
      </c>
      <c r="BR746" s="5" t="s">
        <v>2164</v>
      </c>
      <c r="BS746" s="5" t="s">
        <v>93</v>
      </c>
      <c r="BT746" s="5" t="s">
        <v>94</v>
      </c>
      <c r="BU746" s="5"/>
    </row>
    <row r="747" spans="1:73" s="6" customFormat="1" ht="13.5" customHeight="1">
      <c r="A747" s="11" t="str">
        <f>HYPERLINK("http://kyu.snu.ac.kr/sdhj/index.jsp?type=hj/GK14746_00IM0001_157b.jpg","1867_수동면_157b")</f>
        <v>1867_수동면_157b</v>
      </c>
      <c r="B747" s="4">
        <v>1867</v>
      </c>
      <c r="C747" s="4" t="s">
        <v>72</v>
      </c>
      <c r="D747" s="4" t="s">
        <v>73</v>
      </c>
      <c r="E747" s="4">
        <v>746</v>
      </c>
      <c r="F747" s="5">
        <v>3</v>
      </c>
      <c r="G747" s="5" t="s">
        <v>104</v>
      </c>
      <c r="H747" s="5" t="s">
        <v>105</v>
      </c>
      <c r="I747" s="5">
        <f t="shared" si="55"/>
        <v>14</v>
      </c>
      <c r="J747" s="5"/>
      <c r="K747" s="5"/>
      <c r="L747" s="5">
        <f>L746</f>
        <v>3</v>
      </c>
      <c r="M747" s="4" t="s">
        <v>343</v>
      </c>
      <c r="N747" s="4" t="s">
        <v>344</v>
      </c>
      <c r="O747" s="5"/>
      <c r="P747" s="5"/>
      <c r="Q747" s="5"/>
      <c r="R747" s="5"/>
      <c r="S747" s="5" t="s">
        <v>4494</v>
      </c>
      <c r="T747" s="5" t="s">
        <v>4495</v>
      </c>
      <c r="U747" s="5"/>
      <c r="V747" s="5"/>
      <c r="W747" s="5"/>
      <c r="X747" s="5"/>
      <c r="Y747" s="5" t="s">
        <v>5069</v>
      </c>
      <c r="Z747" s="5" t="s">
        <v>5070</v>
      </c>
      <c r="AA747" s="5"/>
      <c r="AB747" s="5"/>
      <c r="AC747" s="5">
        <v>30</v>
      </c>
      <c r="AD747" s="5" t="s">
        <v>662</v>
      </c>
      <c r="AE747" s="5" t="s">
        <v>663</v>
      </c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</row>
    <row r="748" spans="1:73" s="6" customFormat="1" ht="13.5" customHeight="1">
      <c r="A748" s="11" t="str">
        <f>HYPERLINK("http://kyu.snu.ac.kr/sdhj/index.jsp?type=hj/GK14746_00IM0001_157b.jpg","1867_수동면_157b")</f>
        <v>1867_수동면_157b</v>
      </c>
      <c r="B748" s="4">
        <v>1867</v>
      </c>
      <c r="C748" s="4" t="s">
        <v>72</v>
      </c>
      <c r="D748" s="4" t="s">
        <v>73</v>
      </c>
      <c r="E748" s="4">
        <v>747</v>
      </c>
      <c r="F748" s="5">
        <v>3</v>
      </c>
      <c r="G748" s="5" t="s">
        <v>104</v>
      </c>
      <c r="H748" s="5" t="s">
        <v>105</v>
      </c>
      <c r="I748" s="5">
        <f t="shared" si="55"/>
        <v>14</v>
      </c>
      <c r="J748" s="5"/>
      <c r="K748" s="5"/>
      <c r="L748" s="5">
        <f>L747</f>
        <v>3</v>
      </c>
      <c r="M748" s="4" t="s">
        <v>343</v>
      </c>
      <c r="N748" s="4" t="s">
        <v>344</v>
      </c>
      <c r="O748" s="5"/>
      <c r="P748" s="5"/>
      <c r="Q748" s="5"/>
      <c r="R748" s="5"/>
      <c r="S748" s="5"/>
      <c r="T748" s="5" t="s">
        <v>5692</v>
      </c>
      <c r="U748" s="5" t="s">
        <v>4512</v>
      </c>
      <c r="V748" s="5" t="s">
        <v>4513</v>
      </c>
      <c r="W748" s="5"/>
      <c r="X748" s="5"/>
      <c r="Y748" s="5" t="s">
        <v>4898</v>
      </c>
      <c r="Z748" s="5" t="s">
        <v>4899</v>
      </c>
      <c r="AA748" s="5"/>
      <c r="AB748" s="5"/>
      <c r="AC748" s="5"/>
      <c r="AD748" s="5" t="s">
        <v>714</v>
      </c>
      <c r="AE748" s="5" t="s">
        <v>715</v>
      </c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</row>
    <row r="749" spans="1:73" s="6" customFormat="1" ht="13.5" customHeight="1">
      <c r="A749" s="11" t="str">
        <f>HYPERLINK("http://kyu.snu.ac.kr/sdhj/index.jsp?type=hj/GK14746_00IM0001_157b.jpg","1867_수동면_157b")</f>
        <v>1867_수동면_157b</v>
      </c>
      <c r="B749" s="4">
        <v>1867</v>
      </c>
      <c r="C749" s="4" t="s">
        <v>72</v>
      </c>
      <c r="D749" s="4" t="s">
        <v>73</v>
      </c>
      <c r="E749" s="4">
        <v>748</v>
      </c>
      <c r="F749" s="5">
        <v>3</v>
      </c>
      <c r="G749" s="5" t="s">
        <v>104</v>
      </c>
      <c r="H749" s="5" t="s">
        <v>105</v>
      </c>
      <c r="I749" s="5">
        <f t="shared" si="55"/>
        <v>14</v>
      </c>
      <c r="J749" s="5"/>
      <c r="K749" s="5"/>
      <c r="L749" s="5">
        <v>4</v>
      </c>
      <c r="M749" s="4" t="s">
        <v>2779</v>
      </c>
      <c r="N749" s="4" t="s">
        <v>2780</v>
      </c>
      <c r="O749" s="5"/>
      <c r="P749" s="5"/>
      <c r="Q749" s="5"/>
      <c r="R749" s="5"/>
      <c r="S749" s="5"/>
      <c r="T749" s="5" t="s">
        <v>5848</v>
      </c>
      <c r="U749" s="5" t="s">
        <v>108</v>
      </c>
      <c r="V749" s="5" t="s">
        <v>109</v>
      </c>
      <c r="W749" s="5" t="s">
        <v>269</v>
      </c>
      <c r="X749" s="5" t="s">
        <v>270</v>
      </c>
      <c r="Y749" s="5" t="s">
        <v>2781</v>
      </c>
      <c r="Z749" s="5" t="s">
        <v>2782</v>
      </c>
      <c r="AA749" s="5"/>
      <c r="AB749" s="5"/>
      <c r="AC749" s="5">
        <v>50</v>
      </c>
      <c r="AD749" s="5" t="s">
        <v>81</v>
      </c>
      <c r="AE749" s="5" t="s">
        <v>82</v>
      </c>
      <c r="AF749" s="5"/>
      <c r="AG749" s="5"/>
      <c r="AH749" s="5"/>
      <c r="AI749" s="5"/>
      <c r="AJ749" s="5" t="s">
        <v>35</v>
      </c>
      <c r="AK749" s="5" t="s">
        <v>36</v>
      </c>
      <c r="AL749" s="5" t="s">
        <v>367</v>
      </c>
      <c r="AM749" s="5" t="s">
        <v>368</v>
      </c>
      <c r="AN749" s="5"/>
      <c r="AO749" s="5"/>
      <c r="AP749" s="5"/>
      <c r="AQ749" s="5"/>
      <c r="AR749" s="5"/>
      <c r="AS749" s="5"/>
      <c r="AT749" s="5" t="s">
        <v>95</v>
      </c>
      <c r="AU749" s="5" t="s">
        <v>96</v>
      </c>
      <c r="AV749" s="5" t="s">
        <v>2772</v>
      </c>
      <c r="AW749" s="5" t="s">
        <v>2773</v>
      </c>
      <c r="AX749" s="5"/>
      <c r="AY749" s="5"/>
      <c r="AZ749" s="5"/>
      <c r="BA749" s="5"/>
      <c r="BB749" s="5"/>
      <c r="BC749" s="5"/>
      <c r="BD749" s="5"/>
      <c r="BE749" s="5"/>
      <c r="BF749" s="5"/>
      <c r="BG749" s="5" t="s">
        <v>95</v>
      </c>
      <c r="BH749" s="5" t="s">
        <v>96</v>
      </c>
      <c r="BI749" s="5" t="s">
        <v>2774</v>
      </c>
      <c r="BJ749" s="5" t="s">
        <v>2775</v>
      </c>
      <c r="BK749" s="5" t="s">
        <v>95</v>
      </c>
      <c r="BL749" s="5" t="s">
        <v>96</v>
      </c>
      <c r="BM749" s="5" t="s">
        <v>474</v>
      </c>
      <c r="BN749" s="5" t="s">
        <v>475</v>
      </c>
      <c r="BO749" s="5" t="s">
        <v>95</v>
      </c>
      <c r="BP749" s="5" t="s">
        <v>96</v>
      </c>
      <c r="BQ749" s="5" t="s">
        <v>2783</v>
      </c>
      <c r="BR749" s="5" t="s">
        <v>2784</v>
      </c>
      <c r="BS749" s="5" t="s">
        <v>2777</v>
      </c>
      <c r="BT749" s="5" t="s">
        <v>2778</v>
      </c>
      <c r="BU749" s="5"/>
    </row>
    <row r="750" spans="1:73" s="6" customFormat="1" ht="13.5" customHeight="1">
      <c r="A750" s="11" t="str">
        <f>HYPERLINK("http://kyu.snu.ac.kr/sdhj/index.jsp?type=hj/GK14746_00IM0001_157b.jpg","1867_수동면_157b")</f>
        <v>1867_수동면_157b</v>
      </c>
      <c r="B750" s="4">
        <v>1867</v>
      </c>
      <c r="C750" s="4" t="s">
        <v>72</v>
      </c>
      <c r="D750" s="4" t="s">
        <v>73</v>
      </c>
      <c r="E750" s="4">
        <v>749</v>
      </c>
      <c r="F750" s="5">
        <v>3</v>
      </c>
      <c r="G750" s="5" t="s">
        <v>104</v>
      </c>
      <c r="H750" s="5" t="s">
        <v>105</v>
      </c>
      <c r="I750" s="5">
        <f t="shared" si="55"/>
        <v>14</v>
      </c>
      <c r="J750" s="5"/>
      <c r="K750" s="5"/>
      <c r="L750" s="5">
        <f>L749</f>
        <v>4</v>
      </c>
      <c r="M750" s="4" t="s">
        <v>2779</v>
      </c>
      <c r="N750" s="4" t="s">
        <v>2780</v>
      </c>
      <c r="O750" s="5"/>
      <c r="P750" s="5"/>
      <c r="Q750" s="5"/>
      <c r="R750" s="5"/>
      <c r="S750" s="5" t="s">
        <v>164</v>
      </c>
      <c r="T750" s="5" t="s">
        <v>165</v>
      </c>
      <c r="U750" s="5"/>
      <c r="V750" s="5"/>
      <c r="W750" s="5" t="s">
        <v>1323</v>
      </c>
      <c r="X750" s="5" t="s">
        <v>1324</v>
      </c>
      <c r="Y750" s="5" t="s">
        <v>167</v>
      </c>
      <c r="Z750" s="5" t="s">
        <v>168</v>
      </c>
      <c r="AA750" s="5"/>
      <c r="AB750" s="5"/>
      <c r="AC750" s="5">
        <v>51</v>
      </c>
      <c r="AD750" s="5" t="s">
        <v>520</v>
      </c>
      <c r="AE750" s="5" t="s">
        <v>521</v>
      </c>
      <c r="AF750" s="5"/>
      <c r="AG750" s="5"/>
      <c r="AH750" s="5"/>
      <c r="AI750" s="5"/>
      <c r="AJ750" s="5" t="s">
        <v>35</v>
      </c>
      <c r="AK750" s="5" t="s">
        <v>36</v>
      </c>
      <c r="AL750" s="5" t="s">
        <v>1325</v>
      </c>
      <c r="AM750" s="5" t="s">
        <v>1326</v>
      </c>
      <c r="AN750" s="5"/>
      <c r="AO750" s="5"/>
      <c r="AP750" s="5"/>
      <c r="AQ750" s="5"/>
      <c r="AR750" s="5"/>
      <c r="AS750" s="5"/>
      <c r="AT750" s="5" t="s">
        <v>95</v>
      </c>
      <c r="AU750" s="5" t="s">
        <v>96</v>
      </c>
      <c r="AV750" s="5" t="s">
        <v>3920</v>
      </c>
      <c r="AW750" s="5" t="s">
        <v>3921</v>
      </c>
      <c r="AX750" s="5"/>
      <c r="AY750" s="5"/>
      <c r="AZ750" s="5"/>
      <c r="BA750" s="5"/>
      <c r="BB750" s="5"/>
      <c r="BC750" s="5"/>
      <c r="BD750" s="5"/>
      <c r="BE750" s="5"/>
      <c r="BF750" s="5"/>
      <c r="BG750" s="5" t="s">
        <v>95</v>
      </c>
      <c r="BH750" s="5" t="s">
        <v>96</v>
      </c>
      <c r="BI750" s="5" t="s">
        <v>3922</v>
      </c>
      <c r="BJ750" s="5" t="s">
        <v>3923</v>
      </c>
      <c r="BK750" s="5" t="s">
        <v>95</v>
      </c>
      <c r="BL750" s="5" t="s">
        <v>96</v>
      </c>
      <c r="BM750" s="5" t="s">
        <v>3924</v>
      </c>
      <c r="BN750" s="5" t="s">
        <v>329</v>
      </c>
      <c r="BO750" s="5" t="s">
        <v>95</v>
      </c>
      <c r="BP750" s="5" t="s">
        <v>96</v>
      </c>
      <c r="BQ750" s="5" t="s">
        <v>3925</v>
      </c>
      <c r="BR750" s="5" t="s">
        <v>3926</v>
      </c>
      <c r="BS750" s="5" t="s">
        <v>367</v>
      </c>
      <c r="BT750" s="5" t="s">
        <v>368</v>
      </c>
      <c r="BU750" s="5"/>
    </row>
    <row r="751" spans="1:73" s="6" customFormat="1" ht="13.5" customHeight="1">
      <c r="A751" s="11" t="str">
        <f>HYPERLINK("http://kyu.snu.ac.kr/sdhj/index.jsp?type=hj/GK14746_00IM0001_157b.jpg","1867_수동면_157b")</f>
        <v>1867_수동면_157b</v>
      </c>
      <c r="B751" s="4">
        <v>1867</v>
      </c>
      <c r="C751" s="4" t="s">
        <v>72</v>
      </c>
      <c r="D751" s="4" t="s">
        <v>73</v>
      </c>
      <c r="E751" s="4">
        <v>750</v>
      </c>
      <c r="F751" s="5">
        <v>3</v>
      </c>
      <c r="G751" s="5" t="s">
        <v>104</v>
      </c>
      <c r="H751" s="5" t="s">
        <v>105</v>
      </c>
      <c r="I751" s="5">
        <f t="shared" si="55"/>
        <v>14</v>
      </c>
      <c r="J751" s="5"/>
      <c r="K751" s="5"/>
      <c r="L751" s="5">
        <f>L750</f>
        <v>4</v>
      </c>
      <c r="M751" s="4" t="s">
        <v>2779</v>
      </c>
      <c r="N751" s="4" t="s">
        <v>2780</v>
      </c>
      <c r="O751" s="5"/>
      <c r="P751" s="5"/>
      <c r="Q751" s="5"/>
      <c r="R751" s="5"/>
      <c r="S751" s="5"/>
      <c r="T751" s="5" t="s">
        <v>5849</v>
      </c>
      <c r="U751" s="5" t="s">
        <v>4512</v>
      </c>
      <c r="V751" s="5" t="s">
        <v>4513</v>
      </c>
      <c r="W751" s="5"/>
      <c r="X751" s="5"/>
      <c r="Y751" s="5" t="s">
        <v>5071</v>
      </c>
      <c r="Z751" s="5" t="s">
        <v>5072</v>
      </c>
      <c r="AA751" s="5"/>
      <c r="AB751" s="5"/>
      <c r="AC751" s="5"/>
      <c r="AD751" s="5" t="s">
        <v>288</v>
      </c>
      <c r="AE751" s="5" t="s">
        <v>289</v>
      </c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</row>
    <row r="752" spans="1:73" s="6" customFormat="1" ht="13.5" customHeight="1">
      <c r="A752" s="11" t="str">
        <f>HYPERLINK("http://kyu.snu.ac.kr/sdhj/index.jsp?type=hj/GK14746_00IM0001_157b.jpg","1867_수동면_157b")</f>
        <v>1867_수동면_157b</v>
      </c>
      <c r="B752" s="4">
        <v>1867</v>
      </c>
      <c r="C752" s="4" t="s">
        <v>72</v>
      </c>
      <c r="D752" s="4" t="s">
        <v>73</v>
      </c>
      <c r="E752" s="4">
        <v>751</v>
      </c>
      <c r="F752" s="5">
        <v>3</v>
      </c>
      <c r="G752" s="5" t="s">
        <v>104</v>
      </c>
      <c r="H752" s="5" t="s">
        <v>105</v>
      </c>
      <c r="I752" s="5">
        <f t="shared" si="55"/>
        <v>14</v>
      </c>
      <c r="J752" s="5"/>
      <c r="K752" s="5"/>
      <c r="L752" s="5">
        <v>5</v>
      </c>
      <c r="M752" s="4" t="s">
        <v>1230</v>
      </c>
      <c r="N752" s="4" t="s">
        <v>1231</v>
      </c>
      <c r="O752" s="5"/>
      <c r="P752" s="5"/>
      <c r="Q752" s="5"/>
      <c r="R752" s="5"/>
      <c r="S752" s="5"/>
      <c r="T752" s="5" t="s">
        <v>5685</v>
      </c>
      <c r="U752" s="5" t="s">
        <v>108</v>
      </c>
      <c r="V752" s="5" t="s">
        <v>109</v>
      </c>
      <c r="W752" s="5" t="s">
        <v>166</v>
      </c>
      <c r="X752" s="5" t="s">
        <v>5767</v>
      </c>
      <c r="Y752" s="5" t="s">
        <v>3958</v>
      </c>
      <c r="Z752" s="5" t="s">
        <v>3959</v>
      </c>
      <c r="AA752" s="5"/>
      <c r="AB752" s="5"/>
      <c r="AC752" s="5">
        <v>40</v>
      </c>
      <c r="AD752" s="5" t="s">
        <v>714</v>
      </c>
      <c r="AE752" s="5" t="s">
        <v>715</v>
      </c>
      <c r="AF752" s="5"/>
      <c r="AG752" s="5"/>
      <c r="AH752" s="5"/>
      <c r="AI752" s="5"/>
      <c r="AJ752" s="5" t="s">
        <v>35</v>
      </c>
      <c r="AK752" s="5" t="s">
        <v>36</v>
      </c>
      <c r="AL752" s="5" t="s">
        <v>171</v>
      </c>
      <c r="AM752" s="5" t="s">
        <v>5674</v>
      </c>
      <c r="AN752" s="5"/>
      <c r="AO752" s="5"/>
      <c r="AP752" s="5"/>
      <c r="AQ752" s="5"/>
      <c r="AR752" s="5"/>
      <c r="AS752" s="5"/>
      <c r="AT752" s="5" t="s">
        <v>95</v>
      </c>
      <c r="AU752" s="5" t="s">
        <v>96</v>
      </c>
      <c r="AV752" s="5" t="s">
        <v>3954</v>
      </c>
      <c r="AW752" s="5" t="s">
        <v>3955</v>
      </c>
      <c r="AX752" s="5"/>
      <c r="AY752" s="5"/>
      <c r="AZ752" s="5"/>
      <c r="BA752" s="5"/>
      <c r="BB752" s="5"/>
      <c r="BC752" s="5"/>
      <c r="BD752" s="5"/>
      <c r="BE752" s="5"/>
      <c r="BF752" s="5"/>
      <c r="BG752" s="5" t="s">
        <v>95</v>
      </c>
      <c r="BH752" s="5" t="s">
        <v>96</v>
      </c>
      <c r="BI752" s="5" t="s">
        <v>1818</v>
      </c>
      <c r="BJ752" s="5" t="s">
        <v>1819</v>
      </c>
      <c r="BK752" s="5" t="s">
        <v>95</v>
      </c>
      <c r="BL752" s="5" t="s">
        <v>96</v>
      </c>
      <c r="BM752" s="5" t="s">
        <v>1820</v>
      </c>
      <c r="BN752" s="5" t="s">
        <v>1821</v>
      </c>
      <c r="BO752" s="5" t="s">
        <v>95</v>
      </c>
      <c r="BP752" s="5" t="s">
        <v>96</v>
      </c>
      <c r="BQ752" s="5" t="s">
        <v>3956</v>
      </c>
      <c r="BR752" s="5" t="s">
        <v>3957</v>
      </c>
      <c r="BS752" s="5" t="s">
        <v>367</v>
      </c>
      <c r="BT752" s="5" t="s">
        <v>368</v>
      </c>
      <c r="BU752" s="5"/>
    </row>
    <row r="753" spans="1:73" s="6" customFormat="1" ht="13.5" customHeight="1">
      <c r="A753" s="11" t="str">
        <f>HYPERLINK("http://kyu.snu.ac.kr/sdhj/index.jsp?type=hj/GK14746_00IM0001_157b.jpg","1867_수동면_157b")</f>
        <v>1867_수동면_157b</v>
      </c>
      <c r="B753" s="4">
        <v>1867</v>
      </c>
      <c r="C753" s="4" t="s">
        <v>72</v>
      </c>
      <c r="D753" s="4" t="s">
        <v>73</v>
      </c>
      <c r="E753" s="4">
        <v>752</v>
      </c>
      <c r="F753" s="5">
        <v>3</v>
      </c>
      <c r="G753" s="5" t="s">
        <v>104</v>
      </c>
      <c r="H753" s="5" t="s">
        <v>105</v>
      </c>
      <c r="I753" s="5">
        <f t="shared" si="55"/>
        <v>14</v>
      </c>
      <c r="J753" s="5"/>
      <c r="K753" s="5"/>
      <c r="L753" s="5">
        <f>L752</f>
        <v>5</v>
      </c>
      <c r="M753" s="4" t="s">
        <v>1230</v>
      </c>
      <c r="N753" s="4" t="s">
        <v>1231</v>
      </c>
      <c r="O753" s="5"/>
      <c r="P753" s="5"/>
      <c r="Q753" s="5"/>
      <c r="R753" s="5"/>
      <c r="S753" s="5" t="s">
        <v>164</v>
      </c>
      <c r="T753" s="5" t="s">
        <v>165</v>
      </c>
      <c r="U753" s="5"/>
      <c r="V753" s="5"/>
      <c r="W753" s="5" t="s">
        <v>1232</v>
      </c>
      <c r="X753" s="5" t="s">
        <v>1233</v>
      </c>
      <c r="Y753" s="5" t="s">
        <v>167</v>
      </c>
      <c r="Z753" s="5" t="s">
        <v>168</v>
      </c>
      <c r="AA753" s="5"/>
      <c r="AB753" s="5"/>
      <c r="AC753" s="5">
        <v>38</v>
      </c>
      <c r="AD753" s="5" t="s">
        <v>532</v>
      </c>
      <c r="AE753" s="5" t="s">
        <v>533</v>
      </c>
      <c r="AF753" s="5"/>
      <c r="AG753" s="5"/>
      <c r="AH753" s="5"/>
      <c r="AI753" s="5"/>
      <c r="AJ753" s="5" t="s">
        <v>35</v>
      </c>
      <c r="AK753" s="5" t="s">
        <v>36</v>
      </c>
      <c r="AL753" s="5" t="s">
        <v>1234</v>
      </c>
      <c r="AM753" s="5" t="s">
        <v>1235</v>
      </c>
      <c r="AN753" s="5"/>
      <c r="AO753" s="5"/>
      <c r="AP753" s="5"/>
      <c r="AQ753" s="5"/>
      <c r="AR753" s="5"/>
      <c r="AS753" s="5"/>
      <c r="AT753" s="5" t="s">
        <v>95</v>
      </c>
      <c r="AU753" s="5" t="s">
        <v>96</v>
      </c>
      <c r="AV753" s="5" t="s">
        <v>1236</v>
      </c>
      <c r="AW753" s="5" t="s">
        <v>1237</v>
      </c>
      <c r="AX753" s="5"/>
      <c r="AY753" s="5"/>
      <c r="AZ753" s="5"/>
      <c r="BA753" s="5"/>
      <c r="BB753" s="5"/>
      <c r="BC753" s="5"/>
      <c r="BD753" s="5"/>
      <c r="BE753" s="5"/>
      <c r="BF753" s="5"/>
      <c r="BG753" s="5" t="s">
        <v>95</v>
      </c>
      <c r="BH753" s="5" t="s">
        <v>96</v>
      </c>
      <c r="BI753" s="5" t="s">
        <v>1238</v>
      </c>
      <c r="BJ753" s="5" t="s">
        <v>1239</v>
      </c>
      <c r="BK753" s="5" t="s">
        <v>95</v>
      </c>
      <c r="BL753" s="5" t="s">
        <v>96</v>
      </c>
      <c r="BM753" s="5" t="s">
        <v>1240</v>
      </c>
      <c r="BN753" s="5" t="s">
        <v>1241</v>
      </c>
      <c r="BO753" s="5" t="s">
        <v>95</v>
      </c>
      <c r="BP753" s="5" t="s">
        <v>96</v>
      </c>
      <c r="BQ753" s="5" t="s">
        <v>1242</v>
      </c>
      <c r="BR753" s="5" t="s">
        <v>1243</v>
      </c>
      <c r="BS753" s="5" t="s">
        <v>171</v>
      </c>
      <c r="BT753" s="5" t="s">
        <v>5850</v>
      </c>
      <c r="BU753" s="5"/>
    </row>
    <row r="754" spans="1:73" s="6" customFormat="1" ht="13.5" customHeight="1">
      <c r="A754" s="11" t="str">
        <f>HYPERLINK("http://kyu.snu.ac.kr/sdhj/index.jsp?type=hj/GK14746_00IM0001_157b.jpg","1867_수동면_157b")</f>
        <v>1867_수동면_157b</v>
      </c>
      <c r="B754" s="4">
        <v>1867</v>
      </c>
      <c r="C754" s="4" t="s">
        <v>72</v>
      </c>
      <c r="D754" s="4" t="s">
        <v>73</v>
      </c>
      <c r="E754" s="4">
        <v>753</v>
      </c>
      <c r="F754" s="5">
        <v>3</v>
      </c>
      <c r="G754" s="5" t="s">
        <v>104</v>
      </c>
      <c r="H754" s="5" t="s">
        <v>105</v>
      </c>
      <c r="I754" s="5">
        <f t="shared" si="55"/>
        <v>14</v>
      </c>
      <c r="J754" s="5"/>
      <c r="K754" s="5"/>
      <c r="L754" s="5">
        <f>L753</f>
        <v>5</v>
      </c>
      <c r="M754" s="4" t="s">
        <v>1230</v>
      </c>
      <c r="N754" s="4" t="s">
        <v>1231</v>
      </c>
      <c r="O754" s="5"/>
      <c r="P754" s="5"/>
      <c r="Q754" s="5"/>
      <c r="R754" s="5"/>
      <c r="S754" s="5"/>
      <c r="T754" s="5" t="s">
        <v>5688</v>
      </c>
      <c r="U754" s="5" t="s">
        <v>4512</v>
      </c>
      <c r="V754" s="5" t="s">
        <v>4513</v>
      </c>
      <c r="W754" s="5"/>
      <c r="X754" s="5"/>
      <c r="Y754" s="5" t="s">
        <v>5073</v>
      </c>
      <c r="Z754" s="5" t="s">
        <v>5074</v>
      </c>
      <c r="AA754" s="5"/>
      <c r="AB754" s="5"/>
      <c r="AC754" s="5"/>
      <c r="AD754" s="5" t="s">
        <v>1161</v>
      </c>
      <c r="AE754" s="5" t="s">
        <v>1162</v>
      </c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</row>
    <row r="755" spans="1:73" s="6" customFormat="1" ht="13.5" customHeight="1">
      <c r="A755" s="11" t="str">
        <f>HYPERLINK("http://kyu.snu.ac.kr/sdhj/index.jsp?type=hj/GK14746_00IM0001_157b.jpg","1867_수동면_157b")</f>
        <v>1867_수동면_157b</v>
      </c>
      <c r="B755" s="4">
        <v>1867</v>
      </c>
      <c r="C755" s="4" t="s">
        <v>72</v>
      </c>
      <c r="D755" s="4" t="s">
        <v>73</v>
      </c>
      <c r="E755" s="4">
        <v>754</v>
      </c>
      <c r="F755" s="5">
        <v>3</v>
      </c>
      <c r="G755" s="5" t="s">
        <v>104</v>
      </c>
      <c r="H755" s="5" t="s">
        <v>105</v>
      </c>
      <c r="I755" s="5">
        <v>15</v>
      </c>
      <c r="J755" s="5" t="s">
        <v>3636</v>
      </c>
      <c r="K755" s="5" t="s">
        <v>5851</v>
      </c>
      <c r="L755" s="5">
        <v>1</v>
      </c>
      <c r="M755" s="4" t="s">
        <v>3636</v>
      </c>
      <c r="N755" s="4" t="s">
        <v>3637</v>
      </c>
      <c r="O755" s="5"/>
      <c r="P755" s="5"/>
      <c r="Q755" s="5"/>
      <c r="R755" s="5"/>
      <c r="S755" s="5"/>
      <c r="T755" s="5" t="s">
        <v>5476</v>
      </c>
      <c r="U755" s="5" t="s">
        <v>326</v>
      </c>
      <c r="V755" s="5" t="s">
        <v>327</v>
      </c>
      <c r="W755" s="5" t="s">
        <v>328</v>
      </c>
      <c r="X755" s="5" t="s">
        <v>329</v>
      </c>
      <c r="Y755" s="5" t="s">
        <v>3638</v>
      </c>
      <c r="Z755" s="5" t="s">
        <v>5852</v>
      </c>
      <c r="AA755" s="5"/>
      <c r="AB755" s="5"/>
      <c r="AC755" s="5">
        <v>31</v>
      </c>
      <c r="AD755" s="5" t="s">
        <v>662</v>
      </c>
      <c r="AE755" s="5" t="s">
        <v>663</v>
      </c>
      <c r="AF755" s="5"/>
      <c r="AG755" s="5"/>
      <c r="AH755" s="5"/>
      <c r="AI755" s="5"/>
      <c r="AJ755" s="5" t="s">
        <v>35</v>
      </c>
      <c r="AK755" s="5" t="s">
        <v>36</v>
      </c>
      <c r="AL755" s="5" t="s">
        <v>334</v>
      </c>
      <c r="AM755" s="5" t="s">
        <v>335</v>
      </c>
      <c r="AN755" s="5"/>
      <c r="AO755" s="5"/>
      <c r="AP755" s="5"/>
      <c r="AQ755" s="5"/>
      <c r="AR755" s="5"/>
      <c r="AS755" s="5"/>
      <c r="AT755" s="5" t="s">
        <v>326</v>
      </c>
      <c r="AU755" s="5" t="s">
        <v>327</v>
      </c>
      <c r="AV755" s="5" t="s">
        <v>891</v>
      </c>
      <c r="AW755" s="5" t="s">
        <v>892</v>
      </c>
      <c r="AX755" s="5"/>
      <c r="AY755" s="5"/>
      <c r="AZ755" s="5"/>
      <c r="BA755" s="5"/>
      <c r="BB755" s="5"/>
      <c r="BC755" s="5"/>
      <c r="BD755" s="5"/>
      <c r="BE755" s="5"/>
      <c r="BF755" s="5"/>
      <c r="BG755" s="5" t="s">
        <v>403</v>
      </c>
      <c r="BH755" s="5" t="s">
        <v>404</v>
      </c>
      <c r="BI755" s="5" t="s">
        <v>895</v>
      </c>
      <c r="BJ755" s="5" t="s">
        <v>896</v>
      </c>
      <c r="BK755" s="5" t="s">
        <v>326</v>
      </c>
      <c r="BL755" s="5" t="s">
        <v>327</v>
      </c>
      <c r="BM755" s="5" t="s">
        <v>338</v>
      </c>
      <c r="BN755" s="5" t="s">
        <v>339</v>
      </c>
      <c r="BO755" s="5" t="s">
        <v>326</v>
      </c>
      <c r="BP755" s="5" t="s">
        <v>327</v>
      </c>
      <c r="BQ755" s="5" t="s">
        <v>3639</v>
      </c>
      <c r="BR755" s="5" t="s">
        <v>3640</v>
      </c>
      <c r="BS755" s="5" t="s">
        <v>187</v>
      </c>
      <c r="BT755" s="5" t="s">
        <v>188</v>
      </c>
      <c r="BU755" s="5"/>
    </row>
    <row r="756" spans="1:73" s="6" customFormat="1" ht="13.5" customHeight="1">
      <c r="A756" s="11" t="str">
        <f>HYPERLINK("http://kyu.snu.ac.kr/sdhj/index.jsp?type=hj/GK14746_00IM0001_157b.jpg","1867_수동면_157b")</f>
        <v>1867_수동면_157b</v>
      </c>
      <c r="B756" s="4">
        <v>1867</v>
      </c>
      <c r="C756" s="4" t="s">
        <v>72</v>
      </c>
      <c r="D756" s="4" t="s">
        <v>73</v>
      </c>
      <c r="E756" s="4">
        <v>755</v>
      </c>
      <c r="F756" s="5">
        <v>3</v>
      </c>
      <c r="G756" s="5" t="s">
        <v>104</v>
      </c>
      <c r="H756" s="5" t="s">
        <v>105</v>
      </c>
      <c r="I756" s="5">
        <f t="shared" ref="I756:I771" si="56">I755</f>
        <v>15</v>
      </c>
      <c r="J756" s="5"/>
      <c r="K756" s="5"/>
      <c r="L756" s="5">
        <f>L755</f>
        <v>1</v>
      </c>
      <c r="M756" s="4" t="s">
        <v>3636</v>
      </c>
      <c r="N756" s="4" t="s">
        <v>3637</v>
      </c>
      <c r="O756" s="5"/>
      <c r="P756" s="5"/>
      <c r="Q756" s="5"/>
      <c r="R756" s="5"/>
      <c r="S756" s="5" t="s">
        <v>2417</v>
      </c>
      <c r="T756" s="5" t="s">
        <v>2418</v>
      </c>
      <c r="U756" s="5"/>
      <c r="V756" s="5"/>
      <c r="W756" s="5" t="s">
        <v>269</v>
      </c>
      <c r="X756" s="5" t="s">
        <v>270</v>
      </c>
      <c r="Y756" s="5" t="s">
        <v>22</v>
      </c>
      <c r="Z756" s="5" t="s">
        <v>23</v>
      </c>
      <c r="AA756" s="5"/>
      <c r="AB756" s="5"/>
      <c r="AC756" s="5">
        <v>66</v>
      </c>
      <c r="AD756" s="5" t="s">
        <v>3941</v>
      </c>
      <c r="AE756" s="5" t="s">
        <v>3942</v>
      </c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</row>
    <row r="757" spans="1:73" s="6" customFormat="1" ht="13.5" customHeight="1">
      <c r="A757" s="11" t="str">
        <f>HYPERLINK("http://kyu.snu.ac.kr/sdhj/index.jsp?type=hj/GK14746_00IM0001_157b.jpg","1867_수동면_157b")</f>
        <v>1867_수동면_157b</v>
      </c>
      <c r="B757" s="4">
        <v>1867</v>
      </c>
      <c r="C757" s="4" t="s">
        <v>72</v>
      </c>
      <c r="D757" s="4" t="s">
        <v>73</v>
      </c>
      <c r="E757" s="4">
        <v>756</v>
      </c>
      <c r="F757" s="5">
        <v>3</v>
      </c>
      <c r="G757" s="5" t="s">
        <v>104</v>
      </c>
      <c r="H757" s="5" t="s">
        <v>105</v>
      </c>
      <c r="I757" s="5">
        <f t="shared" si="56"/>
        <v>15</v>
      </c>
      <c r="J757" s="5"/>
      <c r="K757" s="5"/>
      <c r="L757" s="5">
        <f>L756</f>
        <v>1</v>
      </c>
      <c r="M757" s="4" t="s">
        <v>3636</v>
      </c>
      <c r="N757" s="4" t="s">
        <v>3637</v>
      </c>
      <c r="O757" s="5"/>
      <c r="P757" s="5"/>
      <c r="Q757" s="5"/>
      <c r="R757" s="5"/>
      <c r="S757" s="5" t="s">
        <v>164</v>
      </c>
      <c r="T757" s="5" t="s">
        <v>165</v>
      </c>
      <c r="U757" s="5"/>
      <c r="V757" s="5"/>
      <c r="W757" s="5" t="s">
        <v>269</v>
      </c>
      <c r="X757" s="5" t="s">
        <v>270</v>
      </c>
      <c r="Y757" s="5" t="s">
        <v>22</v>
      </c>
      <c r="Z757" s="5" t="s">
        <v>23</v>
      </c>
      <c r="AA757" s="5"/>
      <c r="AB757" s="5"/>
      <c r="AC757" s="5">
        <v>32</v>
      </c>
      <c r="AD757" s="5" t="s">
        <v>1640</v>
      </c>
      <c r="AE757" s="5" t="s">
        <v>1641</v>
      </c>
      <c r="AF757" s="5"/>
      <c r="AG757" s="5"/>
      <c r="AH757" s="5"/>
      <c r="AI757" s="5"/>
      <c r="AJ757" s="5" t="s">
        <v>35</v>
      </c>
      <c r="AK757" s="5" t="s">
        <v>36</v>
      </c>
      <c r="AL757" s="5" t="s">
        <v>187</v>
      </c>
      <c r="AM757" s="5" t="s">
        <v>188</v>
      </c>
      <c r="AN757" s="5"/>
      <c r="AO757" s="5"/>
      <c r="AP757" s="5"/>
      <c r="AQ757" s="5"/>
      <c r="AR757" s="5"/>
      <c r="AS757" s="5"/>
      <c r="AT757" s="5" t="s">
        <v>189</v>
      </c>
      <c r="AU757" s="5" t="s">
        <v>190</v>
      </c>
      <c r="AV757" s="5" t="s">
        <v>4172</v>
      </c>
      <c r="AW757" s="5" t="s">
        <v>4173</v>
      </c>
      <c r="AX757" s="5"/>
      <c r="AY757" s="5"/>
      <c r="AZ757" s="5"/>
      <c r="BA757" s="5"/>
      <c r="BB757" s="5"/>
      <c r="BC757" s="5"/>
      <c r="BD757" s="5"/>
      <c r="BE757" s="5"/>
      <c r="BF757" s="5"/>
      <c r="BG757" s="5" t="s">
        <v>189</v>
      </c>
      <c r="BH757" s="5" t="s">
        <v>190</v>
      </c>
      <c r="BI757" s="5" t="s">
        <v>2168</v>
      </c>
      <c r="BJ757" s="5" t="s">
        <v>2169</v>
      </c>
      <c r="BK757" s="5" t="s">
        <v>189</v>
      </c>
      <c r="BL757" s="5" t="s">
        <v>190</v>
      </c>
      <c r="BM757" s="5" t="s">
        <v>2069</v>
      </c>
      <c r="BN757" s="5" t="s">
        <v>2070</v>
      </c>
      <c r="BO757" s="5" t="s">
        <v>403</v>
      </c>
      <c r="BP757" s="5" t="s">
        <v>404</v>
      </c>
      <c r="BQ757" s="5" t="s">
        <v>4174</v>
      </c>
      <c r="BR757" s="5" t="s">
        <v>4175</v>
      </c>
      <c r="BS757" s="5" t="s">
        <v>1393</v>
      </c>
      <c r="BT757" s="5" t="s">
        <v>1120</v>
      </c>
      <c r="BU757" s="5"/>
    </row>
    <row r="758" spans="1:73" s="6" customFormat="1" ht="13.5" customHeight="1">
      <c r="A758" s="11" t="str">
        <f>HYPERLINK("http://kyu.snu.ac.kr/sdhj/index.jsp?type=hj/GK14746_00IM0001_158a.jpg","1867_수동면_158a")</f>
        <v>1867_수동면_158a</v>
      </c>
      <c r="B758" s="4">
        <v>1867</v>
      </c>
      <c r="C758" s="4" t="s">
        <v>72</v>
      </c>
      <c r="D758" s="4" t="s">
        <v>73</v>
      </c>
      <c r="E758" s="4">
        <v>757</v>
      </c>
      <c r="F758" s="5">
        <v>3</v>
      </c>
      <c r="G758" s="5" t="s">
        <v>104</v>
      </c>
      <c r="H758" s="5" t="s">
        <v>105</v>
      </c>
      <c r="I758" s="5">
        <f t="shared" si="56"/>
        <v>15</v>
      </c>
      <c r="J758" s="5"/>
      <c r="K758" s="5"/>
      <c r="L758" s="5">
        <v>2</v>
      </c>
      <c r="M758" s="4" t="s">
        <v>812</v>
      </c>
      <c r="N758" s="4" t="s">
        <v>813</v>
      </c>
      <c r="O758" s="5"/>
      <c r="P758" s="5"/>
      <c r="Q758" s="5"/>
      <c r="R758" s="5"/>
      <c r="S758" s="5"/>
      <c r="T758" s="5" t="s">
        <v>5457</v>
      </c>
      <c r="U758" s="5" t="s">
        <v>108</v>
      </c>
      <c r="V758" s="5" t="s">
        <v>109</v>
      </c>
      <c r="W758" s="5" t="s">
        <v>269</v>
      </c>
      <c r="X758" s="5" t="s">
        <v>270</v>
      </c>
      <c r="Y758" s="5" t="s">
        <v>3732</v>
      </c>
      <c r="Z758" s="5" t="s">
        <v>3733</v>
      </c>
      <c r="AA758" s="5"/>
      <c r="AB758" s="5"/>
      <c r="AC758" s="5">
        <v>42</v>
      </c>
      <c r="AD758" s="5" t="s">
        <v>212</v>
      </c>
      <c r="AE758" s="5" t="s">
        <v>213</v>
      </c>
      <c r="AF758" s="5"/>
      <c r="AG758" s="5"/>
      <c r="AH758" s="5"/>
      <c r="AI758" s="5"/>
      <c r="AJ758" s="5" t="s">
        <v>35</v>
      </c>
      <c r="AK758" s="5" t="s">
        <v>36</v>
      </c>
      <c r="AL758" s="5" t="s">
        <v>367</v>
      </c>
      <c r="AM758" s="5" t="s">
        <v>368</v>
      </c>
      <c r="AN758" s="5"/>
      <c r="AO758" s="5"/>
      <c r="AP758" s="5"/>
      <c r="AQ758" s="5"/>
      <c r="AR758" s="5"/>
      <c r="AS758" s="5"/>
      <c r="AT758" s="5" t="s">
        <v>95</v>
      </c>
      <c r="AU758" s="5" t="s">
        <v>96</v>
      </c>
      <c r="AV758" s="5" t="s">
        <v>2118</v>
      </c>
      <c r="AW758" s="5" t="s">
        <v>2119</v>
      </c>
      <c r="AX758" s="5"/>
      <c r="AY758" s="5"/>
      <c r="AZ758" s="5"/>
      <c r="BA758" s="5"/>
      <c r="BB758" s="5"/>
      <c r="BC758" s="5"/>
      <c r="BD758" s="5"/>
      <c r="BE758" s="5"/>
      <c r="BF758" s="5"/>
      <c r="BG758" s="5" t="s">
        <v>95</v>
      </c>
      <c r="BH758" s="5" t="s">
        <v>96</v>
      </c>
      <c r="BI758" s="5" t="s">
        <v>472</v>
      </c>
      <c r="BJ758" s="5" t="s">
        <v>473</v>
      </c>
      <c r="BK758" s="5" t="s">
        <v>95</v>
      </c>
      <c r="BL758" s="5" t="s">
        <v>96</v>
      </c>
      <c r="BM758" s="5" t="s">
        <v>474</v>
      </c>
      <c r="BN758" s="5" t="s">
        <v>475</v>
      </c>
      <c r="BO758" s="5" t="s">
        <v>95</v>
      </c>
      <c r="BP758" s="5" t="s">
        <v>96</v>
      </c>
      <c r="BQ758" s="5" t="s">
        <v>3734</v>
      </c>
      <c r="BR758" s="5" t="s">
        <v>3735</v>
      </c>
      <c r="BS758" s="5" t="s">
        <v>554</v>
      </c>
      <c r="BT758" s="5" t="s">
        <v>555</v>
      </c>
      <c r="BU758" s="5"/>
    </row>
    <row r="759" spans="1:73" s="6" customFormat="1" ht="13.5" customHeight="1">
      <c r="A759" s="11" t="str">
        <f>HYPERLINK("http://kyu.snu.ac.kr/sdhj/index.jsp?type=hj/GK14746_00IM0001_158a.jpg","1867_수동면_158a")</f>
        <v>1867_수동면_158a</v>
      </c>
      <c r="B759" s="4">
        <v>1867</v>
      </c>
      <c r="C759" s="4" t="s">
        <v>72</v>
      </c>
      <c r="D759" s="4" t="s">
        <v>73</v>
      </c>
      <c r="E759" s="4">
        <v>758</v>
      </c>
      <c r="F759" s="5">
        <v>3</v>
      </c>
      <c r="G759" s="5" t="s">
        <v>104</v>
      </c>
      <c r="H759" s="5" t="s">
        <v>105</v>
      </c>
      <c r="I759" s="5">
        <f t="shared" si="56"/>
        <v>15</v>
      </c>
      <c r="J759" s="5"/>
      <c r="K759" s="5"/>
      <c r="L759" s="5">
        <f>L758</f>
        <v>2</v>
      </c>
      <c r="M759" s="4" t="s">
        <v>812</v>
      </c>
      <c r="N759" s="4" t="s">
        <v>813</v>
      </c>
      <c r="O759" s="5"/>
      <c r="P759" s="5"/>
      <c r="Q759" s="5"/>
      <c r="R759" s="5"/>
      <c r="S759" s="5" t="s">
        <v>164</v>
      </c>
      <c r="T759" s="5" t="s">
        <v>165</v>
      </c>
      <c r="U759" s="5"/>
      <c r="V759" s="5"/>
      <c r="W759" s="5" t="s">
        <v>550</v>
      </c>
      <c r="X759" s="5" t="s">
        <v>551</v>
      </c>
      <c r="Y759" s="5" t="s">
        <v>167</v>
      </c>
      <c r="Z759" s="5" t="s">
        <v>168</v>
      </c>
      <c r="AA759" s="5"/>
      <c r="AB759" s="5"/>
      <c r="AC759" s="5">
        <v>45</v>
      </c>
      <c r="AD759" s="5" t="s">
        <v>814</v>
      </c>
      <c r="AE759" s="5" t="s">
        <v>815</v>
      </c>
      <c r="AF759" s="5"/>
      <c r="AG759" s="5"/>
      <c r="AH759" s="5"/>
      <c r="AI759" s="5"/>
      <c r="AJ759" s="5" t="s">
        <v>169</v>
      </c>
      <c r="AK759" s="5" t="s">
        <v>170</v>
      </c>
      <c r="AL759" s="5" t="s">
        <v>554</v>
      </c>
      <c r="AM759" s="5" t="s">
        <v>555</v>
      </c>
      <c r="AN759" s="5"/>
      <c r="AO759" s="5"/>
      <c r="AP759" s="5"/>
      <c r="AQ759" s="5"/>
      <c r="AR759" s="5"/>
      <c r="AS759" s="5"/>
      <c r="AT759" s="5" t="s">
        <v>95</v>
      </c>
      <c r="AU759" s="5" t="s">
        <v>96</v>
      </c>
      <c r="AV759" s="5" t="s">
        <v>807</v>
      </c>
      <c r="AW759" s="5" t="s">
        <v>808</v>
      </c>
      <c r="AX759" s="5"/>
      <c r="AY759" s="5"/>
      <c r="AZ759" s="5"/>
      <c r="BA759" s="5"/>
      <c r="BB759" s="5"/>
      <c r="BC759" s="5"/>
      <c r="BD759" s="5"/>
      <c r="BE759" s="5"/>
      <c r="BF759" s="5"/>
      <c r="BG759" s="5" t="s">
        <v>95</v>
      </c>
      <c r="BH759" s="5" t="s">
        <v>96</v>
      </c>
      <c r="BI759" s="5" t="s">
        <v>571</v>
      </c>
      <c r="BJ759" s="5" t="s">
        <v>572</v>
      </c>
      <c r="BK759" s="5" t="s">
        <v>95</v>
      </c>
      <c r="BL759" s="5" t="s">
        <v>96</v>
      </c>
      <c r="BM759" s="5" t="s">
        <v>809</v>
      </c>
      <c r="BN759" s="5" t="s">
        <v>810</v>
      </c>
      <c r="BO759" s="5" t="s">
        <v>95</v>
      </c>
      <c r="BP759" s="5" t="s">
        <v>96</v>
      </c>
      <c r="BQ759" s="5" t="s">
        <v>816</v>
      </c>
      <c r="BR759" s="5" t="s">
        <v>817</v>
      </c>
      <c r="BS759" s="5" t="s">
        <v>818</v>
      </c>
      <c r="BT759" s="5" t="s">
        <v>819</v>
      </c>
      <c r="BU759" s="5"/>
    </row>
    <row r="760" spans="1:73" s="6" customFormat="1" ht="13.5" customHeight="1">
      <c r="A760" s="11" t="str">
        <f>HYPERLINK("http://kyu.snu.ac.kr/sdhj/index.jsp?type=hj/GK14746_00IM0001_158a.jpg","1867_수동면_158a")</f>
        <v>1867_수동면_158a</v>
      </c>
      <c r="B760" s="4">
        <v>1867</v>
      </c>
      <c r="C760" s="4" t="s">
        <v>72</v>
      </c>
      <c r="D760" s="4" t="s">
        <v>73</v>
      </c>
      <c r="E760" s="4">
        <v>759</v>
      </c>
      <c r="F760" s="5">
        <v>3</v>
      </c>
      <c r="G760" s="5" t="s">
        <v>104</v>
      </c>
      <c r="H760" s="5" t="s">
        <v>105</v>
      </c>
      <c r="I760" s="5">
        <f t="shared" si="56"/>
        <v>15</v>
      </c>
      <c r="J760" s="5"/>
      <c r="K760" s="5"/>
      <c r="L760" s="5">
        <f>L759</f>
        <v>2</v>
      </c>
      <c r="M760" s="4" t="s">
        <v>812</v>
      </c>
      <c r="N760" s="4" t="s">
        <v>813</v>
      </c>
      <c r="O760" s="5"/>
      <c r="P760" s="5"/>
      <c r="Q760" s="5"/>
      <c r="R760" s="5"/>
      <c r="S760" s="5"/>
      <c r="T760" s="5" t="s">
        <v>5460</v>
      </c>
      <c r="U760" s="5" t="s">
        <v>4512</v>
      </c>
      <c r="V760" s="5" t="s">
        <v>4513</v>
      </c>
      <c r="W760" s="5"/>
      <c r="X760" s="5"/>
      <c r="Y760" s="5" t="s">
        <v>5075</v>
      </c>
      <c r="Z760" s="5" t="s">
        <v>4758</v>
      </c>
      <c r="AA760" s="5"/>
      <c r="AB760" s="5"/>
      <c r="AC760" s="5">
        <v>27</v>
      </c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</row>
    <row r="761" spans="1:73" s="6" customFormat="1" ht="13.5" customHeight="1">
      <c r="A761" s="11" t="str">
        <f>HYPERLINK("http://kyu.snu.ac.kr/sdhj/index.jsp?type=hj/GK14746_00IM0001_158a.jpg","1867_수동면_158a")</f>
        <v>1867_수동면_158a</v>
      </c>
      <c r="B761" s="4">
        <v>1867</v>
      </c>
      <c r="C761" s="4" t="s">
        <v>72</v>
      </c>
      <c r="D761" s="4" t="s">
        <v>73</v>
      </c>
      <c r="E761" s="4">
        <v>760</v>
      </c>
      <c r="F761" s="5">
        <v>3</v>
      </c>
      <c r="G761" s="5" t="s">
        <v>104</v>
      </c>
      <c r="H761" s="5" t="s">
        <v>105</v>
      </c>
      <c r="I761" s="5">
        <f t="shared" si="56"/>
        <v>15</v>
      </c>
      <c r="J761" s="5"/>
      <c r="K761" s="5"/>
      <c r="L761" s="5">
        <v>3</v>
      </c>
      <c r="M761" s="4" t="s">
        <v>1935</v>
      </c>
      <c r="N761" s="4" t="s">
        <v>1936</v>
      </c>
      <c r="O761" s="5"/>
      <c r="P761" s="5"/>
      <c r="Q761" s="5"/>
      <c r="R761" s="5"/>
      <c r="S761" s="5"/>
      <c r="T761" s="5" t="s">
        <v>5421</v>
      </c>
      <c r="U761" s="5" t="s">
        <v>189</v>
      </c>
      <c r="V761" s="5" t="s">
        <v>190</v>
      </c>
      <c r="W761" s="5" t="s">
        <v>184</v>
      </c>
      <c r="X761" s="5" t="s">
        <v>5853</v>
      </c>
      <c r="Y761" s="5" t="s">
        <v>2551</v>
      </c>
      <c r="Z761" s="5" t="s">
        <v>2552</v>
      </c>
      <c r="AA761" s="5"/>
      <c r="AB761" s="5"/>
      <c r="AC761" s="5">
        <v>42</v>
      </c>
      <c r="AD761" s="5" t="s">
        <v>877</v>
      </c>
      <c r="AE761" s="5" t="s">
        <v>878</v>
      </c>
      <c r="AF761" s="5"/>
      <c r="AG761" s="5"/>
      <c r="AH761" s="5"/>
      <c r="AI761" s="5"/>
      <c r="AJ761" s="5" t="s">
        <v>35</v>
      </c>
      <c r="AK761" s="5" t="s">
        <v>36</v>
      </c>
      <c r="AL761" s="5" t="s">
        <v>2541</v>
      </c>
      <c r="AM761" s="5" t="s">
        <v>2542</v>
      </c>
      <c r="AN761" s="5"/>
      <c r="AO761" s="5"/>
      <c r="AP761" s="5"/>
      <c r="AQ761" s="5"/>
      <c r="AR761" s="5"/>
      <c r="AS761" s="5"/>
      <c r="AT761" s="5" t="s">
        <v>189</v>
      </c>
      <c r="AU761" s="5" t="s">
        <v>190</v>
      </c>
      <c r="AV761" s="5" t="s">
        <v>2543</v>
      </c>
      <c r="AW761" s="5" t="s">
        <v>2544</v>
      </c>
      <c r="AX761" s="5"/>
      <c r="AY761" s="5"/>
      <c r="AZ761" s="5"/>
      <c r="BA761" s="5"/>
      <c r="BB761" s="5"/>
      <c r="BC761" s="5"/>
      <c r="BD761" s="5"/>
      <c r="BE761" s="5"/>
      <c r="BF761" s="5"/>
      <c r="BG761" s="5" t="s">
        <v>189</v>
      </c>
      <c r="BH761" s="5" t="s">
        <v>190</v>
      </c>
      <c r="BI761" s="5" t="s">
        <v>2545</v>
      </c>
      <c r="BJ761" s="5" t="s">
        <v>2546</v>
      </c>
      <c r="BK761" s="5" t="s">
        <v>189</v>
      </c>
      <c r="BL761" s="5" t="s">
        <v>190</v>
      </c>
      <c r="BM761" s="5" t="s">
        <v>2553</v>
      </c>
      <c r="BN761" s="5" t="s">
        <v>2548</v>
      </c>
      <c r="BO761" s="5" t="s">
        <v>189</v>
      </c>
      <c r="BP761" s="5" t="s">
        <v>190</v>
      </c>
      <c r="BQ761" s="5" t="s">
        <v>2549</v>
      </c>
      <c r="BR761" s="5" t="s">
        <v>2550</v>
      </c>
      <c r="BS761" s="5" t="s">
        <v>116</v>
      </c>
      <c r="BT761" s="5" t="s">
        <v>117</v>
      </c>
      <c r="BU761" s="5"/>
    </row>
    <row r="762" spans="1:73" s="6" customFormat="1" ht="13.5" customHeight="1">
      <c r="A762" s="11" t="str">
        <f>HYPERLINK("http://kyu.snu.ac.kr/sdhj/index.jsp?type=hj/GK14746_00IM0001_158a.jpg","1867_수동면_158a")</f>
        <v>1867_수동면_158a</v>
      </c>
      <c r="B762" s="4">
        <v>1867</v>
      </c>
      <c r="C762" s="4" t="s">
        <v>72</v>
      </c>
      <c r="D762" s="4" t="s">
        <v>73</v>
      </c>
      <c r="E762" s="4">
        <v>761</v>
      </c>
      <c r="F762" s="5">
        <v>3</v>
      </c>
      <c r="G762" s="5" t="s">
        <v>104</v>
      </c>
      <c r="H762" s="5" t="s">
        <v>105</v>
      </c>
      <c r="I762" s="5">
        <f t="shared" si="56"/>
        <v>15</v>
      </c>
      <c r="J762" s="5"/>
      <c r="K762" s="5"/>
      <c r="L762" s="5">
        <f>L761</f>
        <v>3</v>
      </c>
      <c r="M762" s="4" t="s">
        <v>1935</v>
      </c>
      <c r="N762" s="4" t="s">
        <v>1936</v>
      </c>
      <c r="O762" s="5"/>
      <c r="P762" s="5"/>
      <c r="Q762" s="5"/>
      <c r="R762" s="5"/>
      <c r="S762" s="5" t="s">
        <v>164</v>
      </c>
      <c r="T762" s="5" t="s">
        <v>165</v>
      </c>
      <c r="U762" s="5"/>
      <c r="V762" s="5"/>
      <c r="W762" s="5" t="s">
        <v>184</v>
      </c>
      <c r="X762" s="5" t="s">
        <v>5853</v>
      </c>
      <c r="Y762" s="5" t="s">
        <v>22</v>
      </c>
      <c r="Z762" s="5" t="s">
        <v>23</v>
      </c>
      <c r="AA762" s="5"/>
      <c r="AB762" s="5"/>
      <c r="AC762" s="5">
        <v>42</v>
      </c>
      <c r="AD762" s="5" t="s">
        <v>877</v>
      </c>
      <c r="AE762" s="5" t="s">
        <v>878</v>
      </c>
      <c r="AF762" s="5"/>
      <c r="AG762" s="5"/>
      <c r="AH762" s="5"/>
      <c r="AI762" s="5"/>
      <c r="AJ762" s="5" t="s">
        <v>35</v>
      </c>
      <c r="AK762" s="5" t="s">
        <v>36</v>
      </c>
      <c r="AL762" s="5" t="s">
        <v>187</v>
      </c>
      <c r="AM762" s="5" t="s">
        <v>188</v>
      </c>
      <c r="AN762" s="5"/>
      <c r="AO762" s="5"/>
      <c r="AP762" s="5"/>
      <c r="AQ762" s="5"/>
      <c r="AR762" s="5"/>
      <c r="AS762" s="5"/>
      <c r="AT762" s="5" t="s">
        <v>189</v>
      </c>
      <c r="AU762" s="5" t="s">
        <v>190</v>
      </c>
      <c r="AV762" s="5" t="s">
        <v>1937</v>
      </c>
      <c r="AW762" s="5" t="s">
        <v>1938</v>
      </c>
      <c r="AX762" s="5"/>
      <c r="AY762" s="5"/>
      <c r="AZ762" s="5"/>
      <c r="BA762" s="5"/>
      <c r="BB762" s="5"/>
      <c r="BC762" s="5"/>
      <c r="BD762" s="5"/>
      <c r="BE762" s="5"/>
      <c r="BF762" s="5"/>
      <c r="BG762" s="5" t="s">
        <v>189</v>
      </c>
      <c r="BH762" s="5" t="s">
        <v>190</v>
      </c>
      <c r="BI762" s="5" t="s">
        <v>1939</v>
      </c>
      <c r="BJ762" s="5" t="s">
        <v>1940</v>
      </c>
      <c r="BK762" s="5" t="s">
        <v>189</v>
      </c>
      <c r="BL762" s="5" t="s">
        <v>190</v>
      </c>
      <c r="BM762" s="5" t="s">
        <v>1941</v>
      </c>
      <c r="BN762" s="5" t="s">
        <v>1942</v>
      </c>
      <c r="BO762" s="5" t="s">
        <v>189</v>
      </c>
      <c r="BP762" s="5" t="s">
        <v>190</v>
      </c>
      <c r="BQ762" s="5" t="s">
        <v>1943</v>
      </c>
      <c r="BR762" s="5" t="s">
        <v>1944</v>
      </c>
      <c r="BS762" s="5" t="s">
        <v>255</v>
      </c>
      <c r="BT762" s="5" t="s">
        <v>256</v>
      </c>
      <c r="BU762" s="5"/>
    </row>
    <row r="763" spans="1:73" s="6" customFormat="1" ht="13.5" customHeight="1">
      <c r="A763" s="11" t="str">
        <f>HYPERLINK("http://kyu.snu.ac.kr/sdhj/index.jsp?type=hj/GK14746_00IM0001_158a.jpg","1867_수동면_158a")</f>
        <v>1867_수동면_158a</v>
      </c>
      <c r="B763" s="4">
        <v>1867</v>
      </c>
      <c r="C763" s="4" t="s">
        <v>72</v>
      </c>
      <c r="D763" s="4" t="s">
        <v>73</v>
      </c>
      <c r="E763" s="4">
        <v>762</v>
      </c>
      <c r="F763" s="5">
        <v>3</v>
      </c>
      <c r="G763" s="5" t="s">
        <v>104</v>
      </c>
      <c r="H763" s="5" t="s">
        <v>105</v>
      </c>
      <c r="I763" s="5">
        <f t="shared" si="56"/>
        <v>15</v>
      </c>
      <c r="J763" s="5"/>
      <c r="K763" s="5"/>
      <c r="L763" s="5">
        <f>L762</f>
        <v>3</v>
      </c>
      <c r="M763" s="4" t="s">
        <v>1935</v>
      </c>
      <c r="N763" s="4" t="s">
        <v>1936</v>
      </c>
      <c r="O763" s="5"/>
      <c r="P763" s="5"/>
      <c r="Q763" s="5"/>
      <c r="R763" s="5"/>
      <c r="S763" s="5"/>
      <c r="T763" s="5" t="s">
        <v>5426</v>
      </c>
      <c r="U763" s="5" t="s">
        <v>4512</v>
      </c>
      <c r="V763" s="5" t="s">
        <v>4513</v>
      </c>
      <c r="W763" s="5"/>
      <c r="X763" s="5"/>
      <c r="Y763" s="5" t="s">
        <v>5076</v>
      </c>
      <c r="Z763" s="5" t="s">
        <v>5077</v>
      </c>
      <c r="AA763" s="5"/>
      <c r="AB763" s="5"/>
      <c r="AC763" s="5"/>
      <c r="AD763" s="5" t="s">
        <v>1640</v>
      </c>
      <c r="AE763" s="5" t="s">
        <v>1641</v>
      </c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</row>
    <row r="764" spans="1:73" s="6" customFormat="1" ht="13.5" customHeight="1">
      <c r="A764" s="11" t="str">
        <f>HYPERLINK("http://kyu.snu.ac.kr/sdhj/index.jsp?type=hj/GK14746_00IM0001_158a.jpg","1867_수동면_158a")</f>
        <v>1867_수동면_158a</v>
      </c>
      <c r="B764" s="4">
        <v>1867</v>
      </c>
      <c r="C764" s="4" t="s">
        <v>72</v>
      </c>
      <c r="D764" s="4" t="s">
        <v>73</v>
      </c>
      <c r="E764" s="4">
        <v>763</v>
      </c>
      <c r="F764" s="5">
        <v>3</v>
      </c>
      <c r="G764" s="5" t="s">
        <v>104</v>
      </c>
      <c r="H764" s="5" t="s">
        <v>105</v>
      </c>
      <c r="I764" s="5">
        <f t="shared" si="56"/>
        <v>15</v>
      </c>
      <c r="J764" s="5"/>
      <c r="K764" s="5"/>
      <c r="L764" s="5">
        <v>4</v>
      </c>
      <c r="M764" s="4" t="s">
        <v>1631</v>
      </c>
      <c r="N764" s="4" t="s">
        <v>1632</v>
      </c>
      <c r="O764" s="5"/>
      <c r="P764" s="5"/>
      <c r="Q764" s="5"/>
      <c r="R764" s="5"/>
      <c r="S764" s="5"/>
      <c r="T764" s="5" t="s">
        <v>5397</v>
      </c>
      <c r="U764" s="5" t="s">
        <v>2383</v>
      </c>
      <c r="V764" s="5" t="s">
        <v>2384</v>
      </c>
      <c r="W764" s="5" t="s">
        <v>243</v>
      </c>
      <c r="X764" s="5" t="s">
        <v>244</v>
      </c>
      <c r="Y764" s="5" t="s">
        <v>2385</v>
      </c>
      <c r="Z764" s="5" t="s">
        <v>2386</v>
      </c>
      <c r="AA764" s="5"/>
      <c r="AB764" s="5"/>
      <c r="AC764" s="5">
        <v>47</v>
      </c>
      <c r="AD764" s="5" t="s">
        <v>81</v>
      </c>
      <c r="AE764" s="5" t="s">
        <v>82</v>
      </c>
      <c r="AF764" s="5"/>
      <c r="AG764" s="5"/>
      <c r="AH764" s="5"/>
      <c r="AI764" s="5"/>
      <c r="AJ764" s="5" t="s">
        <v>35</v>
      </c>
      <c r="AK764" s="5" t="s">
        <v>36</v>
      </c>
      <c r="AL764" s="5" t="s">
        <v>245</v>
      </c>
      <c r="AM764" s="5" t="s">
        <v>246</v>
      </c>
      <c r="AN764" s="5"/>
      <c r="AO764" s="5"/>
      <c r="AP764" s="5"/>
      <c r="AQ764" s="5"/>
      <c r="AR764" s="5"/>
      <c r="AS764" s="5"/>
      <c r="AT764" s="5" t="s">
        <v>95</v>
      </c>
      <c r="AU764" s="5" t="s">
        <v>96</v>
      </c>
      <c r="AV764" s="5" t="s">
        <v>2387</v>
      </c>
      <c r="AW764" s="5" t="s">
        <v>2388</v>
      </c>
      <c r="AX764" s="5"/>
      <c r="AY764" s="5"/>
      <c r="AZ764" s="5"/>
      <c r="BA764" s="5"/>
      <c r="BB764" s="5"/>
      <c r="BC764" s="5"/>
      <c r="BD764" s="5"/>
      <c r="BE764" s="5"/>
      <c r="BF764" s="5"/>
      <c r="BG764" s="5" t="s">
        <v>95</v>
      </c>
      <c r="BH764" s="5" t="s">
        <v>96</v>
      </c>
      <c r="BI764" s="5" t="s">
        <v>841</v>
      </c>
      <c r="BJ764" s="5" t="s">
        <v>5854</v>
      </c>
      <c r="BK764" s="5" t="s">
        <v>95</v>
      </c>
      <c r="BL764" s="5" t="s">
        <v>96</v>
      </c>
      <c r="BM764" s="5" t="s">
        <v>2389</v>
      </c>
      <c r="BN764" s="5" t="s">
        <v>2390</v>
      </c>
      <c r="BO764" s="5" t="s">
        <v>95</v>
      </c>
      <c r="BP764" s="5" t="s">
        <v>96</v>
      </c>
      <c r="BQ764" s="5" t="s">
        <v>2391</v>
      </c>
      <c r="BR764" s="5" t="s">
        <v>2392</v>
      </c>
      <c r="BS764" s="5" t="s">
        <v>116</v>
      </c>
      <c r="BT764" s="5" t="s">
        <v>117</v>
      </c>
      <c r="BU764" s="5"/>
    </row>
    <row r="765" spans="1:73" s="6" customFormat="1" ht="13.5" customHeight="1">
      <c r="A765" s="11" t="str">
        <f>HYPERLINK("http://kyu.snu.ac.kr/sdhj/index.jsp?type=hj/GK14746_00IM0001_158a.jpg","1867_수동면_158a")</f>
        <v>1867_수동면_158a</v>
      </c>
      <c r="B765" s="4">
        <v>1867</v>
      </c>
      <c r="C765" s="4" t="s">
        <v>72</v>
      </c>
      <c r="D765" s="4" t="s">
        <v>73</v>
      </c>
      <c r="E765" s="4">
        <v>764</v>
      </c>
      <c r="F765" s="5">
        <v>3</v>
      </c>
      <c r="G765" s="5" t="s">
        <v>104</v>
      </c>
      <c r="H765" s="5" t="s">
        <v>105</v>
      </c>
      <c r="I765" s="5">
        <f t="shared" si="56"/>
        <v>15</v>
      </c>
      <c r="J765" s="5"/>
      <c r="K765" s="5"/>
      <c r="L765" s="5">
        <f>L764</f>
        <v>4</v>
      </c>
      <c r="M765" s="4" t="s">
        <v>1631</v>
      </c>
      <c r="N765" s="4" t="s">
        <v>1632</v>
      </c>
      <c r="O765" s="5"/>
      <c r="P765" s="5"/>
      <c r="Q765" s="5"/>
      <c r="R765" s="5"/>
      <c r="S765" s="5" t="s">
        <v>3095</v>
      </c>
      <c r="T765" s="5" t="s">
        <v>3096</v>
      </c>
      <c r="U765" s="5"/>
      <c r="V765" s="5"/>
      <c r="W765" s="5" t="s">
        <v>110</v>
      </c>
      <c r="X765" s="5" t="s">
        <v>111</v>
      </c>
      <c r="Y765" s="5" t="s">
        <v>167</v>
      </c>
      <c r="Z765" s="5" t="s">
        <v>168</v>
      </c>
      <c r="AA765" s="5"/>
      <c r="AB765" s="5"/>
      <c r="AC765" s="5">
        <v>70</v>
      </c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</row>
    <row r="766" spans="1:73" s="6" customFormat="1" ht="13.5" customHeight="1">
      <c r="A766" s="11" t="str">
        <f>HYPERLINK("http://kyu.snu.ac.kr/sdhj/index.jsp?type=hj/GK14746_00IM0001_158a.jpg","1867_수동면_158a")</f>
        <v>1867_수동면_158a</v>
      </c>
      <c r="B766" s="4">
        <v>1867</v>
      </c>
      <c r="C766" s="4" t="s">
        <v>72</v>
      </c>
      <c r="D766" s="4" t="s">
        <v>73</v>
      </c>
      <c r="E766" s="4">
        <v>765</v>
      </c>
      <c r="F766" s="5">
        <v>3</v>
      </c>
      <c r="G766" s="5" t="s">
        <v>104</v>
      </c>
      <c r="H766" s="5" t="s">
        <v>105</v>
      </c>
      <c r="I766" s="5">
        <f t="shared" si="56"/>
        <v>15</v>
      </c>
      <c r="J766" s="5"/>
      <c r="K766" s="5"/>
      <c r="L766" s="5">
        <f>L765</f>
        <v>4</v>
      </c>
      <c r="M766" s="4" t="s">
        <v>1631</v>
      </c>
      <c r="N766" s="4" t="s">
        <v>1632</v>
      </c>
      <c r="O766" s="5"/>
      <c r="P766" s="5"/>
      <c r="Q766" s="5"/>
      <c r="R766" s="5"/>
      <c r="S766" s="5" t="s">
        <v>164</v>
      </c>
      <c r="T766" s="5" t="s">
        <v>165</v>
      </c>
      <c r="U766" s="5"/>
      <c r="V766" s="5"/>
      <c r="W766" s="5" t="s">
        <v>1323</v>
      </c>
      <c r="X766" s="5" t="s">
        <v>1324</v>
      </c>
      <c r="Y766" s="5" t="s">
        <v>167</v>
      </c>
      <c r="Z766" s="5" t="s">
        <v>168</v>
      </c>
      <c r="AA766" s="5"/>
      <c r="AB766" s="5"/>
      <c r="AC766" s="5">
        <v>50</v>
      </c>
      <c r="AD766" s="5" t="s">
        <v>850</v>
      </c>
      <c r="AE766" s="5" t="s">
        <v>851</v>
      </c>
      <c r="AF766" s="5"/>
      <c r="AG766" s="5"/>
      <c r="AH766" s="5"/>
      <c r="AI766" s="5"/>
      <c r="AJ766" s="5" t="s">
        <v>35</v>
      </c>
      <c r="AK766" s="5" t="s">
        <v>36</v>
      </c>
      <c r="AL766" s="5" t="s">
        <v>1325</v>
      </c>
      <c r="AM766" s="5" t="s">
        <v>1326</v>
      </c>
      <c r="AN766" s="5"/>
      <c r="AO766" s="5"/>
      <c r="AP766" s="5"/>
      <c r="AQ766" s="5"/>
      <c r="AR766" s="5"/>
      <c r="AS766" s="5"/>
      <c r="AT766" s="5" t="s">
        <v>95</v>
      </c>
      <c r="AU766" s="5" t="s">
        <v>96</v>
      </c>
      <c r="AV766" s="5" t="s">
        <v>1633</v>
      </c>
      <c r="AW766" s="5" t="s">
        <v>5855</v>
      </c>
      <c r="AX766" s="5"/>
      <c r="AY766" s="5"/>
      <c r="AZ766" s="5"/>
      <c r="BA766" s="5"/>
      <c r="BB766" s="5"/>
      <c r="BC766" s="5"/>
      <c r="BD766" s="5"/>
      <c r="BE766" s="5"/>
      <c r="BF766" s="5"/>
      <c r="BG766" s="5" t="s">
        <v>95</v>
      </c>
      <c r="BH766" s="5" t="s">
        <v>96</v>
      </c>
      <c r="BI766" s="5" t="s">
        <v>235</v>
      </c>
      <c r="BJ766" s="5" t="s">
        <v>236</v>
      </c>
      <c r="BK766" s="5" t="s">
        <v>95</v>
      </c>
      <c r="BL766" s="5" t="s">
        <v>96</v>
      </c>
      <c r="BM766" s="5" t="s">
        <v>1634</v>
      </c>
      <c r="BN766" s="5" t="s">
        <v>1635</v>
      </c>
      <c r="BO766" s="5" t="s">
        <v>95</v>
      </c>
      <c r="BP766" s="5" t="s">
        <v>96</v>
      </c>
      <c r="BQ766" s="5" t="s">
        <v>1636</v>
      </c>
      <c r="BR766" s="5" t="s">
        <v>1637</v>
      </c>
      <c r="BS766" s="5" t="s">
        <v>1402</v>
      </c>
      <c r="BT766" s="5" t="s">
        <v>5856</v>
      </c>
      <c r="BU766" s="5"/>
    </row>
    <row r="767" spans="1:73" s="6" customFormat="1" ht="13.5" customHeight="1">
      <c r="A767" s="11" t="str">
        <f>HYPERLINK("http://kyu.snu.ac.kr/sdhj/index.jsp?type=hj/GK14746_00IM0001_158a.jpg","1867_수동면_158a")</f>
        <v>1867_수동면_158a</v>
      </c>
      <c r="B767" s="4">
        <v>1867</v>
      </c>
      <c r="C767" s="4" t="s">
        <v>72</v>
      </c>
      <c r="D767" s="4" t="s">
        <v>73</v>
      </c>
      <c r="E767" s="4">
        <v>766</v>
      </c>
      <c r="F767" s="5">
        <v>3</v>
      </c>
      <c r="G767" s="5" t="s">
        <v>104</v>
      </c>
      <c r="H767" s="5" t="s">
        <v>105</v>
      </c>
      <c r="I767" s="5">
        <f t="shared" si="56"/>
        <v>15</v>
      </c>
      <c r="J767" s="5"/>
      <c r="K767" s="5"/>
      <c r="L767" s="5">
        <f>L766</f>
        <v>4</v>
      </c>
      <c r="M767" s="4" t="s">
        <v>1631</v>
      </c>
      <c r="N767" s="4" t="s">
        <v>1632</v>
      </c>
      <c r="O767" s="5"/>
      <c r="P767" s="5"/>
      <c r="Q767" s="5"/>
      <c r="R767" s="5"/>
      <c r="S767" s="5" t="s">
        <v>4494</v>
      </c>
      <c r="T767" s="5" t="s">
        <v>4495</v>
      </c>
      <c r="U767" s="5"/>
      <c r="V767" s="5"/>
      <c r="W767" s="5"/>
      <c r="X767" s="5"/>
      <c r="Y767" s="5" t="s">
        <v>5078</v>
      </c>
      <c r="Z767" s="5" t="s">
        <v>5079</v>
      </c>
      <c r="AA767" s="5"/>
      <c r="AB767" s="5"/>
      <c r="AC767" s="5">
        <v>18</v>
      </c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</row>
    <row r="768" spans="1:73" s="6" customFormat="1" ht="13.5" customHeight="1">
      <c r="A768" s="11" t="str">
        <f>HYPERLINK("http://kyu.snu.ac.kr/sdhj/index.jsp?type=hj/GK14746_00IM0001_158a.jpg","1867_수동면_158a")</f>
        <v>1867_수동면_158a</v>
      </c>
      <c r="B768" s="4">
        <v>1867</v>
      </c>
      <c r="C768" s="4" t="s">
        <v>72</v>
      </c>
      <c r="D768" s="4" t="s">
        <v>73</v>
      </c>
      <c r="E768" s="4">
        <v>767</v>
      </c>
      <c r="F768" s="5">
        <v>3</v>
      </c>
      <c r="G768" s="5" t="s">
        <v>104</v>
      </c>
      <c r="H768" s="5" t="s">
        <v>105</v>
      </c>
      <c r="I768" s="5">
        <f t="shared" si="56"/>
        <v>15</v>
      </c>
      <c r="J768" s="5"/>
      <c r="K768" s="5"/>
      <c r="L768" s="5">
        <f>L767</f>
        <v>4</v>
      </c>
      <c r="M768" s="4" t="s">
        <v>1631</v>
      </c>
      <c r="N768" s="4" t="s">
        <v>1632</v>
      </c>
      <c r="O768" s="5"/>
      <c r="P768" s="5"/>
      <c r="Q768" s="5"/>
      <c r="R768" s="5"/>
      <c r="S768" s="5"/>
      <c r="T768" s="5" t="s">
        <v>5692</v>
      </c>
      <c r="U768" s="5" t="s">
        <v>4512</v>
      </c>
      <c r="V768" s="5" t="s">
        <v>4513</v>
      </c>
      <c r="W768" s="5"/>
      <c r="X768" s="5"/>
      <c r="Y768" s="5" t="s">
        <v>5080</v>
      </c>
      <c r="Z768" s="5" t="s">
        <v>5081</v>
      </c>
      <c r="AA768" s="5"/>
      <c r="AB768" s="5"/>
      <c r="AC768" s="5"/>
      <c r="AD768" s="5" t="s">
        <v>678</v>
      </c>
      <c r="AE768" s="5" t="s">
        <v>679</v>
      </c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</row>
    <row r="769" spans="1:73" s="6" customFormat="1" ht="13.5" customHeight="1">
      <c r="A769" s="11" t="str">
        <f>HYPERLINK("http://kyu.snu.ac.kr/sdhj/index.jsp?type=hj/GK14746_00IM0001_158a.jpg","1867_수동면_158a")</f>
        <v>1867_수동면_158a</v>
      </c>
      <c r="B769" s="4">
        <v>1867</v>
      </c>
      <c r="C769" s="4" t="s">
        <v>72</v>
      </c>
      <c r="D769" s="4" t="s">
        <v>73</v>
      </c>
      <c r="E769" s="4">
        <v>768</v>
      </c>
      <c r="F769" s="5">
        <v>3</v>
      </c>
      <c r="G769" s="5" t="s">
        <v>104</v>
      </c>
      <c r="H769" s="5" t="s">
        <v>105</v>
      </c>
      <c r="I769" s="5">
        <f t="shared" si="56"/>
        <v>15</v>
      </c>
      <c r="J769" s="5"/>
      <c r="K769" s="5"/>
      <c r="L769" s="5">
        <v>5</v>
      </c>
      <c r="M769" s="4" t="s">
        <v>3305</v>
      </c>
      <c r="N769" s="4" t="s">
        <v>3306</v>
      </c>
      <c r="O769" s="5"/>
      <c r="P769" s="5"/>
      <c r="Q769" s="5"/>
      <c r="R769" s="5"/>
      <c r="S769" s="5"/>
      <c r="T769" s="5" t="s">
        <v>5569</v>
      </c>
      <c r="U769" s="5" t="s">
        <v>108</v>
      </c>
      <c r="V769" s="5" t="s">
        <v>109</v>
      </c>
      <c r="W769" s="5" t="s">
        <v>110</v>
      </c>
      <c r="X769" s="5" t="s">
        <v>111</v>
      </c>
      <c r="Y769" s="5" t="s">
        <v>3307</v>
      </c>
      <c r="Z769" s="5" t="s">
        <v>3308</v>
      </c>
      <c r="AA769" s="5"/>
      <c r="AB769" s="5"/>
      <c r="AC769" s="5">
        <v>36</v>
      </c>
      <c r="AD769" s="5" t="s">
        <v>288</v>
      </c>
      <c r="AE769" s="5" t="s">
        <v>289</v>
      </c>
      <c r="AF769" s="5"/>
      <c r="AG769" s="5"/>
      <c r="AH769" s="5"/>
      <c r="AI769" s="5"/>
      <c r="AJ769" s="5" t="s">
        <v>35</v>
      </c>
      <c r="AK769" s="5" t="s">
        <v>36</v>
      </c>
      <c r="AL769" s="5" t="s">
        <v>116</v>
      </c>
      <c r="AM769" s="5" t="s">
        <v>117</v>
      </c>
      <c r="AN769" s="5"/>
      <c r="AO769" s="5"/>
      <c r="AP769" s="5"/>
      <c r="AQ769" s="5"/>
      <c r="AR769" s="5"/>
      <c r="AS769" s="5"/>
      <c r="AT769" s="5" t="s">
        <v>95</v>
      </c>
      <c r="AU769" s="5" t="s">
        <v>96</v>
      </c>
      <c r="AV769" s="5" t="s">
        <v>1974</v>
      </c>
      <c r="AW769" s="5" t="s">
        <v>1975</v>
      </c>
      <c r="AX769" s="5"/>
      <c r="AY769" s="5"/>
      <c r="AZ769" s="5"/>
      <c r="BA769" s="5"/>
      <c r="BB769" s="5"/>
      <c r="BC769" s="5"/>
      <c r="BD769" s="5"/>
      <c r="BE769" s="5"/>
      <c r="BF769" s="5"/>
      <c r="BG769" s="5" t="s">
        <v>95</v>
      </c>
      <c r="BH769" s="5" t="s">
        <v>96</v>
      </c>
      <c r="BI769" s="5" t="s">
        <v>120</v>
      </c>
      <c r="BJ769" s="5" t="s">
        <v>121</v>
      </c>
      <c r="BK769" s="5" t="s">
        <v>122</v>
      </c>
      <c r="BL769" s="5" t="s">
        <v>123</v>
      </c>
      <c r="BM769" s="5" t="s">
        <v>124</v>
      </c>
      <c r="BN769" s="5" t="s">
        <v>125</v>
      </c>
      <c r="BO769" s="5" t="s">
        <v>95</v>
      </c>
      <c r="BP769" s="5" t="s">
        <v>96</v>
      </c>
      <c r="BQ769" s="5" t="s">
        <v>3309</v>
      </c>
      <c r="BR769" s="5" t="s">
        <v>3310</v>
      </c>
      <c r="BS769" s="5" t="s">
        <v>3311</v>
      </c>
      <c r="BT769" s="5" t="s">
        <v>3312</v>
      </c>
      <c r="BU769" s="5"/>
    </row>
    <row r="770" spans="1:73" s="6" customFormat="1" ht="13.5" customHeight="1">
      <c r="A770" s="11" t="str">
        <f>HYPERLINK("http://kyu.snu.ac.kr/sdhj/index.jsp?type=hj/GK14746_00IM0001_158a.jpg","1867_수동면_158a")</f>
        <v>1867_수동면_158a</v>
      </c>
      <c r="B770" s="4">
        <v>1867</v>
      </c>
      <c r="C770" s="4" t="s">
        <v>72</v>
      </c>
      <c r="D770" s="4" t="s">
        <v>73</v>
      </c>
      <c r="E770" s="4">
        <v>769</v>
      </c>
      <c r="F770" s="5">
        <v>3</v>
      </c>
      <c r="G770" s="5" t="s">
        <v>104</v>
      </c>
      <c r="H770" s="5" t="s">
        <v>105</v>
      </c>
      <c r="I770" s="5">
        <f t="shared" si="56"/>
        <v>15</v>
      </c>
      <c r="J770" s="5"/>
      <c r="K770" s="5"/>
      <c r="L770" s="5">
        <f>L769</f>
        <v>5</v>
      </c>
      <c r="M770" s="4" t="s">
        <v>3305</v>
      </c>
      <c r="N770" s="4" t="s">
        <v>3306</v>
      </c>
      <c r="O770" s="5"/>
      <c r="P770" s="5"/>
      <c r="Q770" s="5"/>
      <c r="R770" s="5"/>
      <c r="S770" s="5" t="s">
        <v>164</v>
      </c>
      <c r="T770" s="5" t="s">
        <v>165</v>
      </c>
      <c r="U770" s="5"/>
      <c r="V770" s="5"/>
      <c r="W770" s="5" t="s">
        <v>550</v>
      </c>
      <c r="X770" s="5" t="s">
        <v>551</v>
      </c>
      <c r="Y770" s="5" t="s">
        <v>167</v>
      </c>
      <c r="Z770" s="5" t="s">
        <v>168</v>
      </c>
      <c r="AA770" s="5"/>
      <c r="AB770" s="5"/>
      <c r="AC770" s="5">
        <v>36</v>
      </c>
      <c r="AD770" s="5" t="s">
        <v>288</v>
      </c>
      <c r="AE770" s="5" t="s">
        <v>289</v>
      </c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</row>
    <row r="771" spans="1:73" s="6" customFormat="1" ht="13.5" customHeight="1">
      <c r="A771" s="11" t="str">
        <f>HYPERLINK("http://kyu.snu.ac.kr/sdhj/index.jsp?type=hj/GK14746_00IM0001_158a.jpg","1867_수동면_158a")</f>
        <v>1867_수동면_158a</v>
      </c>
      <c r="B771" s="4">
        <v>1867</v>
      </c>
      <c r="C771" s="4" t="s">
        <v>72</v>
      </c>
      <c r="D771" s="4" t="s">
        <v>73</v>
      </c>
      <c r="E771" s="4">
        <v>770</v>
      </c>
      <c r="F771" s="5">
        <v>3</v>
      </c>
      <c r="G771" s="5" t="s">
        <v>104</v>
      </c>
      <c r="H771" s="5" t="s">
        <v>105</v>
      </c>
      <c r="I771" s="5">
        <f t="shared" si="56"/>
        <v>15</v>
      </c>
      <c r="J771" s="5"/>
      <c r="K771" s="5"/>
      <c r="L771" s="5">
        <f>L770</f>
        <v>5</v>
      </c>
      <c r="M771" s="4" t="s">
        <v>3305</v>
      </c>
      <c r="N771" s="4" t="s">
        <v>3306</v>
      </c>
      <c r="O771" s="5"/>
      <c r="P771" s="5"/>
      <c r="Q771" s="5"/>
      <c r="R771" s="5"/>
      <c r="S771" s="5"/>
      <c r="T771" s="5" t="s">
        <v>5571</v>
      </c>
      <c r="U771" s="5" t="s">
        <v>4512</v>
      </c>
      <c r="V771" s="5" t="s">
        <v>4513</v>
      </c>
      <c r="W771" s="5"/>
      <c r="X771" s="5"/>
      <c r="Y771" s="5" t="s">
        <v>5082</v>
      </c>
      <c r="Z771" s="5" t="s">
        <v>5083</v>
      </c>
      <c r="AA771" s="5"/>
      <c r="AB771" s="5"/>
      <c r="AC771" s="5"/>
      <c r="AD771" s="5" t="s">
        <v>893</v>
      </c>
      <c r="AE771" s="5" t="s">
        <v>894</v>
      </c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</row>
    <row r="772" spans="1:73" s="6" customFormat="1" ht="13.5" customHeight="1">
      <c r="A772" s="11" t="str">
        <f>HYPERLINK("http://kyu.snu.ac.kr/sdhj/index.jsp?type=hj/GK14746_00IM0001_158a.jpg","1867_수동면_158a")</f>
        <v>1867_수동면_158a</v>
      </c>
      <c r="B772" s="4">
        <v>1867</v>
      </c>
      <c r="C772" s="4" t="s">
        <v>72</v>
      </c>
      <c r="D772" s="4" t="s">
        <v>73</v>
      </c>
      <c r="E772" s="4">
        <v>771</v>
      </c>
      <c r="F772" s="5">
        <v>4</v>
      </c>
      <c r="G772" s="5" t="s">
        <v>5857</v>
      </c>
      <c r="H772" s="5" t="s">
        <v>5858</v>
      </c>
      <c r="I772" s="5">
        <v>1</v>
      </c>
      <c r="J772" s="5" t="s">
        <v>2104</v>
      </c>
      <c r="K772" s="5" t="s">
        <v>5859</v>
      </c>
      <c r="L772" s="5">
        <v>1</v>
      </c>
      <c r="M772" s="4" t="s">
        <v>2104</v>
      </c>
      <c r="N772" s="4" t="s">
        <v>2105</v>
      </c>
      <c r="O772" s="5" t="s">
        <v>14</v>
      </c>
      <c r="P772" s="5" t="s">
        <v>15</v>
      </c>
      <c r="Q772" s="5"/>
      <c r="R772" s="5"/>
      <c r="S772" s="5"/>
      <c r="T772" s="5" t="s">
        <v>5860</v>
      </c>
      <c r="U772" s="5" t="s">
        <v>189</v>
      </c>
      <c r="V772" s="5" t="s">
        <v>190</v>
      </c>
      <c r="W772" s="5" t="s">
        <v>166</v>
      </c>
      <c r="X772" s="5" t="s">
        <v>5861</v>
      </c>
      <c r="Y772" s="5" t="s">
        <v>2106</v>
      </c>
      <c r="Z772" s="5" t="s">
        <v>2107</v>
      </c>
      <c r="AA772" s="5"/>
      <c r="AB772" s="5"/>
      <c r="AC772" s="5">
        <v>55</v>
      </c>
      <c r="AD772" s="5" t="s">
        <v>91</v>
      </c>
      <c r="AE772" s="5" t="s">
        <v>92</v>
      </c>
      <c r="AF772" s="5"/>
      <c r="AG772" s="5"/>
      <c r="AH772" s="5"/>
      <c r="AI772" s="5"/>
      <c r="AJ772" s="5" t="s">
        <v>35</v>
      </c>
      <c r="AK772" s="5" t="s">
        <v>36</v>
      </c>
      <c r="AL772" s="5" t="s">
        <v>199</v>
      </c>
      <c r="AM772" s="5" t="s">
        <v>200</v>
      </c>
      <c r="AN772" s="5"/>
      <c r="AO772" s="5"/>
      <c r="AP772" s="5"/>
      <c r="AQ772" s="5"/>
      <c r="AR772" s="5"/>
      <c r="AS772" s="5"/>
      <c r="AT772" s="5" t="s">
        <v>189</v>
      </c>
      <c r="AU772" s="5" t="s">
        <v>190</v>
      </c>
      <c r="AV772" s="5" t="s">
        <v>2108</v>
      </c>
      <c r="AW772" s="5" t="s">
        <v>2109</v>
      </c>
      <c r="AX772" s="5"/>
      <c r="AY772" s="5"/>
      <c r="AZ772" s="5"/>
      <c r="BA772" s="5"/>
      <c r="BB772" s="5"/>
      <c r="BC772" s="5"/>
      <c r="BD772" s="5"/>
      <c r="BE772" s="5"/>
      <c r="BF772" s="5"/>
      <c r="BG772" s="5" t="s">
        <v>189</v>
      </c>
      <c r="BH772" s="5" t="s">
        <v>190</v>
      </c>
      <c r="BI772" s="5" t="s">
        <v>2110</v>
      </c>
      <c r="BJ772" s="5" t="s">
        <v>2111</v>
      </c>
      <c r="BK772" s="5" t="s">
        <v>189</v>
      </c>
      <c r="BL772" s="5" t="s">
        <v>190</v>
      </c>
      <c r="BM772" s="5" t="s">
        <v>787</v>
      </c>
      <c r="BN772" s="5" t="s">
        <v>788</v>
      </c>
      <c r="BO772" s="5" t="s">
        <v>189</v>
      </c>
      <c r="BP772" s="5" t="s">
        <v>190</v>
      </c>
      <c r="BQ772" s="5" t="s">
        <v>2112</v>
      </c>
      <c r="BR772" s="5" t="s">
        <v>2113</v>
      </c>
      <c r="BS772" s="5" t="s">
        <v>93</v>
      </c>
      <c r="BT772" s="5" t="s">
        <v>94</v>
      </c>
      <c r="BU772" s="5"/>
    </row>
    <row r="773" spans="1:73" s="6" customFormat="1" ht="13.5" customHeight="1">
      <c r="A773" s="11" t="str">
        <f>HYPERLINK("http://kyu.snu.ac.kr/sdhj/index.jsp?type=hj/GK14746_00IM0001_158a.jpg","1867_수동면_158a")</f>
        <v>1867_수동면_158a</v>
      </c>
      <c r="B773" s="4">
        <v>1867</v>
      </c>
      <c r="C773" s="4" t="s">
        <v>72</v>
      </c>
      <c r="D773" s="4" t="s">
        <v>73</v>
      </c>
      <c r="E773" s="4">
        <v>772</v>
      </c>
      <c r="F773" s="5">
        <v>4</v>
      </c>
      <c r="G773" s="5" t="s">
        <v>265</v>
      </c>
      <c r="H773" s="5" t="s">
        <v>266</v>
      </c>
      <c r="I773" s="5">
        <f t="shared" ref="I773:I787" si="57">I772</f>
        <v>1</v>
      </c>
      <c r="J773" s="5"/>
      <c r="K773" s="5"/>
      <c r="L773" s="5">
        <v>2</v>
      </c>
      <c r="M773" s="4" t="s">
        <v>2659</v>
      </c>
      <c r="N773" s="4" t="s">
        <v>2660</v>
      </c>
      <c r="O773" s="5"/>
      <c r="P773" s="5"/>
      <c r="Q773" s="5"/>
      <c r="R773" s="5"/>
      <c r="S773" s="5"/>
      <c r="T773" s="5" t="s">
        <v>5862</v>
      </c>
      <c r="U773" s="5" t="s">
        <v>108</v>
      </c>
      <c r="V773" s="5" t="s">
        <v>109</v>
      </c>
      <c r="W773" s="5" t="s">
        <v>269</v>
      </c>
      <c r="X773" s="5" t="s">
        <v>270</v>
      </c>
      <c r="Y773" s="5" t="s">
        <v>2921</v>
      </c>
      <c r="Z773" s="5" t="s">
        <v>2922</v>
      </c>
      <c r="AA773" s="5"/>
      <c r="AB773" s="5"/>
      <c r="AC773" s="5">
        <v>45</v>
      </c>
      <c r="AD773" s="5" t="s">
        <v>814</v>
      </c>
      <c r="AE773" s="5" t="s">
        <v>815</v>
      </c>
      <c r="AF773" s="5"/>
      <c r="AG773" s="5"/>
      <c r="AH773" s="5"/>
      <c r="AI773" s="5"/>
      <c r="AJ773" s="5" t="s">
        <v>35</v>
      </c>
      <c r="AK773" s="5" t="s">
        <v>36</v>
      </c>
      <c r="AL773" s="5" t="s">
        <v>1862</v>
      </c>
      <c r="AM773" s="5" t="s">
        <v>1863</v>
      </c>
      <c r="AN773" s="5"/>
      <c r="AO773" s="5"/>
      <c r="AP773" s="5"/>
      <c r="AQ773" s="5"/>
      <c r="AR773" s="5"/>
      <c r="AS773" s="5"/>
      <c r="AT773" s="5" t="s">
        <v>95</v>
      </c>
      <c r="AU773" s="5" t="s">
        <v>96</v>
      </c>
      <c r="AV773" s="5" t="s">
        <v>2841</v>
      </c>
      <c r="AW773" s="5" t="s">
        <v>2842</v>
      </c>
      <c r="AX773" s="5"/>
      <c r="AY773" s="5"/>
      <c r="AZ773" s="5"/>
      <c r="BA773" s="5"/>
      <c r="BB773" s="5"/>
      <c r="BC773" s="5"/>
      <c r="BD773" s="5"/>
      <c r="BE773" s="5"/>
      <c r="BF773" s="5"/>
      <c r="BG773" s="5" t="s">
        <v>95</v>
      </c>
      <c r="BH773" s="5" t="s">
        <v>96</v>
      </c>
      <c r="BI773" s="5" t="s">
        <v>2843</v>
      </c>
      <c r="BJ773" s="5" t="s">
        <v>2844</v>
      </c>
      <c r="BK773" s="5" t="s">
        <v>95</v>
      </c>
      <c r="BL773" s="5" t="s">
        <v>96</v>
      </c>
      <c r="BM773" s="5" t="s">
        <v>2845</v>
      </c>
      <c r="BN773" s="5" t="s">
        <v>2846</v>
      </c>
      <c r="BO773" s="5" t="s">
        <v>95</v>
      </c>
      <c r="BP773" s="5" t="s">
        <v>96</v>
      </c>
      <c r="BQ773" s="5" t="s">
        <v>2847</v>
      </c>
      <c r="BR773" s="5" t="s">
        <v>2848</v>
      </c>
      <c r="BS773" s="5" t="s">
        <v>245</v>
      </c>
      <c r="BT773" s="5" t="s">
        <v>246</v>
      </c>
      <c r="BU773" s="5"/>
    </row>
    <row r="774" spans="1:73" s="6" customFormat="1" ht="13.5" customHeight="1">
      <c r="A774" s="11" t="str">
        <f>HYPERLINK("http://kyu.snu.ac.kr/sdhj/index.jsp?type=hj/GK14746_00IM0001_158a.jpg","1867_수동면_158a")</f>
        <v>1867_수동면_158a</v>
      </c>
      <c r="B774" s="4">
        <v>1867</v>
      </c>
      <c r="C774" s="4" t="s">
        <v>72</v>
      </c>
      <c r="D774" s="4" t="s">
        <v>73</v>
      </c>
      <c r="E774" s="4">
        <v>773</v>
      </c>
      <c r="F774" s="5">
        <v>4</v>
      </c>
      <c r="G774" s="5" t="s">
        <v>265</v>
      </c>
      <c r="H774" s="5" t="s">
        <v>266</v>
      </c>
      <c r="I774" s="5">
        <f t="shared" si="57"/>
        <v>1</v>
      </c>
      <c r="J774" s="5"/>
      <c r="K774" s="5"/>
      <c r="L774" s="5">
        <f>L773</f>
        <v>2</v>
      </c>
      <c r="M774" s="4" t="s">
        <v>2659</v>
      </c>
      <c r="N774" s="4" t="s">
        <v>2660</v>
      </c>
      <c r="O774" s="5"/>
      <c r="P774" s="5"/>
      <c r="Q774" s="5"/>
      <c r="R774" s="5"/>
      <c r="S774" s="5" t="s">
        <v>164</v>
      </c>
      <c r="T774" s="5" t="s">
        <v>165</v>
      </c>
      <c r="U774" s="5"/>
      <c r="V774" s="5"/>
      <c r="W774" s="5" t="s">
        <v>184</v>
      </c>
      <c r="X774" s="5" t="s">
        <v>5863</v>
      </c>
      <c r="Y774" s="5" t="s">
        <v>167</v>
      </c>
      <c r="Z774" s="5" t="s">
        <v>168</v>
      </c>
      <c r="AA774" s="5"/>
      <c r="AB774" s="5"/>
      <c r="AC774" s="5">
        <v>45</v>
      </c>
      <c r="AD774" s="5" t="s">
        <v>814</v>
      </c>
      <c r="AE774" s="5" t="s">
        <v>815</v>
      </c>
      <c r="AF774" s="5"/>
      <c r="AG774" s="5"/>
      <c r="AH774" s="5"/>
      <c r="AI774" s="5"/>
      <c r="AJ774" s="5" t="s">
        <v>169</v>
      </c>
      <c r="AK774" s="5" t="s">
        <v>170</v>
      </c>
      <c r="AL774" s="5" t="s">
        <v>1550</v>
      </c>
      <c r="AM774" s="5" t="s">
        <v>1551</v>
      </c>
      <c r="AN774" s="5"/>
      <c r="AO774" s="5"/>
      <c r="AP774" s="5"/>
      <c r="AQ774" s="5"/>
      <c r="AR774" s="5"/>
      <c r="AS774" s="5"/>
      <c r="AT774" s="5" t="s">
        <v>95</v>
      </c>
      <c r="AU774" s="5" t="s">
        <v>96</v>
      </c>
      <c r="AV774" s="5" t="s">
        <v>2661</v>
      </c>
      <c r="AW774" s="5" t="s">
        <v>2662</v>
      </c>
      <c r="AX774" s="5"/>
      <c r="AY774" s="5"/>
      <c r="AZ774" s="5"/>
      <c r="BA774" s="5"/>
      <c r="BB774" s="5"/>
      <c r="BC774" s="5"/>
      <c r="BD774" s="5"/>
      <c r="BE774" s="5"/>
      <c r="BF774" s="5"/>
      <c r="BG774" s="5" t="s">
        <v>95</v>
      </c>
      <c r="BH774" s="5" t="s">
        <v>96</v>
      </c>
      <c r="BI774" s="5" t="s">
        <v>2663</v>
      </c>
      <c r="BJ774" s="5" t="s">
        <v>2664</v>
      </c>
      <c r="BK774" s="5" t="s">
        <v>95</v>
      </c>
      <c r="BL774" s="5" t="s">
        <v>96</v>
      </c>
      <c r="BM774" s="5" t="s">
        <v>2665</v>
      </c>
      <c r="BN774" s="5" t="s">
        <v>2666</v>
      </c>
      <c r="BO774" s="5" t="s">
        <v>95</v>
      </c>
      <c r="BP774" s="5" t="s">
        <v>96</v>
      </c>
      <c r="BQ774" s="5" t="s">
        <v>2667</v>
      </c>
      <c r="BR774" s="5" t="s">
        <v>2668</v>
      </c>
      <c r="BS774" s="5" t="s">
        <v>116</v>
      </c>
      <c r="BT774" s="5" t="s">
        <v>117</v>
      </c>
      <c r="BU774" s="5"/>
    </row>
    <row r="775" spans="1:73" s="6" customFormat="1" ht="13.5" customHeight="1">
      <c r="A775" s="11" t="str">
        <f>HYPERLINK("http://kyu.snu.ac.kr/sdhj/index.jsp?type=hj/GK14746_00IM0001_158b.jpg","1867_수동면_158b")</f>
        <v>1867_수동면_158b</v>
      </c>
      <c r="B775" s="4">
        <v>1867</v>
      </c>
      <c r="C775" s="4" t="s">
        <v>72</v>
      </c>
      <c r="D775" s="4" t="s">
        <v>73</v>
      </c>
      <c r="E775" s="4">
        <v>774</v>
      </c>
      <c r="F775" s="5">
        <v>4</v>
      </c>
      <c r="G775" s="5" t="s">
        <v>265</v>
      </c>
      <c r="H775" s="5" t="s">
        <v>266</v>
      </c>
      <c r="I775" s="5">
        <f t="shared" si="57"/>
        <v>1</v>
      </c>
      <c r="J775" s="5"/>
      <c r="K775" s="5"/>
      <c r="L775" s="5">
        <f>L774</f>
        <v>2</v>
      </c>
      <c r="M775" s="4" t="s">
        <v>2659</v>
      </c>
      <c r="N775" s="4" t="s">
        <v>2660</v>
      </c>
      <c r="O775" s="5"/>
      <c r="P775" s="5"/>
      <c r="Q775" s="5"/>
      <c r="R775" s="5"/>
      <c r="S775" s="5" t="s">
        <v>4494</v>
      </c>
      <c r="T775" s="5" t="s">
        <v>4495</v>
      </c>
      <c r="U775" s="5"/>
      <c r="V775" s="5"/>
      <c r="W775" s="5"/>
      <c r="X775" s="5"/>
      <c r="Y775" s="5" t="s">
        <v>5084</v>
      </c>
      <c r="Z775" s="5" t="s">
        <v>5085</v>
      </c>
      <c r="AA775" s="5"/>
      <c r="AB775" s="5"/>
      <c r="AC775" s="5">
        <v>20</v>
      </c>
      <c r="AD775" s="5" t="s">
        <v>160</v>
      </c>
      <c r="AE775" s="5" t="s">
        <v>161</v>
      </c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</row>
    <row r="776" spans="1:73" s="6" customFormat="1" ht="13.5" customHeight="1">
      <c r="A776" s="11" t="str">
        <f>HYPERLINK("http://kyu.snu.ac.kr/sdhj/index.jsp?type=hj/GK14746_00IM0001_158b.jpg","1867_수동면_158b")</f>
        <v>1867_수동면_158b</v>
      </c>
      <c r="B776" s="4">
        <v>1867</v>
      </c>
      <c r="C776" s="4" t="s">
        <v>72</v>
      </c>
      <c r="D776" s="4" t="s">
        <v>73</v>
      </c>
      <c r="E776" s="4">
        <v>775</v>
      </c>
      <c r="F776" s="5">
        <v>4</v>
      </c>
      <c r="G776" s="5" t="s">
        <v>265</v>
      </c>
      <c r="H776" s="5" t="s">
        <v>266</v>
      </c>
      <c r="I776" s="5">
        <f t="shared" si="57"/>
        <v>1</v>
      </c>
      <c r="J776" s="5"/>
      <c r="K776" s="5"/>
      <c r="L776" s="5">
        <f>L775</f>
        <v>2</v>
      </c>
      <c r="M776" s="4" t="s">
        <v>2659</v>
      </c>
      <c r="N776" s="4" t="s">
        <v>2660</v>
      </c>
      <c r="O776" s="5"/>
      <c r="P776" s="5"/>
      <c r="Q776" s="5"/>
      <c r="R776" s="5"/>
      <c r="S776" s="5" t="s">
        <v>4494</v>
      </c>
      <c r="T776" s="5" t="s">
        <v>4495</v>
      </c>
      <c r="U776" s="5"/>
      <c r="V776" s="5"/>
      <c r="W776" s="5"/>
      <c r="X776" s="5"/>
      <c r="Y776" s="5" t="s">
        <v>5086</v>
      </c>
      <c r="Z776" s="5" t="s">
        <v>5087</v>
      </c>
      <c r="AA776" s="5"/>
      <c r="AB776" s="5"/>
      <c r="AC776" s="5">
        <v>18</v>
      </c>
      <c r="AD776" s="5" t="s">
        <v>2226</v>
      </c>
      <c r="AE776" s="5" t="s">
        <v>2227</v>
      </c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</row>
    <row r="777" spans="1:73" s="6" customFormat="1" ht="13.5" customHeight="1">
      <c r="A777" s="11" t="str">
        <f>HYPERLINK("http://kyu.snu.ac.kr/sdhj/index.jsp?type=hj/GK14746_00IM0001_158b.jpg","1867_수동면_158b")</f>
        <v>1867_수동면_158b</v>
      </c>
      <c r="B777" s="4">
        <v>1867</v>
      </c>
      <c r="C777" s="4" t="s">
        <v>72</v>
      </c>
      <c r="D777" s="4" t="s">
        <v>73</v>
      </c>
      <c r="E777" s="4">
        <v>776</v>
      </c>
      <c r="F777" s="5">
        <v>4</v>
      </c>
      <c r="G777" s="5" t="s">
        <v>265</v>
      </c>
      <c r="H777" s="5" t="s">
        <v>266</v>
      </c>
      <c r="I777" s="5">
        <f t="shared" si="57"/>
        <v>1</v>
      </c>
      <c r="J777" s="5"/>
      <c r="K777" s="5"/>
      <c r="L777" s="5">
        <f>L776</f>
        <v>2</v>
      </c>
      <c r="M777" s="4" t="s">
        <v>2659</v>
      </c>
      <c r="N777" s="4" t="s">
        <v>2660</v>
      </c>
      <c r="O777" s="5"/>
      <c r="P777" s="5"/>
      <c r="Q777" s="5"/>
      <c r="R777" s="5"/>
      <c r="S777" s="5"/>
      <c r="T777" s="5" t="s">
        <v>5864</v>
      </c>
      <c r="U777" s="5" t="s">
        <v>4512</v>
      </c>
      <c r="V777" s="5" t="s">
        <v>4513</v>
      </c>
      <c r="W777" s="5"/>
      <c r="X777" s="5"/>
      <c r="Y777" s="5" t="s">
        <v>5088</v>
      </c>
      <c r="Z777" s="5" t="s">
        <v>5865</v>
      </c>
      <c r="AA777" s="5"/>
      <c r="AB777" s="5"/>
      <c r="AC777" s="5"/>
      <c r="AD777" s="5" t="s">
        <v>413</v>
      </c>
      <c r="AE777" s="5" t="s">
        <v>414</v>
      </c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</row>
    <row r="778" spans="1:73" s="6" customFormat="1" ht="13.5" customHeight="1">
      <c r="A778" s="11" t="str">
        <f>HYPERLINK("http://kyu.snu.ac.kr/sdhj/index.jsp?type=hj/GK14746_00IM0001_158b.jpg","1867_수동면_158b")</f>
        <v>1867_수동면_158b</v>
      </c>
      <c r="B778" s="4">
        <v>1867</v>
      </c>
      <c r="C778" s="4" t="s">
        <v>72</v>
      </c>
      <c r="D778" s="4" t="s">
        <v>73</v>
      </c>
      <c r="E778" s="4">
        <v>777</v>
      </c>
      <c r="F778" s="5">
        <v>4</v>
      </c>
      <c r="G778" s="5" t="s">
        <v>265</v>
      </c>
      <c r="H778" s="5" t="s">
        <v>266</v>
      </c>
      <c r="I778" s="5">
        <f t="shared" si="57"/>
        <v>1</v>
      </c>
      <c r="J778" s="5"/>
      <c r="K778" s="5"/>
      <c r="L778" s="5">
        <v>3</v>
      </c>
      <c r="M778" s="4" t="s">
        <v>267</v>
      </c>
      <c r="N778" s="4" t="s">
        <v>268</v>
      </c>
      <c r="O778" s="5"/>
      <c r="P778" s="5"/>
      <c r="Q778" s="5"/>
      <c r="R778" s="5"/>
      <c r="S778" s="5"/>
      <c r="T778" s="5" t="s">
        <v>5377</v>
      </c>
      <c r="U778" s="5" t="s">
        <v>108</v>
      </c>
      <c r="V778" s="5" t="s">
        <v>109</v>
      </c>
      <c r="W778" s="5" t="s">
        <v>269</v>
      </c>
      <c r="X778" s="5" t="s">
        <v>270</v>
      </c>
      <c r="Y778" s="5" t="s">
        <v>271</v>
      </c>
      <c r="Z778" s="5" t="s">
        <v>272</v>
      </c>
      <c r="AA778" s="5"/>
      <c r="AB778" s="5"/>
      <c r="AC778" s="5">
        <v>43</v>
      </c>
      <c r="AD778" s="5" t="s">
        <v>229</v>
      </c>
      <c r="AE778" s="5" t="s">
        <v>230</v>
      </c>
      <c r="AF778" s="5"/>
      <c r="AG778" s="5"/>
      <c r="AH778" s="5"/>
      <c r="AI778" s="5"/>
      <c r="AJ778" s="5" t="s">
        <v>35</v>
      </c>
      <c r="AK778" s="5" t="s">
        <v>36</v>
      </c>
      <c r="AL778" s="5" t="s">
        <v>187</v>
      </c>
      <c r="AM778" s="5" t="s">
        <v>188</v>
      </c>
      <c r="AN778" s="5"/>
      <c r="AO778" s="5"/>
      <c r="AP778" s="5"/>
      <c r="AQ778" s="5"/>
      <c r="AR778" s="5"/>
      <c r="AS778" s="5"/>
      <c r="AT778" s="5" t="s">
        <v>95</v>
      </c>
      <c r="AU778" s="5" t="s">
        <v>96</v>
      </c>
      <c r="AV778" s="5" t="s">
        <v>273</v>
      </c>
      <c r="AW778" s="5" t="s">
        <v>274</v>
      </c>
      <c r="AX778" s="5"/>
      <c r="AY778" s="5"/>
      <c r="AZ778" s="5"/>
      <c r="BA778" s="5"/>
      <c r="BB778" s="5"/>
      <c r="BC778" s="5"/>
      <c r="BD778" s="5"/>
      <c r="BE778" s="5"/>
      <c r="BF778" s="5"/>
      <c r="BG778" s="5" t="s">
        <v>95</v>
      </c>
      <c r="BH778" s="5" t="s">
        <v>96</v>
      </c>
      <c r="BI778" s="5" t="s">
        <v>275</v>
      </c>
      <c r="BJ778" s="5" t="s">
        <v>276</v>
      </c>
      <c r="BK778" s="5" t="s">
        <v>95</v>
      </c>
      <c r="BL778" s="5" t="s">
        <v>96</v>
      </c>
      <c r="BM778" s="5" t="s">
        <v>277</v>
      </c>
      <c r="BN778" s="5" t="s">
        <v>278</v>
      </c>
      <c r="BO778" s="5" t="s">
        <v>95</v>
      </c>
      <c r="BP778" s="5" t="s">
        <v>96</v>
      </c>
      <c r="BQ778" s="5" t="s">
        <v>279</v>
      </c>
      <c r="BR778" s="5" t="s">
        <v>5866</v>
      </c>
      <c r="BS778" s="5" t="s">
        <v>199</v>
      </c>
      <c r="BT778" s="5" t="s">
        <v>200</v>
      </c>
      <c r="BU778" s="5"/>
    </row>
    <row r="779" spans="1:73" s="6" customFormat="1" ht="13.5" customHeight="1">
      <c r="A779" s="11" t="str">
        <f>HYPERLINK("http://kyu.snu.ac.kr/sdhj/index.jsp?type=hj/GK14746_00IM0001_158b.jpg","1867_수동면_158b")</f>
        <v>1867_수동면_158b</v>
      </c>
      <c r="B779" s="4">
        <v>1867</v>
      </c>
      <c r="C779" s="4" t="s">
        <v>72</v>
      </c>
      <c r="D779" s="4" t="s">
        <v>73</v>
      </c>
      <c r="E779" s="4">
        <v>778</v>
      </c>
      <c r="F779" s="5">
        <v>4</v>
      </c>
      <c r="G779" s="5" t="s">
        <v>265</v>
      </c>
      <c r="H779" s="5" t="s">
        <v>266</v>
      </c>
      <c r="I779" s="5">
        <f t="shared" si="57"/>
        <v>1</v>
      </c>
      <c r="J779" s="5"/>
      <c r="K779" s="5"/>
      <c r="L779" s="5">
        <f>L778</f>
        <v>3</v>
      </c>
      <c r="M779" s="4" t="s">
        <v>267</v>
      </c>
      <c r="N779" s="4" t="s">
        <v>268</v>
      </c>
      <c r="O779" s="5"/>
      <c r="P779" s="5"/>
      <c r="Q779" s="5"/>
      <c r="R779" s="5"/>
      <c r="S779" s="5" t="s">
        <v>164</v>
      </c>
      <c r="T779" s="5" t="s">
        <v>165</v>
      </c>
      <c r="U779" s="5"/>
      <c r="V779" s="5"/>
      <c r="W779" s="5" t="s">
        <v>166</v>
      </c>
      <c r="X779" s="5" t="s">
        <v>5775</v>
      </c>
      <c r="Y779" s="5" t="s">
        <v>167</v>
      </c>
      <c r="Z779" s="5" t="s">
        <v>168</v>
      </c>
      <c r="AA779" s="5"/>
      <c r="AB779" s="5"/>
      <c r="AC779" s="5">
        <v>45</v>
      </c>
      <c r="AD779" s="5" t="s">
        <v>212</v>
      </c>
      <c r="AE779" s="5" t="s">
        <v>213</v>
      </c>
      <c r="AF779" s="5"/>
      <c r="AG779" s="5"/>
      <c r="AH779" s="5"/>
      <c r="AI779" s="5"/>
      <c r="AJ779" s="5" t="s">
        <v>169</v>
      </c>
      <c r="AK779" s="5" t="s">
        <v>170</v>
      </c>
      <c r="AL779" s="5" t="s">
        <v>171</v>
      </c>
      <c r="AM779" s="5" t="s">
        <v>5584</v>
      </c>
      <c r="AN779" s="5"/>
      <c r="AO779" s="5"/>
      <c r="AP779" s="5"/>
      <c r="AQ779" s="5"/>
      <c r="AR779" s="5"/>
      <c r="AS779" s="5"/>
      <c r="AT779" s="5" t="s">
        <v>95</v>
      </c>
      <c r="AU779" s="5" t="s">
        <v>96</v>
      </c>
      <c r="AV779" s="5" t="s">
        <v>4197</v>
      </c>
      <c r="AW779" s="5" t="s">
        <v>4198</v>
      </c>
      <c r="AX779" s="5"/>
      <c r="AY779" s="5"/>
      <c r="AZ779" s="5"/>
      <c r="BA779" s="5"/>
      <c r="BB779" s="5"/>
      <c r="BC779" s="5"/>
      <c r="BD779" s="5"/>
      <c r="BE779" s="5"/>
      <c r="BF779" s="5"/>
      <c r="BG779" s="5" t="s">
        <v>95</v>
      </c>
      <c r="BH779" s="5" t="s">
        <v>96</v>
      </c>
      <c r="BI779" s="5" t="s">
        <v>4199</v>
      </c>
      <c r="BJ779" s="5" t="s">
        <v>4200</v>
      </c>
      <c r="BK779" s="5" t="s">
        <v>95</v>
      </c>
      <c r="BL779" s="5" t="s">
        <v>96</v>
      </c>
      <c r="BM779" s="5" t="s">
        <v>4201</v>
      </c>
      <c r="BN779" s="5" t="s">
        <v>3114</v>
      </c>
      <c r="BO779" s="5" t="s">
        <v>95</v>
      </c>
      <c r="BP779" s="5" t="s">
        <v>96</v>
      </c>
      <c r="BQ779" s="5" t="s">
        <v>4202</v>
      </c>
      <c r="BR779" s="5" t="s">
        <v>5867</v>
      </c>
      <c r="BS779" s="5" t="s">
        <v>1432</v>
      </c>
      <c r="BT779" s="5" t="s">
        <v>1433</v>
      </c>
      <c r="BU779" s="5"/>
    </row>
    <row r="780" spans="1:73" s="6" customFormat="1" ht="13.5" customHeight="1">
      <c r="A780" s="11" t="str">
        <f>HYPERLINK("http://kyu.snu.ac.kr/sdhj/index.jsp?type=hj/GK14746_00IM0001_158b.jpg","1867_수동면_158b")</f>
        <v>1867_수동면_158b</v>
      </c>
      <c r="B780" s="4">
        <v>1867</v>
      </c>
      <c r="C780" s="4" t="s">
        <v>72</v>
      </c>
      <c r="D780" s="4" t="s">
        <v>73</v>
      </c>
      <c r="E780" s="4">
        <v>779</v>
      </c>
      <c r="F780" s="5">
        <v>4</v>
      </c>
      <c r="G780" s="5" t="s">
        <v>265</v>
      </c>
      <c r="H780" s="5" t="s">
        <v>266</v>
      </c>
      <c r="I780" s="5">
        <f t="shared" si="57"/>
        <v>1</v>
      </c>
      <c r="J780" s="5"/>
      <c r="K780" s="5"/>
      <c r="L780" s="5">
        <f>L779</f>
        <v>3</v>
      </c>
      <c r="M780" s="4" t="s">
        <v>267</v>
      </c>
      <c r="N780" s="4" t="s">
        <v>268</v>
      </c>
      <c r="O780" s="5"/>
      <c r="P780" s="5"/>
      <c r="Q780" s="5"/>
      <c r="R780" s="5"/>
      <c r="S780" s="5"/>
      <c r="T780" s="5" t="s">
        <v>5379</v>
      </c>
      <c r="U780" s="5" t="s">
        <v>4512</v>
      </c>
      <c r="V780" s="5" t="s">
        <v>4513</v>
      </c>
      <c r="W780" s="5"/>
      <c r="X780" s="5"/>
      <c r="Y780" s="5" t="s">
        <v>5089</v>
      </c>
      <c r="Z780" s="5" t="s">
        <v>5090</v>
      </c>
      <c r="AA780" s="5"/>
      <c r="AB780" s="5"/>
      <c r="AC780" s="5"/>
      <c r="AD780" s="5" t="s">
        <v>714</v>
      </c>
      <c r="AE780" s="5" t="s">
        <v>715</v>
      </c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</row>
    <row r="781" spans="1:73" s="6" customFormat="1" ht="13.5" customHeight="1">
      <c r="A781" s="11" t="str">
        <f>HYPERLINK("http://kyu.snu.ac.kr/sdhj/index.jsp?type=hj/GK14746_00IM0001_158b.jpg","1867_수동면_158b")</f>
        <v>1867_수동면_158b</v>
      </c>
      <c r="B781" s="4">
        <v>1867</v>
      </c>
      <c r="C781" s="4" t="s">
        <v>72</v>
      </c>
      <c r="D781" s="4" t="s">
        <v>73</v>
      </c>
      <c r="E781" s="4">
        <v>780</v>
      </c>
      <c r="F781" s="5">
        <v>4</v>
      </c>
      <c r="G781" s="5" t="s">
        <v>265</v>
      </c>
      <c r="H781" s="5" t="s">
        <v>266</v>
      </c>
      <c r="I781" s="5">
        <f t="shared" si="57"/>
        <v>1</v>
      </c>
      <c r="J781" s="5"/>
      <c r="K781" s="5"/>
      <c r="L781" s="5">
        <v>4</v>
      </c>
      <c r="M781" s="4" t="s">
        <v>2509</v>
      </c>
      <c r="N781" s="4" t="s">
        <v>2510</v>
      </c>
      <c r="O781" s="5"/>
      <c r="P781" s="5"/>
      <c r="Q781" s="5" t="s">
        <v>2739</v>
      </c>
      <c r="R781" s="5" t="s">
        <v>2740</v>
      </c>
      <c r="S781" s="5"/>
      <c r="T781" s="5" t="s">
        <v>5577</v>
      </c>
      <c r="U781" s="5"/>
      <c r="V781" s="5"/>
      <c r="W781" s="5" t="s">
        <v>5868</v>
      </c>
      <c r="X781" s="5" t="s">
        <v>5869</v>
      </c>
      <c r="Y781" s="5" t="s">
        <v>2741</v>
      </c>
      <c r="Z781" s="5" t="s">
        <v>2742</v>
      </c>
      <c r="AA781" s="5"/>
      <c r="AB781" s="5"/>
      <c r="AC781" s="5">
        <v>41</v>
      </c>
      <c r="AD781" s="5" t="s">
        <v>229</v>
      </c>
      <c r="AE781" s="5" t="s">
        <v>230</v>
      </c>
      <c r="AF781" s="5"/>
      <c r="AG781" s="5"/>
      <c r="AH781" s="5"/>
      <c r="AI781" s="5"/>
      <c r="AJ781" s="5" t="s">
        <v>35</v>
      </c>
      <c r="AK781" s="5" t="s">
        <v>36</v>
      </c>
      <c r="AL781" s="5" t="s">
        <v>187</v>
      </c>
      <c r="AM781" s="5" t="s">
        <v>188</v>
      </c>
      <c r="AN781" s="5"/>
      <c r="AO781" s="5"/>
      <c r="AP781" s="5"/>
      <c r="AQ781" s="5"/>
      <c r="AR781" s="5"/>
      <c r="AS781" s="5"/>
      <c r="AT781" s="5" t="s">
        <v>95</v>
      </c>
      <c r="AU781" s="5" t="s">
        <v>96</v>
      </c>
      <c r="AV781" s="5" t="s">
        <v>2743</v>
      </c>
      <c r="AW781" s="5" t="s">
        <v>2744</v>
      </c>
      <c r="AX781" s="5"/>
      <c r="AY781" s="5"/>
      <c r="AZ781" s="5"/>
      <c r="BA781" s="5"/>
      <c r="BB781" s="5"/>
      <c r="BC781" s="5"/>
      <c r="BD781" s="5"/>
      <c r="BE781" s="5"/>
      <c r="BF781" s="5"/>
      <c r="BG781" s="5" t="s">
        <v>95</v>
      </c>
      <c r="BH781" s="5" t="s">
        <v>96</v>
      </c>
      <c r="BI781" s="5" t="s">
        <v>5870</v>
      </c>
      <c r="BJ781" s="5" t="s">
        <v>1215</v>
      </c>
      <c r="BK781" s="5" t="s">
        <v>95</v>
      </c>
      <c r="BL781" s="5" t="s">
        <v>96</v>
      </c>
      <c r="BM781" s="5" t="s">
        <v>1216</v>
      </c>
      <c r="BN781" s="5" t="s">
        <v>1217</v>
      </c>
      <c r="BO781" s="5" t="s">
        <v>95</v>
      </c>
      <c r="BP781" s="5" t="s">
        <v>96</v>
      </c>
      <c r="BQ781" s="5" t="s">
        <v>2745</v>
      </c>
      <c r="BR781" s="5" t="s">
        <v>2746</v>
      </c>
      <c r="BS781" s="5" t="s">
        <v>231</v>
      </c>
      <c r="BT781" s="5" t="s">
        <v>232</v>
      </c>
      <c r="BU781" s="5"/>
    </row>
    <row r="782" spans="1:73" s="6" customFormat="1" ht="13.5" customHeight="1">
      <c r="A782" s="11" t="str">
        <f>HYPERLINK("http://kyu.snu.ac.kr/sdhj/index.jsp?type=hj/GK14746_00IM0001_158b.jpg","1867_수동면_158b")</f>
        <v>1867_수동면_158b</v>
      </c>
      <c r="B782" s="4">
        <v>1867</v>
      </c>
      <c r="C782" s="4" t="s">
        <v>72</v>
      </c>
      <c r="D782" s="4" t="s">
        <v>73</v>
      </c>
      <c r="E782" s="4">
        <v>781</v>
      </c>
      <c r="F782" s="5">
        <v>4</v>
      </c>
      <c r="G782" s="5" t="s">
        <v>265</v>
      </c>
      <c r="H782" s="5" t="s">
        <v>266</v>
      </c>
      <c r="I782" s="5">
        <f t="shared" si="57"/>
        <v>1</v>
      </c>
      <c r="J782" s="5"/>
      <c r="K782" s="5"/>
      <c r="L782" s="5">
        <f>L781</f>
        <v>4</v>
      </c>
      <c r="M782" s="4" t="s">
        <v>2509</v>
      </c>
      <c r="N782" s="4" t="s">
        <v>2510</v>
      </c>
      <c r="O782" s="5"/>
      <c r="P782" s="5"/>
      <c r="Q782" s="5"/>
      <c r="R782" s="5"/>
      <c r="S782" s="5" t="s">
        <v>164</v>
      </c>
      <c r="T782" s="5" t="s">
        <v>165</v>
      </c>
      <c r="U782" s="5"/>
      <c r="V782" s="5"/>
      <c r="W782" s="5" t="s">
        <v>5871</v>
      </c>
      <c r="X782" s="5" t="s">
        <v>5872</v>
      </c>
      <c r="Y782" s="5" t="s">
        <v>5873</v>
      </c>
      <c r="Z782" s="5" t="s">
        <v>5874</v>
      </c>
      <c r="AA782" s="5"/>
      <c r="AB782" s="5"/>
      <c r="AC782" s="5">
        <v>38</v>
      </c>
      <c r="AD782" s="5" t="s">
        <v>1391</v>
      </c>
      <c r="AE782" s="5" t="s">
        <v>1392</v>
      </c>
      <c r="AF782" s="5"/>
      <c r="AG782" s="5"/>
      <c r="AH782" s="5"/>
      <c r="AI782" s="5"/>
      <c r="AJ782" s="5" t="s">
        <v>35</v>
      </c>
      <c r="AK782" s="5" t="s">
        <v>36</v>
      </c>
      <c r="AL782" s="5" t="s">
        <v>1054</v>
      </c>
      <c r="AM782" s="5" t="s">
        <v>1055</v>
      </c>
      <c r="AN782" s="5"/>
      <c r="AO782" s="5"/>
      <c r="AP782" s="5"/>
      <c r="AQ782" s="5"/>
      <c r="AR782" s="5"/>
      <c r="AS782" s="5"/>
      <c r="AT782" s="5" t="s">
        <v>95</v>
      </c>
      <c r="AU782" s="5" t="s">
        <v>96</v>
      </c>
      <c r="AV782" s="5" t="s">
        <v>2511</v>
      </c>
      <c r="AW782" s="5" t="s">
        <v>2512</v>
      </c>
      <c r="AX782" s="5"/>
      <c r="AY782" s="5"/>
      <c r="AZ782" s="5"/>
      <c r="BA782" s="5"/>
      <c r="BB782" s="5"/>
      <c r="BC782" s="5"/>
      <c r="BD782" s="5"/>
      <c r="BE782" s="5"/>
      <c r="BF782" s="5"/>
      <c r="BG782" s="5" t="s">
        <v>95</v>
      </c>
      <c r="BH782" s="5" t="s">
        <v>96</v>
      </c>
      <c r="BI782" s="5" t="s">
        <v>1689</v>
      </c>
      <c r="BJ782" s="5" t="s">
        <v>1690</v>
      </c>
      <c r="BK782" s="5" t="s">
        <v>95</v>
      </c>
      <c r="BL782" s="5" t="s">
        <v>96</v>
      </c>
      <c r="BM782" s="5" t="s">
        <v>2513</v>
      </c>
      <c r="BN782" s="5" t="s">
        <v>2514</v>
      </c>
      <c r="BO782" s="5" t="s">
        <v>95</v>
      </c>
      <c r="BP782" s="5" t="s">
        <v>96</v>
      </c>
      <c r="BQ782" s="5" t="s">
        <v>2515</v>
      </c>
      <c r="BR782" s="5" t="s">
        <v>5875</v>
      </c>
      <c r="BS782" s="5" t="s">
        <v>116</v>
      </c>
      <c r="BT782" s="5" t="s">
        <v>117</v>
      </c>
      <c r="BU782" s="5"/>
    </row>
    <row r="783" spans="1:73" s="6" customFormat="1" ht="13.5" customHeight="1">
      <c r="A783" s="11" t="str">
        <f>HYPERLINK("http://kyu.snu.ac.kr/sdhj/index.jsp?type=hj/GK14746_00IM0001_158b.jpg","1867_수동면_158b")</f>
        <v>1867_수동면_158b</v>
      </c>
      <c r="B783" s="4">
        <v>1867</v>
      </c>
      <c r="C783" s="4" t="s">
        <v>72</v>
      </c>
      <c r="D783" s="4" t="s">
        <v>73</v>
      </c>
      <c r="E783" s="4">
        <v>782</v>
      </c>
      <c r="F783" s="5">
        <v>4</v>
      </c>
      <c r="G783" s="5" t="s">
        <v>265</v>
      </c>
      <c r="H783" s="5" t="s">
        <v>266</v>
      </c>
      <c r="I783" s="5">
        <f t="shared" si="57"/>
        <v>1</v>
      </c>
      <c r="J783" s="5"/>
      <c r="K783" s="5"/>
      <c r="L783" s="5">
        <f>L782</f>
        <v>4</v>
      </c>
      <c r="M783" s="4" t="s">
        <v>2509</v>
      </c>
      <c r="N783" s="4" t="s">
        <v>2510</v>
      </c>
      <c r="O783" s="5"/>
      <c r="P783" s="5"/>
      <c r="Q783" s="5"/>
      <c r="R783" s="5"/>
      <c r="S783" s="5"/>
      <c r="T783" s="5" t="s">
        <v>5579</v>
      </c>
      <c r="U783" s="5" t="s">
        <v>4512</v>
      </c>
      <c r="V783" s="5" t="s">
        <v>4513</v>
      </c>
      <c r="W783" s="5"/>
      <c r="X783" s="5"/>
      <c r="Y783" s="5" t="s">
        <v>5091</v>
      </c>
      <c r="Z783" s="5" t="s">
        <v>5092</v>
      </c>
      <c r="AA783" s="5"/>
      <c r="AB783" s="5"/>
      <c r="AC783" s="5"/>
      <c r="AD783" s="5" t="s">
        <v>1640</v>
      </c>
      <c r="AE783" s="5" t="s">
        <v>1641</v>
      </c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</row>
    <row r="784" spans="1:73" s="6" customFormat="1" ht="13.5" customHeight="1">
      <c r="A784" s="11" t="str">
        <f>HYPERLINK("http://kyu.snu.ac.kr/sdhj/index.jsp?type=hj/GK14746_00IM0001_158b.jpg","1867_수동면_158b")</f>
        <v>1867_수동면_158b</v>
      </c>
      <c r="B784" s="4">
        <v>1867</v>
      </c>
      <c r="C784" s="4" t="s">
        <v>72</v>
      </c>
      <c r="D784" s="4" t="s">
        <v>73</v>
      </c>
      <c r="E784" s="4">
        <v>783</v>
      </c>
      <c r="F784" s="5">
        <v>4</v>
      </c>
      <c r="G784" s="5" t="s">
        <v>265</v>
      </c>
      <c r="H784" s="5" t="s">
        <v>266</v>
      </c>
      <c r="I784" s="5">
        <f t="shared" si="57"/>
        <v>1</v>
      </c>
      <c r="J784" s="5"/>
      <c r="K784" s="5"/>
      <c r="L784" s="5">
        <v>5</v>
      </c>
      <c r="M784" s="4" t="s">
        <v>2484</v>
      </c>
      <c r="N784" s="4" t="s">
        <v>2485</v>
      </c>
      <c r="O784" s="5"/>
      <c r="P784" s="5"/>
      <c r="Q784" s="5"/>
      <c r="R784" s="5"/>
      <c r="S784" s="5"/>
      <c r="T784" s="5" t="s">
        <v>5770</v>
      </c>
      <c r="U784" s="5" t="s">
        <v>108</v>
      </c>
      <c r="V784" s="5" t="s">
        <v>109</v>
      </c>
      <c r="W784" s="5" t="s">
        <v>269</v>
      </c>
      <c r="X784" s="5" t="s">
        <v>270</v>
      </c>
      <c r="Y784" s="5" t="s">
        <v>2486</v>
      </c>
      <c r="Z784" s="5" t="s">
        <v>2487</v>
      </c>
      <c r="AA784" s="5"/>
      <c r="AB784" s="5"/>
      <c r="AC784" s="5">
        <v>63</v>
      </c>
      <c r="AD784" s="5" t="s">
        <v>1161</v>
      </c>
      <c r="AE784" s="5" t="s">
        <v>1162</v>
      </c>
      <c r="AF784" s="5"/>
      <c r="AG784" s="5"/>
      <c r="AH784" s="5"/>
      <c r="AI784" s="5"/>
      <c r="AJ784" s="5" t="s">
        <v>35</v>
      </c>
      <c r="AK784" s="5" t="s">
        <v>36</v>
      </c>
      <c r="AL784" s="5" t="s">
        <v>367</v>
      </c>
      <c r="AM784" s="5" t="s">
        <v>368</v>
      </c>
      <c r="AN784" s="5"/>
      <c r="AO784" s="5"/>
      <c r="AP784" s="5"/>
      <c r="AQ784" s="5"/>
      <c r="AR784" s="5"/>
      <c r="AS784" s="5"/>
      <c r="AT784" s="5" t="s">
        <v>95</v>
      </c>
      <c r="AU784" s="5" t="s">
        <v>96</v>
      </c>
      <c r="AV784" s="5" t="s">
        <v>2449</v>
      </c>
      <c r="AW784" s="5" t="s">
        <v>2450</v>
      </c>
      <c r="AX784" s="5"/>
      <c r="AY784" s="5"/>
      <c r="AZ784" s="5"/>
      <c r="BA784" s="5"/>
      <c r="BB784" s="5"/>
      <c r="BC784" s="5"/>
      <c r="BD784" s="5"/>
      <c r="BE784" s="5"/>
      <c r="BF784" s="5"/>
      <c r="BG784" s="5" t="s">
        <v>95</v>
      </c>
      <c r="BH784" s="5" t="s">
        <v>96</v>
      </c>
      <c r="BI784" s="5" t="s">
        <v>373</v>
      </c>
      <c r="BJ784" s="5" t="s">
        <v>374</v>
      </c>
      <c r="BK784" s="5" t="s">
        <v>95</v>
      </c>
      <c r="BL784" s="5" t="s">
        <v>96</v>
      </c>
      <c r="BM784" s="5" t="s">
        <v>2451</v>
      </c>
      <c r="BN784" s="5" t="s">
        <v>2452</v>
      </c>
      <c r="BO784" s="5" t="s">
        <v>95</v>
      </c>
      <c r="BP784" s="5" t="s">
        <v>96</v>
      </c>
      <c r="BQ784" s="5" t="s">
        <v>2482</v>
      </c>
      <c r="BR784" s="5" t="s">
        <v>2483</v>
      </c>
      <c r="BS784" s="5" t="s">
        <v>116</v>
      </c>
      <c r="BT784" s="5" t="s">
        <v>117</v>
      </c>
      <c r="BU784" s="5"/>
    </row>
    <row r="785" spans="1:73" s="6" customFormat="1" ht="13.5" customHeight="1">
      <c r="A785" s="11" t="str">
        <f>HYPERLINK("http://kyu.snu.ac.kr/sdhj/index.jsp?type=hj/GK14746_00IM0001_158b.jpg","1867_수동면_158b")</f>
        <v>1867_수동면_158b</v>
      </c>
      <c r="B785" s="4">
        <v>1867</v>
      </c>
      <c r="C785" s="4" t="s">
        <v>72</v>
      </c>
      <c r="D785" s="4" t="s">
        <v>73</v>
      </c>
      <c r="E785" s="4">
        <v>784</v>
      </c>
      <c r="F785" s="5">
        <v>4</v>
      </c>
      <c r="G785" s="5" t="s">
        <v>265</v>
      </c>
      <c r="H785" s="5" t="s">
        <v>266</v>
      </c>
      <c r="I785" s="5">
        <f t="shared" si="57"/>
        <v>1</v>
      </c>
      <c r="J785" s="5"/>
      <c r="K785" s="5"/>
      <c r="L785" s="5">
        <f>L784</f>
        <v>5</v>
      </c>
      <c r="M785" s="4" t="s">
        <v>2484</v>
      </c>
      <c r="N785" s="4" t="s">
        <v>2485</v>
      </c>
      <c r="O785" s="5"/>
      <c r="P785" s="5"/>
      <c r="Q785" s="5"/>
      <c r="R785" s="5"/>
      <c r="S785" s="5" t="s">
        <v>164</v>
      </c>
      <c r="T785" s="5" t="s">
        <v>165</v>
      </c>
      <c r="U785" s="5"/>
      <c r="V785" s="5"/>
      <c r="W785" s="5" t="s">
        <v>110</v>
      </c>
      <c r="X785" s="5" t="s">
        <v>111</v>
      </c>
      <c r="Y785" s="5" t="s">
        <v>167</v>
      </c>
      <c r="Z785" s="5" t="s">
        <v>168</v>
      </c>
      <c r="AA785" s="5"/>
      <c r="AB785" s="5"/>
      <c r="AC785" s="5">
        <v>63</v>
      </c>
      <c r="AD785" s="5" t="s">
        <v>1161</v>
      </c>
      <c r="AE785" s="5" t="s">
        <v>1162</v>
      </c>
      <c r="AF785" s="5"/>
      <c r="AG785" s="5"/>
      <c r="AH785" s="5"/>
      <c r="AI785" s="5"/>
      <c r="AJ785" s="5" t="s">
        <v>169</v>
      </c>
      <c r="AK785" s="5" t="s">
        <v>170</v>
      </c>
      <c r="AL785" s="5" t="s">
        <v>116</v>
      </c>
      <c r="AM785" s="5" t="s">
        <v>117</v>
      </c>
      <c r="AN785" s="5"/>
      <c r="AO785" s="5"/>
      <c r="AP785" s="5"/>
      <c r="AQ785" s="5"/>
      <c r="AR785" s="5"/>
      <c r="AS785" s="5"/>
      <c r="AT785" s="5" t="s">
        <v>95</v>
      </c>
      <c r="AU785" s="5" t="s">
        <v>96</v>
      </c>
      <c r="AV785" s="5" t="s">
        <v>3613</v>
      </c>
      <c r="AW785" s="5" t="s">
        <v>966</v>
      </c>
      <c r="AX785" s="5"/>
      <c r="AY785" s="5"/>
      <c r="AZ785" s="5"/>
      <c r="BA785" s="5"/>
      <c r="BB785" s="5"/>
      <c r="BC785" s="5"/>
      <c r="BD785" s="5"/>
      <c r="BE785" s="5"/>
      <c r="BF785" s="5"/>
      <c r="BG785" s="5" t="s">
        <v>95</v>
      </c>
      <c r="BH785" s="5" t="s">
        <v>96</v>
      </c>
      <c r="BI785" s="5" t="s">
        <v>755</v>
      </c>
      <c r="BJ785" s="5" t="s">
        <v>756</v>
      </c>
      <c r="BK785" s="5" t="s">
        <v>95</v>
      </c>
      <c r="BL785" s="5" t="s">
        <v>96</v>
      </c>
      <c r="BM785" s="5" t="s">
        <v>308</v>
      </c>
      <c r="BN785" s="5" t="s">
        <v>309</v>
      </c>
      <c r="BO785" s="5" t="s">
        <v>95</v>
      </c>
      <c r="BP785" s="5" t="s">
        <v>96</v>
      </c>
      <c r="BQ785" s="5" t="s">
        <v>3614</v>
      </c>
      <c r="BR785" s="5" t="s">
        <v>3615</v>
      </c>
      <c r="BS785" s="5" t="s">
        <v>187</v>
      </c>
      <c r="BT785" s="5" t="s">
        <v>188</v>
      </c>
      <c r="BU785" s="5"/>
    </row>
    <row r="786" spans="1:73" s="6" customFormat="1" ht="13.5" customHeight="1">
      <c r="A786" s="11" t="str">
        <f>HYPERLINK("http://kyu.snu.ac.kr/sdhj/index.jsp?type=hj/GK14746_00IM0001_158b.jpg","1867_수동면_158b")</f>
        <v>1867_수동면_158b</v>
      </c>
      <c r="B786" s="4">
        <v>1867</v>
      </c>
      <c r="C786" s="4" t="s">
        <v>72</v>
      </c>
      <c r="D786" s="4" t="s">
        <v>73</v>
      </c>
      <c r="E786" s="4">
        <v>785</v>
      </c>
      <c r="F786" s="5">
        <v>4</v>
      </c>
      <c r="G786" s="5" t="s">
        <v>265</v>
      </c>
      <c r="H786" s="5" t="s">
        <v>266</v>
      </c>
      <c r="I786" s="5">
        <f t="shared" si="57"/>
        <v>1</v>
      </c>
      <c r="J786" s="5"/>
      <c r="K786" s="5"/>
      <c r="L786" s="5">
        <f>L785</f>
        <v>5</v>
      </c>
      <c r="M786" s="4" t="s">
        <v>2484</v>
      </c>
      <c r="N786" s="4" t="s">
        <v>2485</v>
      </c>
      <c r="O786" s="5"/>
      <c r="P786" s="5"/>
      <c r="Q786" s="5"/>
      <c r="R786" s="5"/>
      <c r="S786" s="5" t="s">
        <v>4494</v>
      </c>
      <c r="T786" s="5" t="s">
        <v>4495</v>
      </c>
      <c r="U786" s="5"/>
      <c r="V786" s="5"/>
      <c r="W786" s="5"/>
      <c r="X786" s="5"/>
      <c r="Y786" s="5" t="s">
        <v>5093</v>
      </c>
      <c r="Z786" s="5" t="s">
        <v>5094</v>
      </c>
      <c r="AA786" s="5"/>
      <c r="AB786" s="5"/>
      <c r="AC786" s="5">
        <v>26</v>
      </c>
      <c r="AD786" s="5" t="s">
        <v>2100</v>
      </c>
      <c r="AE786" s="5" t="s">
        <v>2101</v>
      </c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</row>
    <row r="787" spans="1:73" s="6" customFormat="1" ht="13.5" customHeight="1">
      <c r="A787" s="11" t="str">
        <f>HYPERLINK("http://kyu.snu.ac.kr/sdhj/index.jsp?type=hj/GK14746_00IM0001_158b.jpg","1867_수동면_158b")</f>
        <v>1867_수동면_158b</v>
      </c>
      <c r="B787" s="4">
        <v>1867</v>
      </c>
      <c r="C787" s="4" t="s">
        <v>72</v>
      </c>
      <c r="D787" s="4" t="s">
        <v>73</v>
      </c>
      <c r="E787" s="4">
        <v>786</v>
      </c>
      <c r="F787" s="5">
        <v>4</v>
      </c>
      <c r="G787" s="5" t="s">
        <v>265</v>
      </c>
      <c r="H787" s="5" t="s">
        <v>266</v>
      </c>
      <c r="I787" s="5">
        <f t="shared" si="57"/>
        <v>1</v>
      </c>
      <c r="J787" s="5"/>
      <c r="K787" s="5"/>
      <c r="L787" s="5">
        <f>L786</f>
        <v>5</v>
      </c>
      <c r="M787" s="4" t="s">
        <v>2484</v>
      </c>
      <c r="N787" s="4" t="s">
        <v>2485</v>
      </c>
      <c r="O787" s="5"/>
      <c r="P787" s="5"/>
      <c r="Q787" s="5"/>
      <c r="R787" s="5"/>
      <c r="S787" s="5"/>
      <c r="T787" s="5" t="s">
        <v>5774</v>
      </c>
      <c r="U787" s="5" t="s">
        <v>4512</v>
      </c>
      <c r="V787" s="5" t="s">
        <v>4513</v>
      </c>
      <c r="W787" s="5"/>
      <c r="X787" s="5"/>
      <c r="Y787" s="5" t="s">
        <v>5095</v>
      </c>
      <c r="Z787" s="5" t="s">
        <v>5096</v>
      </c>
      <c r="AA787" s="5"/>
      <c r="AB787" s="5"/>
      <c r="AC787" s="5"/>
      <c r="AD787" s="5" t="s">
        <v>662</v>
      </c>
      <c r="AE787" s="5" t="s">
        <v>663</v>
      </c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</row>
    <row r="788" spans="1:73" s="6" customFormat="1" ht="13.5" customHeight="1">
      <c r="A788" s="11" t="str">
        <f>HYPERLINK("http://kyu.snu.ac.kr/sdhj/index.jsp?type=hj/GK14746_00IM0001_158b.jpg","1867_수동면_158b")</f>
        <v>1867_수동면_158b</v>
      </c>
      <c r="B788" s="4">
        <v>1867</v>
      </c>
      <c r="C788" s="4" t="s">
        <v>72</v>
      </c>
      <c r="D788" s="4" t="s">
        <v>73</v>
      </c>
      <c r="E788" s="4">
        <v>787</v>
      </c>
      <c r="F788" s="5">
        <v>4</v>
      </c>
      <c r="G788" s="5" t="s">
        <v>265</v>
      </c>
      <c r="H788" s="5" t="s">
        <v>266</v>
      </c>
      <c r="I788" s="5">
        <v>2</v>
      </c>
      <c r="J788" s="5" t="s">
        <v>3177</v>
      </c>
      <c r="K788" s="5" t="s">
        <v>5876</v>
      </c>
      <c r="L788" s="5">
        <v>1</v>
      </c>
      <c r="M788" s="4" t="s">
        <v>2724</v>
      </c>
      <c r="N788" s="4" t="s">
        <v>2725</v>
      </c>
      <c r="O788" s="5"/>
      <c r="P788" s="5"/>
      <c r="Q788" s="5"/>
      <c r="R788" s="5"/>
      <c r="S788" s="5"/>
      <c r="T788" s="5" t="s">
        <v>5397</v>
      </c>
      <c r="U788" s="5" t="s">
        <v>108</v>
      </c>
      <c r="V788" s="5" t="s">
        <v>109</v>
      </c>
      <c r="W788" s="5" t="s">
        <v>269</v>
      </c>
      <c r="X788" s="5" t="s">
        <v>270</v>
      </c>
      <c r="Y788" s="5" t="s">
        <v>3178</v>
      </c>
      <c r="Z788" s="5" t="s">
        <v>3179</v>
      </c>
      <c r="AA788" s="5"/>
      <c r="AB788" s="5"/>
      <c r="AC788" s="5">
        <v>44</v>
      </c>
      <c r="AD788" s="5" t="s">
        <v>438</v>
      </c>
      <c r="AE788" s="5" t="s">
        <v>439</v>
      </c>
      <c r="AF788" s="5"/>
      <c r="AG788" s="5"/>
      <c r="AH788" s="5"/>
      <c r="AI788" s="5"/>
      <c r="AJ788" s="5" t="s">
        <v>35</v>
      </c>
      <c r="AK788" s="5" t="s">
        <v>36</v>
      </c>
      <c r="AL788" s="5" t="s">
        <v>187</v>
      </c>
      <c r="AM788" s="5" t="s">
        <v>188</v>
      </c>
      <c r="AN788" s="5"/>
      <c r="AO788" s="5"/>
      <c r="AP788" s="5"/>
      <c r="AQ788" s="5"/>
      <c r="AR788" s="5"/>
      <c r="AS788" s="5"/>
      <c r="AT788" s="5" t="s">
        <v>95</v>
      </c>
      <c r="AU788" s="5" t="s">
        <v>96</v>
      </c>
      <c r="AV788" s="5" t="s">
        <v>3180</v>
      </c>
      <c r="AW788" s="5" t="s">
        <v>1223</v>
      </c>
      <c r="AX788" s="5"/>
      <c r="AY788" s="5"/>
      <c r="AZ788" s="5"/>
      <c r="BA788" s="5"/>
      <c r="BB788" s="5"/>
      <c r="BC788" s="5"/>
      <c r="BD788" s="5"/>
      <c r="BE788" s="5"/>
      <c r="BF788" s="5"/>
      <c r="BG788" s="5" t="s">
        <v>95</v>
      </c>
      <c r="BH788" s="5" t="s">
        <v>96</v>
      </c>
      <c r="BI788" s="5" t="s">
        <v>3181</v>
      </c>
      <c r="BJ788" s="5" t="s">
        <v>5877</v>
      </c>
      <c r="BK788" s="5" t="s">
        <v>403</v>
      </c>
      <c r="BL788" s="5" t="s">
        <v>404</v>
      </c>
      <c r="BM788" s="5" t="s">
        <v>1167</v>
      </c>
      <c r="BN788" s="5" t="s">
        <v>1168</v>
      </c>
      <c r="BO788" s="5" t="s">
        <v>95</v>
      </c>
      <c r="BP788" s="5" t="s">
        <v>96</v>
      </c>
      <c r="BQ788" s="5" t="s">
        <v>3182</v>
      </c>
      <c r="BR788" s="5" t="s">
        <v>3183</v>
      </c>
      <c r="BS788" s="5" t="s">
        <v>538</v>
      </c>
      <c r="BT788" s="5" t="s">
        <v>539</v>
      </c>
      <c r="BU788" s="5"/>
    </row>
    <row r="789" spans="1:73" s="6" customFormat="1" ht="13.5" customHeight="1">
      <c r="A789" s="11" t="str">
        <f>HYPERLINK("http://kyu.snu.ac.kr/sdhj/index.jsp?type=hj/GK14746_00IM0001_158b.jpg","1867_수동면_158b")</f>
        <v>1867_수동면_158b</v>
      </c>
      <c r="B789" s="4">
        <v>1867</v>
      </c>
      <c r="C789" s="4" t="s">
        <v>72</v>
      </c>
      <c r="D789" s="4" t="s">
        <v>73</v>
      </c>
      <c r="E789" s="4">
        <v>788</v>
      </c>
      <c r="F789" s="5">
        <v>4</v>
      </c>
      <c r="G789" s="5" t="s">
        <v>265</v>
      </c>
      <c r="H789" s="5" t="s">
        <v>266</v>
      </c>
      <c r="I789" s="5">
        <f t="shared" ref="I789:I806" si="58">I788</f>
        <v>2</v>
      </c>
      <c r="J789" s="5"/>
      <c r="K789" s="5"/>
      <c r="L789" s="5">
        <f>L788</f>
        <v>1</v>
      </c>
      <c r="M789" s="4" t="s">
        <v>2724</v>
      </c>
      <c r="N789" s="4" t="s">
        <v>2725</v>
      </c>
      <c r="O789" s="5"/>
      <c r="P789" s="5"/>
      <c r="Q789" s="5"/>
      <c r="R789" s="5"/>
      <c r="S789" s="5" t="s">
        <v>3095</v>
      </c>
      <c r="T789" s="5" t="s">
        <v>3096</v>
      </c>
      <c r="U789" s="5"/>
      <c r="V789" s="5"/>
      <c r="W789" s="5" t="s">
        <v>1389</v>
      </c>
      <c r="X789" s="5" t="s">
        <v>1390</v>
      </c>
      <c r="Y789" s="5" t="s">
        <v>167</v>
      </c>
      <c r="Z789" s="5" t="s">
        <v>168</v>
      </c>
      <c r="AA789" s="5"/>
      <c r="AB789" s="5"/>
      <c r="AC789" s="5">
        <v>83</v>
      </c>
      <c r="AD789" s="5" t="s">
        <v>1729</v>
      </c>
      <c r="AE789" s="5" t="s">
        <v>1730</v>
      </c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</row>
    <row r="790" spans="1:73" s="6" customFormat="1" ht="13.5" customHeight="1">
      <c r="A790" s="11" t="str">
        <f>HYPERLINK("http://kyu.snu.ac.kr/sdhj/index.jsp?type=hj/GK14746_00IM0001_158b.jpg","1867_수동면_158b")</f>
        <v>1867_수동면_158b</v>
      </c>
      <c r="B790" s="4">
        <v>1867</v>
      </c>
      <c r="C790" s="4" t="s">
        <v>72</v>
      </c>
      <c r="D790" s="4" t="s">
        <v>73</v>
      </c>
      <c r="E790" s="4">
        <v>789</v>
      </c>
      <c r="F790" s="5">
        <v>4</v>
      </c>
      <c r="G790" s="5" t="s">
        <v>265</v>
      </c>
      <c r="H790" s="5" t="s">
        <v>266</v>
      </c>
      <c r="I790" s="5">
        <f t="shared" si="58"/>
        <v>2</v>
      </c>
      <c r="J790" s="5"/>
      <c r="K790" s="5"/>
      <c r="L790" s="5">
        <f>L789</f>
        <v>1</v>
      </c>
      <c r="M790" s="4" t="s">
        <v>2724</v>
      </c>
      <c r="N790" s="4" t="s">
        <v>2725</v>
      </c>
      <c r="O790" s="5"/>
      <c r="P790" s="5"/>
      <c r="Q790" s="5"/>
      <c r="R790" s="5"/>
      <c r="S790" s="5" t="s">
        <v>164</v>
      </c>
      <c r="T790" s="5" t="s">
        <v>165</v>
      </c>
      <c r="U790" s="5"/>
      <c r="V790" s="5"/>
      <c r="W790" s="5" t="s">
        <v>166</v>
      </c>
      <c r="X790" s="5" t="s">
        <v>5398</v>
      </c>
      <c r="Y790" s="5" t="s">
        <v>167</v>
      </c>
      <c r="Z790" s="5" t="s">
        <v>168</v>
      </c>
      <c r="AA790" s="5"/>
      <c r="AB790" s="5"/>
      <c r="AC790" s="5">
        <v>33</v>
      </c>
      <c r="AD790" s="5" t="s">
        <v>2620</v>
      </c>
      <c r="AE790" s="5" t="s">
        <v>2621</v>
      </c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 t="s">
        <v>95</v>
      </c>
      <c r="AU790" s="5" t="s">
        <v>96</v>
      </c>
      <c r="AV790" s="5" t="s">
        <v>2726</v>
      </c>
      <c r="AW790" s="5" t="s">
        <v>2727</v>
      </c>
      <c r="AX790" s="5"/>
      <c r="AY790" s="5"/>
      <c r="AZ790" s="5"/>
      <c r="BA790" s="5"/>
      <c r="BB790" s="5"/>
      <c r="BC790" s="5"/>
      <c r="BD790" s="5"/>
      <c r="BE790" s="5"/>
      <c r="BF790" s="5"/>
      <c r="BG790" s="5" t="s">
        <v>95</v>
      </c>
      <c r="BH790" s="5" t="s">
        <v>96</v>
      </c>
      <c r="BI790" s="5" t="s">
        <v>891</v>
      </c>
      <c r="BJ790" s="5" t="s">
        <v>892</v>
      </c>
      <c r="BK790" s="5" t="s">
        <v>95</v>
      </c>
      <c r="BL790" s="5" t="s">
        <v>96</v>
      </c>
      <c r="BM790" s="5" t="s">
        <v>2728</v>
      </c>
      <c r="BN790" s="5" t="s">
        <v>5878</v>
      </c>
      <c r="BO790" s="5" t="s">
        <v>95</v>
      </c>
      <c r="BP790" s="5" t="s">
        <v>96</v>
      </c>
      <c r="BQ790" s="5" t="s">
        <v>2729</v>
      </c>
      <c r="BR790" s="5" t="s">
        <v>2730</v>
      </c>
      <c r="BS790" s="5" t="s">
        <v>231</v>
      </c>
      <c r="BT790" s="5" t="s">
        <v>232</v>
      </c>
      <c r="BU790" s="5"/>
    </row>
    <row r="791" spans="1:73" s="6" customFormat="1" ht="13.5" customHeight="1">
      <c r="A791" s="11" t="str">
        <f>HYPERLINK("http://kyu.snu.ac.kr/sdhj/index.jsp?type=hj/GK14746_00IM0001_158b.jpg","1867_수동면_158b")</f>
        <v>1867_수동면_158b</v>
      </c>
      <c r="B791" s="4">
        <v>1867</v>
      </c>
      <c r="C791" s="4" t="s">
        <v>72</v>
      </c>
      <c r="D791" s="4" t="s">
        <v>73</v>
      </c>
      <c r="E791" s="4">
        <v>790</v>
      </c>
      <c r="F791" s="5">
        <v>4</v>
      </c>
      <c r="G791" s="5" t="s">
        <v>265</v>
      </c>
      <c r="H791" s="5" t="s">
        <v>266</v>
      </c>
      <c r="I791" s="5">
        <f t="shared" si="58"/>
        <v>2</v>
      </c>
      <c r="J791" s="5"/>
      <c r="K791" s="5"/>
      <c r="L791" s="5">
        <f>L790</f>
        <v>1</v>
      </c>
      <c r="M791" s="4" t="s">
        <v>2724</v>
      </c>
      <c r="N791" s="4" t="s">
        <v>2725</v>
      </c>
      <c r="O791" s="5"/>
      <c r="P791" s="5"/>
      <c r="Q791" s="5"/>
      <c r="R791" s="5"/>
      <c r="S791" s="5"/>
      <c r="T791" s="5" t="s">
        <v>5692</v>
      </c>
      <c r="U791" s="5" t="s">
        <v>4512</v>
      </c>
      <c r="V791" s="5" t="s">
        <v>4513</v>
      </c>
      <c r="W791" s="5"/>
      <c r="X791" s="5"/>
      <c r="Y791" s="5" t="s">
        <v>5097</v>
      </c>
      <c r="Z791" s="5" t="s">
        <v>5879</v>
      </c>
      <c r="AA791" s="5"/>
      <c r="AB791" s="5"/>
      <c r="AC791" s="5"/>
      <c r="AD791" s="5" t="s">
        <v>1079</v>
      </c>
      <c r="AE791" s="5" t="s">
        <v>1080</v>
      </c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</row>
    <row r="792" spans="1:73" s="6" customFormat="1" ht="13.5" customHeight="1">
      <c r="A792" s="11" t="str">
        <f>HYPERLINK("http://kyu.snu.ac.kr/sdhj/index.jsp?type=hj/GK14746_00IM0001_158b.jpg","1867_수동면_158b")</f>
        <v>1867_수동면_158b</v>
      </c>
      <c r="B792" s="4">
        <v>1867</v>
      </c>
      <c r="C792" s="4" t="s">
        <v>72</v>
      </c>
      <c r="D792" s="4" t="s">
        <v>73</v>
      </c>
      <c r="E792" s="4">
        <v>791</v>
      </c>
      <c r="F792" s="5">
        <v>4</v>
      </c>
      <c r="G792" s="5" t="s">
        <v>265</v>
      </c>
      <c r="H792" s="5" t="s">
        <v>266</v>
      </c>
      <c r="I792" s="5">
        <f t="shared" si="58"/>
        <v>2</v>
      </c>
      <c r="J792" s="5"/>
      <c r="K792" s="5"/>
      <c r="L792" s="5">
        <v>2</v>
      </c>
      <c r="M792" s="4" t="s">
        <v>1714</v>
      </c>
      <c r="N792" s="4" t="s">
        <v>1715</v>
      </c>
      <c r="O792" s="5" t="s">
        <v>14</v>
      </c>
      <c r="P792" s="5" t="s">
        <v>15</v>
      </c>
      <c r="Q792" s="5"/>
      <c r="R792" s="5"/>
      <c r="S792" s="5"/>
      <c r="T792" s="5" t="s">
        <v>5457</v>
      </c>
      <c r="U792" s="5" t="s">
        <v>108</v>
      </c>
      <c r="V792" s="5" t="s">
        <v>109</v>
      </c>
      <c r="W792" s="5" t="s">
        <v>269</v>
      </c>
      <c r="X792" s="5" t="s">
        <v>270</v>
      </c>
      <c r="Y792" s="5" t="s">
        <v>3730</v>
      </c>
      <c r="Z792" s="5" t="s">
        <v>3731</v>
      </c>
      <c r="AA792" s="5"/>
      <c r="AB792" s="5"/>
      <c r="AC792" s="5">
        <v>45</v>
      </c>
      <c r="AD792" s="5" t="s">
        <v>814</v>
      </c>
      <c r="AE792" s="5" t="s">
        <v>815</v>
      </c>
      <c r="AF792" s="5"/>
      <c r="AG792" s="5"/>
      <c r="AH792" s="5"/>
      <c r="AI792" s="5"/>
      <c r="AJ792" s="5" t="s">
        <v>35</v>
      </c>
      <c r="AK792" s="5" t="s">
        <v>36</v>
      </c>
      <c r="AL792" s="5" t="s">
        <v>367</v>
      </c>
      <c r="AM792" s="5" t="s">
        <v>368</v>
      </c>
      <c r="AN792" s="5"/>
      <c r="AO792" s="5"/>
      <c r="AP792" s="5"/>
      <c r="AQ792" s="5"/>
      <c r="AR792" s="5"/>
      <c r="AS792" s="5"/>
      <c r="AT792" s="5" t="s">
        <v>108</v>
      </c>
      <c r="AU792" s="5" t="s">
        <v>109</v>
      </c>
      <c r="AV792" s="5" t="s">
        <v>2118</v>
      </c>
      <c r="AW792" s="5" t="s">
        <v>2119</v>
      </c>
      <c r="AX792" s="5"/>
      <c r="AY792" s="5"/>
      <c r="AZ792" s="5"/>
      <c r="BA792" s="5"/>
      <c r="BB792" s="5"/>
      <c r="BC792" s="5"/>
      <c r="BD792" s="5"/>
      <c r="BE792" s="5"/>
      <c r="BF792" s="5"/>
      <c r="BG792" s="5" t="s">
        <v>95</v>
      </c>
      <c r="BH792" s="5" t="s">
        <v>96</v>
      </c>
      <c r="BI792" s="5" t="s">
        <v>472</v>
      </c>
      <c r="BJ792" s="5" t="s">
        <v>473</v>
      </c>
      <c r="BK792" s="5" t="s">
        <v>95</v>
      </c>
      <c r="BL792" s="5" t="s">
        <v>96</v>
      </c>
      <c r="BM792" s="5" t="s">
        <v>1384</v>
      </c>
      <c r="BN792" s="5" t="s">
        <v>475</v>
      </c>
      <c r="BO792" s="5" t="s">
        <v>95</v>
      </c>
      <c r="BP792" s="5" t="s">
        <v>96</v>
      </c>
      <c r="BQ792" s="5" t="s">
        <v>550</v>
      </c>
      <c r="BR792" s="5" t="s">
        <v>551</v>
      </c>
      <c r="BS792" s="5" t="s">
        <v>554</v>
      </c>
      <c r="BT792" s="5" t="s">
        <v>555</v>
      </c>
      <c r="BU792" s="5"/>
    </row>
    <row r="793" spans="1:73" s="6" customFormat="1" ht="13.5" customHeight="1">
      <c r="A793" s="11" t="str">
        <f>HYPERLINK("http://kyu.snu.ac.kr/sdhj/index.jsp?type=hj/GK14746_00IM0001_158b.jpg","1867_수동면_158b")</f>
        <v>1867_수동면_158b</v>
      </c>
      <c r="B793" s="4">
        <v>1867</v>
      </c>
      <c r="C793" s="4" t="s">
        <v>72</v>
      </c>
      <c r="D793" s="4" t="s">
        <v>73</v>
      </c>
      <c r="E793" s="4">
        <v>792</v>
      </c>
      <c r="F793" s="5">
        <v>4</v>
      </c>
      <c r="G793" s="5" t="s">
        <v>265</v>
      </c>
      <c r="H793" s="5" t="s">
        <v>266</v>
      </c>
      <c r="I793" s="5">
        <f t="shared" si="58"/>
        <v>2</v>
      </c>
      <c r="J793" s="5"/>
      <c r="K793" s="5"/>
      <c r="L793" s="5">
        <f>L792</f>
        <v>2</v>
      </c>
      <c r="M793" s="4" t="s">
        <v>1714</v>
      </c>
      <c r="N793" s="4" t="s">
        <v>1715</v>
      </c>
      <c r="O793" s="5"/>
      <c r="P793" s="5"/>
      <c r="Q793" s="5"/>
      <c r="R793" s="5"/>
      <c r="S793" s="5" t="s">
        <v>164</v>
      </c>
      <c r="T793" s="5" t="s">
        <v>165</v>
      </c>
      <c r="U793" s="5"/>
      <c r="V793" s="5"/>
      <c r="W793" s="5" t="s">
        <v>166</v>
      </c>
      <c r="X793" s="5" t="s">
        <v>5880</v>
      </c>
      <c r="Y793" s="5" t="s">
        <v>167</v>
      </c>
      <c r="Z793" s="5" t="s">
        <v>168</v>
      </c>
      <c r="AA793" s="5"/>
      <c r="AB793" s="5"/>
      <c r="AC793" s="5">
        <v>45</v>
      </c>
      <c r="AD793" s="5" t="s">
        <v>814</v>
      </c>
      <c r="AE793" s="5" t="s">
        <v>815</v>
      </c>
      <c r="AF793" s="5"/>
      <c r="AG793" s="5"/>
      <c r="AH793" s="5"/>
      <c r="AI793" s="5"/>
      <c r="AJ793" s="5" t="s">
        <v>169</v>
      </c>
      <c r="AK793" s="5" t="s">
        <v>170</v>
      </c>
      <c r="AL793" s="5" t="s">
        <v>171</v>
      </c>
      <c r="AM793" s="5" t="s">
        <v>5518</v>
      </c>
      <c r="AN793" s="5"/>
      <c r="AO793" s="5"/>
      <c r="AP793" s="5"/>
      <c r="AQ793" s="5"/>
      <c r="AR793" s="5"/>
      <c r="AS793" s="5"/>
      <c r="AT793" s="5" t="s">
        <v>108</v>
      </c>
      <c r="AU793" s="5" t="s">
        <v>109</v>
      </c>
      <c r="AV793" s="5" t="s">
        <v>1716</v>
      </c>
      <c r="AW793" s="5" t="s">
        <v>1717</v>
      </c>
      <c r="AX793" s="5"/>
      <c r="AY793" s="5"/>
      <c r="AZ793" s="5"/>
      <c r="BA793" s="5"/>
      <c r="BB793" s="5"/>
      <c r="BC793" s="5"/>
      <c r="BD793" s="5"/>
      <c r="BE793" s="5"/>
      <c r="BF793" s="5"/>
      <c r="BG793" s="5" t="s">
        <v>95</v>
      </c>
      <c r="BH793" s="5" t="s">
        <v>96</v>
      </c>
      <c r="BI793" s="5" t="s">
        <v>1718</v>
      </c>
      <c r="BJ793" s="5" t="s">
        <v>1719</v>
      </c>
      <c r="BK793" s="5" t="s">
        <v>95</v>
      </c>
      <c r="BL793" s="5" t="s">
        <v>96</v>
      </c>
      <c r="BM793" s="5" t="s">
        <v>1720</v>
      </c>
      <c r="BN793" s="5" t="s">
        <v>1721</v>
      </c>
      <c r="BO793" s="5" t="s">
        <v>95</v>
      </c>
      <c r="BP793" s="5" t="s">
        <v>96</v>
      </c>
      <c r="BQ793" s="5" t="s">
        <v>1722</v>
      </c>
      <c r="BR793" s="5" t="s">
        <v>1723</v>
      </c>
      <c r="BS793" s="5" t="s">
        <v>255</v>
      </c>
      <c r="BT793" s="5" t="s">
        <v>256</v>
      </c>
      <c r="BU793" s="5"/>
    </row>
    <row r="794" spans="1:73" s="6" customFormat="1" ht="13.5" customHeight="1">
      <c r="A794" s="11" t="str">
        <f>HYPERLINK("http://kyu.snu.ac.kr/sdhj/index.jsp?type=hj/GK14746_00IM0001_158b.jpg","1867_수동면_158b")</f>
        <v>1867_수동면_158b</v>
      </c>
      <c r="B794" s="4">
        <v>1867</v>
      </c>
      <c r="C794" s="4" t="s">
        <v>72</v>
      </c>
      <c r="D794" s="4" t="s">
        <v>73</v>
      </c>
      <c r="E794" s="4">
        <v>793</v>
      </c>
      <c r="F794" s="5">
        <v>4</v>
      </c>
      <c r="G794" s="5" t="s">
        <v>265</v>
      </c>
      <c r="H794" s="5" t="s">
        <v>266</v>
      </c>
      <c r="I794" s="5">
        <f t="shared" si="58"/>
        <v>2</v>
      </c>
      <c r="J794" s="5"/>
      <c r="K794" s="5"/>
      <c r="L794" s="5">
        <f>L793</f>
        <v>2</v>
      </c>
      <c r="M794" s="4" t="s">
        <v>1714</v>
      </c>
      <c r="N794" s="4" t="s">
        <v>1715</v>
      </c>
      <c r="O794" s="5"/>
      <c r="P794" s="5"/>
      <c r="Q794" s="5"/>
      <c r="R794" s="5"/>
      <c r="S794" s="5"/>
      <c r="T794" s="5" t="s">
        <v>5460</v>
      </c>
      <c r="U794" s="5" t="s">
        <v>4512</v>
      </c>
      <c r="V794" s="5" t="s">
        <v>4513</v>
      </c>
      <c r="W794" s="5"/>
      <c r="X794" s="5"/>
      <c r="Y794" s="5" t="s">
        <v>4757</v>
      </c>
      <c r="Z794" s="5" t="s">
        <v>4758</v>
      </c>
      <c r="AA794" s="5"/>
      <c r="AB794" s="5"/>
      <c r="AC794" s="5"/>
      <c r="AD794" s="5" t="s">
        <v>81</v>
      </c>
      <c r="AE794" s="5" t="s">
        <v>82</v>
      </c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</row>
    <row r="795" spans="1:73" s="6" customFormat="1" ht="13.5" customHeight="1">
      <c r="A795" s="11" t="str">
        <f>HYPERLINK("http://kyu.snu.ac.kr/sdhj/index.jsp?type=hj/GK14746_00IM0001_159a.jpg","1867_수동면_159a")</f>
        <v>1867_수동면_159a</v>
      </c>
      <c r="B795" s="4">
        <v>1867</v>
      </c>
      <c r="C795" s="4" t="s">
        <v>72</v>
      </c>
      <c r="D795" s="4" t="s">
        <v>73</v>
      </c>
      <c r="E795" s="4">
        <v>794</v>
      </c>
      <c r="F795" s="5">
        <v>4</v>
      </c>
      <c r="G795" s="5" t="s">
        <v>265</v>
      </c>
      <c r="H795" s="5" t="s">
        <v>266</v>
      </c>
      <c r="I795" s="5">
        <f t="shared" si="58"/>
        <v>2</v>
      </c>
      <c r="J795" s="5"/>
      <c r="K795" s="5"/>
      <c r="L795" s="5">
        <v>3</v>
      </c>
      <c r="M795" s="4" t="s">
        <v>3726</v>
      </c>
      <c r="N795" s="4" t="s">
        <v>3727</v>
      </c>
      <c r="O795" s="5" t="s">
        <v>14</v>
      </c>
      <c r="P795" s="5" t="s">
        <v>15</v>
      </c>
      <c r="Q795" s="5"/>
      <c r="R795" s="5"/>
      <c r="S795" s="5"/>
      <c r="T795" s="5" t="s">
        <v>5881</v>
      </c>
      <c r="U795" s="5" t="s">
        <v>108</v>
      </c>
      <c r="V795" s="5" t="s">
        <v>109</v>
      </c>
      <c r="W795" s="5" t="s">
        <v>269</v>
      </c>
      <c r="X795" s="5" t="s">
        <v>270</v>
      </c>
      <c r="Y795" s="5" t="s">
        <v>3728</v>
      </c>
      <c r="Z795" s="5" t="s">
        <v>3729</v>
      </c>
      <c r="AA795" s="5"/>
      <c r="AB795" s="5"/>
      <c r="AC795" s="5">
        <v>35</v>
      </c>
      <c r="AD795" s="5" t="s">
        <v>499</v>
      </c>
      <c r="AE795" s="5" t="s">
        <v>500</v>
      </c>
      <c r="AF795" s="5"/>
      <c r="AG795" s="5"/>
      <c r="AH795" s="5"/>
      <c r="AI795" s="5"/>
      <c r="AJ795" s="5" t="s">
        <v>35</v>
      </c>
      <c r="AK795" s="5" t="s">
        <v>36</v>
      </c>
      <c r="AL795" s="5" t="s">
        <v>367</v>
      </c>
      <c r="AM795" s="5" t="s">
        <v>368</v>
      </c>
      <c r="AN795" s="5"/>
      <c r="AO795" s="5"/>
      <c r="AP795" s="5"/>
      <c r="AQ795" s="5"/>
      <c r="AR795" s="5"/>
      <c r="AS795" s="5"/>
      <c r="AT795" s="5" t="s">
        <v>108</v>
      </c>
      <c r="AU795" s="5" t="s">
        <v>109</v>
      </c>
      <c r="AV795" s="5" t="s">
        <v>2118</v>
      </c>
      <c r="AW795" s="5" t="s">
        <v>2119</v>
      </c>
      <c r="AX795" s="5"/>
      <c r="AY795" s="5"/>
      <c r="AZ795" s="5"/>
      <c r="BA795" s="5"/>
      <c r="BB795" s="5"/>
      <c r="BC795" s="5"/>
      <c r="BD795" s="5"/>
      <c r="BE795" s="5"/>
      <c r="BF795" s="5"/>
      <c r="BG795" s="5" t="s">
        <v>95</v>
      </c>
      <c r="BH795" s="5" t="s">
        <v>96</v>
      </c>
      <c r="BI795" s="5" t="s">
        <v>472</v>
      </c>
      <c r="BJ795" s="5" t="s">
        <v>473</v>
      </c>
      <c r="BK795" s="5" t="s">
        <v>1347</v>
      </c>
      <c r="BL795" s="5" t="s">
        <v>1348</v>
      </c>
      <c r="BM795" s="5" t="s">
        <v>1384</v>
      </c>
      <c r="BN795" s="5" t="s">
        <v>475</v>
      </c>
      <c r="BO795" s="5" t="s">
        <v>95</v>
      </c>
      <c r="BP795" s="5" t="s">
        <v>96</v>
      </c>
      <c r="BQ795" s="5" t="s">
        <v>550</v>
      </c>
      <c r="BR795" s="5" t="s">
        <v>551</v>
      </c>
      <c r="BS795" s="5" t="s">
        <v>554</v>
      </c>
      <c r="BT795" s="5" t="s">
        <v>555</v>
      </c>
      <c r="BU795" s="5"/>
    </row>
    <row r="796" spans="1:73" s="6" customFormat="1" ht="13.5" customHeight="1">
      <c r="A796" s="11" t="str">
        <f>HYPERLINK("http://kyu.snu.ac.kr/sdhj/index.jsp?type=hj/GK14746_00IM0001_159a.jpg","1867_수동면_159a")</f>
        <v>1867_수동면_159a</v>
      </c>
      <c r="B796" s="4">
        <v>1867</v>
      </c>
      <c r="C796" s="4" t="s">
        <v>72</v>
      </c>
      <c r="D796" s="4" t="s">
        <v>73</v>
      </c>
      <c r="E796" s="4">
        <v>795</v>
      </c>
      <c r="F796" s="5">
        <v>4</v>
      </c>
      <c r="G796" s="5" t="s">
        <v>265</v>
      </c>
      <c r="H796" s="5" t="s">
        <v>266</v>
      </c>
      <c r="I796" s="5">
        <f t="shared" si="58"/>
        <v>2</v>
      </c>
      <c r="J796" s="5"/>
      <c r="K796" s="5"/>
      <c r="L796" s="5">
        <f>L795</f>
        <v>3</v>
      </c>
      <c r="M796" s="4" t="s">
        <v>3726</v>
      </c>
      <c r="N796" s="4" t="s">
        <v>3727</v>
      </c>
      <c r="O796" s="5"/>
      <c r="P796" s="5"/>
      <c r="Q796" s="5"/>
      <c r="R796" s="5"/>
      <c r="S796" s="5" t="s">
        <v>164</v>
      </c>
      <c r="T796" s="5" t="s">
        <v>165</v>
      </c>
      <c r="U796" s="5"/>
      <c r="V796" s="5"/>
      <c r="W796" s="5" t="s">
        <v>3210</v>
      </c>
      <c r="X796" s="5" t="s">
        <v>1511</v>
      </c>
      <c r="Y796" s="5" t="s">
        <v>167</v>
      </c>
      <c r="Z796" s="5" t="s">
        <v>168</v>
      </c>
      <c r="AA796" s="5"/>
      <c r="AB796" s="5"/>
      <c r="AC796" s="5">
        <v>28</v>
      </c>
      <c r="AD796" s="5" t="s">
        <v>2468</v>
      </c>
      <c r="AE796" s="5" t="s">
        <v>2469</v>
      </c>
      <c r="AF796" s="5" t="s">
        <v>2798</v>
      </c>
      <c r="AG796" s="5" t="s">
        <v>2799</v>
      </c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</row>
    <row r="797" spans="1:73" s="6" customFormat="1" ht="13.5" customHeight="1">
      <c r="A797" s="11" t="str">
        <f>HYPERLINK("http://kyu.snu.ac.kr/sdhj/index.jsp?type=hj/GK14746_00IM0001_159a.jpg","1867_수동면_159a")</f>
        <v>1867_수동면_159a</v>
      </c>
      <c r="B797" s="4">
        <v>1867</v>
      </c>
      <c r="C797" s="4" t="s">
        <v>72</v>
      </c>
      <c r="D797" s="4" t="s">
        <v>73</v>
      </c>
      <c r="E797" s="4">
        <v>796</v>
      </c>
      <c r="F797" s="5">
        <v>4</v>
      </c>
      <c r="G797" s="5" t="s">
        <v>265</v>
      </c>
      <c r="H797" s="5" t="s">
        <v>266</v>
      </c>
      <c r="I797" s="5">
        <f t="shared" si="58"/>
        <v>2</v>
      </c>
      <c r="J797" s="5"/>
      <c r="K797" s="5"/>
      <c r="L797" s="5">
        <f>L796</f>
        <v>3</v>
      </c>
      <c r="M797" s="4" t="s">
        <v>3726</v>
      </c>
      <c r="N797" s="4" t="s">
        <v>3727</v>
      </c>
      <c r="O797" s="5"/>
      <c r="P797" s="5"/>
      <c r="Q797" s="5"/>
      <c r="R797" s="5"/>
      <c r="S797" s="5"/>
      <c r="T797" s="5" t="s">
        <v>5882</v>
      </c>
      <c r="U797" s="5" t="s">
        <v>4512</v>
      </c>
      <c r="V797" s="5" t="s">
        <v>4513</v>
      </c>
      <c r="W797" s="5"/>
      <c r="X797" s="5"/>
      <c r="Y797" s="5" t="s">
        <v>5098</v>
      </c>
      <c r="Z797" s="5" t="s">
        <v>5099</v>
      </c>
      <c r="AA797" s="5"/>
      <c r="AB797" s="5"/>
      <c r="AC797" s="5"/>
      <c r="AD797" s="5" t="s">
        <v>365</v>
      </c>
      <c r="AE797" s="5" t="s">
        <v>366</v>
      </c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</row>
    <row r="798" spans="1:73" s="6" customFormat="1" ht="13.5" customHeight="1">
      <c r="A798" s="11" t="str">
        <f>HYPERLINK("http://kyu.snu.ac.kr/sdhj/index.jsp?type=hj/GK14746_00IM0001_159a.jpg","1867_수동면_159a")</f>
        <v>1867_수동면_159a</v>
      </c>
      <c r="B798" s="4">
        <v>1867</v>
      </c>
      <c r="C798" s="4" t="s">
        <v>72</v>
      </c>
      <c r="D798" s="4" t="s">
        <v>73</v>
      </c>
      <c r="E798" s="4">
        <v>797</v>
      </c>
      <c r="F798" s="5">
        <v>4</v>
      </c>
      <c r="G798" s="5" t="s">
        <v>265</v>
      </c>
      <c r="H798" s="5" t="s">
        <v>266</v>
      </c>
      <c r="I798" s="5">
        <f t="shared" si="58"/>
        <v>2</v>
      </c>
      <c r="J798" s="5"/>
      <c r="K798" s="5"/>
      <c r="L798" s="5">
        <v>4</v>
      </c>
      <c r="M798" s="4" t="s">
        <v>1211</v>
      </c>
      <c r="N798" s="4" t="s">
        <v>1212</v>
      </c>
      <c r="O798" s="5"/>
      <c r="P798" s="5"/>
      <c r="Q798" s="5"/>
      <c r="R798" s="5"/>
      <c r="S798" s="5"/>
      <c r="T798" s="5" t="s">
        <v>5375</v>
      </c>
      <c r="U798" s="5" t="s">
        <v>189</v>
      </c>
      <c r="V798" s="5" t="s">
        <v>190</v>
      </c>
      <c r="W798" s="5" t="s">
        <v>269</v>
      </c>
      <c r="X798" s="5" t="s">
        <v>270</v>
      </c>
      <c r="Y798" s="5" t="s">
        <v>1213</v>
      </c>
      <c r="Z798" s="5" t="s">
        <v>1214</v>
      </c>
      <c r="AA798" s="5"/>
      <c r="AB798" s="5"/>
      <c r="AC798" s="5">
        <v>49</v>
      </c>
      <c r="AD798" s="5" t="s">
        <v>381</v>
      </c>
      <c r="AE798" s="5" t="s">
        <v>382</v>
      </c>
      <c r="AF798" s="5"/>
      <c r="AG798" s="5"/>
      <c r="AH798" s="5"/>
      <c r="AI798" s="5"/>
      <c r="AJ798" s="5" t="s">
        <v>35</v>
      </c>
      <c r="AK798" s="5" t="s">
        <v>36</v>
      </c>
      <c r="AL798" s="5" t="s">
        <v>187</v>
      </c>
      <c r="AM798" s="5" t="s">
        <v>188</v>
      </c>
      <c r="AN798" s="5"/>
      <c r="AO798" s="5"/>
      <c r="AP798" s="5"/>
      <c r="AQ798" s="5"/>
      <c r="AR798" s="5"/>
      <c r="AS798" s="5"/>
      <c r="AT798" s="5" t="s">
        <v>189</v>
      </c>
      <c r="AU798" s="5" t="s">
        <v>190</v>
      </c>
      <c r="AV798" s="5" t="s">
        <v>5870</v>
      </c>
      <c r="AW798" s="5" t="s">
        <v>1215</v>
      </c>
      <c r="AX798" s="5"/>
      <c r="AY798" s="5"/>
      <c r="AZ798" s="5"/>
      <c r="BA798" s="5"/>
      <c r="BB798" s="5"/>
      <c r="BC798" s="5"/>
      <c r="BD798" s="5"/>
      <c r="BE798" s="5"/>
      <c r="BF798" s="5"/>
      <c r="BG798" s="5" t="s">
        <v>189</v>
      </c>
      <c r="BH798" s="5" t="s">
        <v>190</v>
      </c>
      <c r="BI798" s="5" t="s">
        <v>1216</v>
      </c>
      <c r="BJ798" s="5" t="s">
        <v>1217</v>
      </c>
      <c r="BK798" s="5" t="s">
        <v>189</v>
      </c>
      <c r="BL798" s="5" t="s">
        <v>190</v>
      </c>
      <c r="BM798" s="5" t="s">
        <v>1218</v>
      </c>
      <c r="BN798" s="5" t="s">
        <v>1219</v>
      </c>
      <c r="BO798" s="5" t="s">
        <v>189</v>
      </c>
      <c r="BP798" s="5" t="s">
        <v>190</v>
      </c>
      <c r="BQ798" s="5" t="s">
        <v>1220</v>
      </c>
      <c r="BR798" s="5" t="s">
        <v>1221</v>
      </c>
      <c r="BS798" s="5" t="s">
        <v>171</v>
      </c>
      <c r="BT798" s="5" t="s">
        <v>5674</v>
      </c>
      <c r="BU798" s="5"/>
    </row>
    <row r="799" spans="1:73" s="6" customFormat="1" ht="13.5" customHeight="1">
      <c r="A799" s="11" t="str">
        <f>HYPERLINK("http://kyu.snu.ac.kr/sdhj/index.jsp?type=hj/GK14746_00IM0001_159a.jpg","1867_수동면_159a")</f>
        <v>1867_수동면_159a</v>
      </c>
      <c r="B799" s="4">
        <v>1867</v>
      </c>
      <c r="C799" s="4" t="s">
        <v>72</v>
      </c>
      <c r="D799" s="4" t="s">
        <v>73</v>
      </c>
      <c r="E799" s="4">
        <v>798</v>
      </c>
      <c r="F799" s="5">
        <v>4</v>
      </c>
      <c r="G799" s="5" t="s">
        <v>265</v>
      </c>
      <c r="H799" s="5" t="s">
        <v>266</v>
      </c>
      <c r="I799" s="5">
        <f t="shared" si="58"/>
        <v>2</v>
      </c>
      <c r="J799" s="5"/>
      <c r="K799" s="5"/>
      <c r="L799" s="5">
        <f>L798</f>
        <v>4</v>
      </c>
      <c r="M799" s="4" t="s">
        <v>1211</v>
      </c>
      <c r="N799" s="4" t="s">
        <v>1212</v>
      </c>
      <c r="O799" s="5"/>
      <c r="P799" s="5"/>
      <c r="Q799" s="5"/>
      <c r="R799" s="5"/>
      <c r="S799" s="5" t="s">
        <v>164</v>
      </c>
      <c r="T799" s="5" t="s">
        <v>165</v>
      </c>
      <c r="U799" s="5"/>
      <c r="V799" s="5"/>
      <c r="W799" s="5" t="s">
        <v>1050</v>
      </c>
      <c r="X799" s="5" t="s">
        <v>1051</v>
      </c>
      <c r="Y799" s="5" t="s">
        <v>22</v>
      </c>
      <c r="Z799" s="5" t="s">
        <v>23</v>
      </c>
      <c r="AA799" s="5"/>
      <c r="AB799" s="5"/>
      <c r="AC799" s="5">
        <v>48</v>
      </c>
      <c r="AD799" s="5" t="s">
        <v>81</v>
      </c>
      <c r="AE799" s="5" t="s">
        <v>82</v>
      </c>
      <c r="AF799" s="5"/>
      <c r="AG799" s="5"/>
      <c r="AH799" s="5"/>
      <c r="AI799" s="5"/>
      <c r="AJ799" s="5" t="s">
        <v>35</v>
      </c>
      <c r="AK799" s="5" t="s">
        <v>36</v>
      </c>
      <c r="AL799" s="5" t="s">
        <v>1054</v>
      </c>
      <c r="AM799" s="5" t="s">
        <v>1055</v>
      </c>
      <c r="AN799" s="5"/>
      <c r="AO799" s="5"/>
      <c r="AP799" s="5"/>
      <c r="AQ799" s="5"/>
      <c r="AR799" s="5"/>
      <c r="AS799" s="5"/>
      <c r="AT799" s="5" t="s">
        <v>189</v>
      </c>
      <c r="AU799" s="5" t="s">
        <v>190</v>
      </c>
      <c r="AV799" s="5" t="s">
        <v>2114</v>
      </c>
      <c r="AW799" s="5" t="s">
        <v>2115</v>
      </c>
      <c r="AX799" s="5"/>
      <c r="AY799" s="5"/>
      <c r="AZ799" s="5"/>
      <c r="BA799" s="5"/>
      <c r="BB799" s="5"/>
      <c r="BC799" s="5"/>
      <c r="BD799" s="5"/>
      <c r="BE799" s="5"/>
      <c r="BF799" s="5"/>
      <c r="BG799" s="5" t="s">
        <v>189</v>
      </c>
      <c r="BH799" s="5" t="s">
        <v>190</v>
      </c>
      <c r="BI799" s="5" t="s">
        <v>2116</v>
      </c>
      <c r="BJ799" s="5" t="s">
        <v>2117</v>
      </c>
      <c r="BK799" s="5" t="s">
        <v>189</v>
      </c>
      <c r="BL799" s="5" t="s">
        <v>190</v>
      </c>
      <c r="BM799" s="5" t="s">
        <v>2118</v>
      </c>
      <c r="BN799" s="5" t="s">
        <v>2119</v>
      </c>
      <c r="BO799" s="5" t="s">
        <v>189</v>
      </c>
      <c r="BP799" s="5" t="s">
        <v>190</v>
      </c>
      <c r="BQ799" s="5" t="s">
        <v>2120</v>
      </c>
      <c r="BR799" s="5" t="s">
        <v>2121</v>
      </c>
      <c r="BS799" s="5" t="s">
        <v>93</v>
      </c>
      <c r="BT799" s="5" t="s">
        <v>94</v>
      </c>
      <c r="BU799" s="5"/>
    </row>
    <row r="800" spans="1:73" s="6" customFormat="1" ht="13.5" customHeight="1">
      <c r="A800" s="11" t="str">
        <f>HYPERLINK("http://kyu.snu.ac.kr/sdhj/index.jsp?type=hj/GK14746_00IM0001_159a.jpg","1867_수동면_159a")</f>
        <v>1867_수동면_159a</v>
      </c>
      <c r="B800" s="4">
        <v>1867</v>
      </c>
      <c r="C800" s="4" t="s">
        <v>72</v>
      </c>
      <c r="D800" s="4" t="s">
        <v>73</v>
      </c>
      <c r="E800" s="4">
        <v>799</v>
      </c>
      <c r="F800" s="5">
        <v>4</v>
      </c>
      <c r="G800" s="5" t="s">
        <v>265</v>
      </c>
      <c r="H800" s="5" t="s">
        <v>266</v>
      </c>
      <c r="I800" s="5">
        <f t="shared" si="58"/>
        <v>2</v>
      </c>
      <c r="J800" s="5"/>
      <c r="K800" s="5"/>
      <c r="L800" s="5">
        <f>L799</f>
        <v>4</v>
      </c>
      <c r="M800" s="4" t="s">
        <v>1211</v>
      </c>
      <c r="N800" s="4" t="s">
        <v>1212</v>
      </c>
      <c r="O800" s="5"/>
      <c r="P800" s="5"/>
      <c r="Q800" s="5"/>
      <c r="R800" s="5"/>
      <c r="S800" s="5" t="s">
        <v>4494</v>
      </c>
      <c r="T800" s="5" t="s">
        <v>4495</v>
      </c>
      <c r="U800" s="5"/>
      <c r="V800" s="5"/>
      <c r="W800" s="5"/>
      <c r="X800" s="5"/>
      <c r="Y800" s="5" t="s">
        <v>5100</v>
      </c>
      <c r="Z800" s="5" t="s">
        <v>5101</v>
      </c>
      <c r="AA800" s="5"/>
      <c r="AB800" s="5"/>
      <c r="AC800" s="5">
        <v>30</v>
      </c>
      <c r="AD800" s="5" t="s">
        <v>662</v>
      </c>
      <c r="AE800" s="5" t="s">
        <v>663</v>
      </c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</row>
    <row r="801" spans="1:73" s="6" customFormat="1" ht="13.5" customHeight="1">
      <c r="A801" s="11" t="str">
        <f>HYPERLINK("http://kyu.snu.ac.kr/sdhj/index.jsp?type=hj/GK14746_00IM0001_159a.jpg","1867_수동면_159a")</f>
        <v>1867_수동면_159a</v>
      </c>
      <c r="B801" s="4">
        <v>1867</v>
      </c>
      <c r="C801" s="4" t="s">
        <v>72</v>
      </c>
      <c r="D801" s="4" t="s">
        <v>73</v>
      </c>
      <c r="E801" s="4">
        <v>800</v>
      </c>
      <c r="F801" s="5">
        <v>4</v>
      </c>
      <c r="G801" s="5" t="s">
        <v>265</v>
      </c>
      <c r="H801" s="5" t="s">
        <v>266</v>
      </c>
      <c r="I801" s="5">
        <f t="shared" si="58"/>
        <v>2</v>
      </c>
      <c r="J801" s="5"/>
      <c r="K801" s="5"/>
      <c r="L801" s="5">
        <f>L800</f>
        <v>4</v>
      </c>
      <c r="M801" s="4" t="s">
        <v>1211</v>
      </c>
      <c r="N801" s="4" t="s">
        <v>1212</v>
      </c>
      <c r="O801" s="5"/>
      <c r="P801" s="5"/>
      <c r="Q801" s="5"/>
      <c r="R801" s="5"/>
      <c r="S801" s="5"/>
      <c r="T801" s="5" t="s">
        <v>5374</v>
      </c>
      <c r="U801" s="5" t="s">
        <v>4512</v>
      </c>
      <c r="V801" s="5" t="s">
        <v>4513</v>
      </c>
      <c r="W801" s="5"/>
      <c r="X801" s="5"/>
      <c r="Y801" s="5" t="s">
        <v>5102</v>
      </c>
      <c r="Z801" s="5" t="s">
        <v>5103</v>
      </c>
      <c r="AA801" s="5"/>
      <c r="AB801" s="5"/>
      <c r="AC801" s="5"/>
      <c r="AD801" s="5" t="s">
        <v>662</v>
      </c>
      <c r="AE801" s="5" t="s">
        <v>663</v>
      </c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</row>
    <row r="802" spans="1:73" s="6" customFormat="1" ht="13.5" customHeight="1">
      <c r="A802" s="11" t="str">
        <f>HYPERLINK("http://kyu.snu.ac.kr/sdhj/index.jsp?type=hj/GK14746_00IM0001_159a.jpg","1867_수동면_159a")</f>
        <v>1867_수동면_159a</v>
      </c>
      <c r="B802" s="4">
        <v>1867</v>
      </c>
      <c r="C802" s="4" t="s">
        <v>72</v>
      </c>
      <c r="D802" s="4" t="s">
        <v>73</v>
      </c>
      <c r="E802" s="4">
        <v>801</v>
      </c>
      <c r="F802" s="5">
        <v>4</v>
      </c>
      <c r="G802" s="5" t="s">
        <v>265</v>
      </c>
      <c r="H802" s="5" t="s">
        <v>266</v>
      </c>
      <c r="I802" s="5">
        <f t="shared" si="58"/>
        <v>2</v>
      </c>
      <c r="J802" s="5"/>
      <c r="K802" s="5"/>
      <c r="L802" s="5">
        <v>5</v>
      </c>
      <c r="M802" s="4" t="s">
        <v>5883</v>
      </c>
      <c r="N802" s="4" t="s">
        <v>5884</v>
      </c>
      <c r="O802" s="5"/>
      <c r="P802" s="5"/>
      <c r="Q802" s="5" t="s">
        <v>2837</v>
      </c>
      <c r="R802" s="5" t="s">
        <v>2838</v>
      </c>
      <c r="S802" s="5"/>
      <c r="T802" s="5" t="s">
        <v>5371</v>
      </c>
      <c r="U802" s="5"/>
      <c r="V802" s="5"/>
      <c r="W802" s="5" t="s">
        <v>5885</v>
      </c>
      <c r="X802" s="5" t="s">
        <v>5886</v>
      </c>
      <c r="Y802" s="5" t="s">
        <v>2839</v>
      </c>
      <c r="Z802" s="5" t="s">
        <v>2840</v>
      </c>
      <c r="AA802" s="5" t="s">
        <v>5887</v>
      </c>
      <c r="AB802" s="5" t="s">
        <v>1348</v>
      </c>
      <c r="AC802" s="5">
        <v>60</v>
      </c>
      <c r="AD802" s="5" t="s">
        <v>365</v>
      </c>
      <c r="AE802" s="5" t="s">
        <v>366</v>
      </c>
      <c r="AF802" s="5"/>
      <c r="AG802" s="5"/>
      <c r="AH802" s="5"/>
      <c r="AI802" s="5"/>
      <c r="AJ802" s="5" t="s">
        <v>35</v>
      </c>
      <c r="AK802" s="5" t="s">
        <v>36</v>
      </c>
      <c r="AL802" s="5" t="s">
        <v>1862</v>
      </c>
      <c r="AM802" s="5" t="s">
        <v>1863</v>
      </c>
      <c r="AN802" s="5"/>
      <c r="AO802" s="5"/>
      <c r="AP802" s="5"/>
      <c r="AQ802" s="5"/>
      <c r="AR802" s="5"/>
      <c r="AS802" s="5"/>
      <c r="AT802" s="5" t="s">
        <v>95</v>
      </c>
      <c r="AU802" s="5" t="s">
        <v>96</v>
      </c>
      <c r="AV802" s="5" t="s">
        <v>2841</v>
      </c>
      <c r="AW802" s="5" t="s">
        <v>2842</v>
      </c>
      <c r="AX802" s="5"/>
      <c r="AY802" s="5"/>
      <c r="AZ802" s="5"/>
      <c r="BA802" s="5"/>
      <c r="BB802" s="5"/>
      <c r="BC802" s="5"/>
      <c r="BD802" s="5"/>
      <c r="BE802" s="5"/>
      <c r="BF802" s="5"/>
      <c r="BG802" s="5" t="s">
        <v>95</v>
      </c>
      <c r="BH802" s="5" t="s">
        <v>96</v>
      </c>
      <c r="BI802" s="5" t="s">
        <v>2843</v>
      </c>
      <c r="BJ802" s="5" t="s">
        <v>2844</v>
      </c>
      <c r="BK802" s="5" t="s">
        <v>95</v>
      </c>
      <c r="BL802" s="5" t="s">
        <v>96</v>
      </c>
      <c r="BM802" s="5" t="s">
        <v>2845</v>
      </c>
      <c r="BN802" s="5" t="s">
        <v>2846</v>
      </c>
      <c r="BO802" s="5" t="s">
        <v>95</v>
      </c>
      <c r="BP802" s="5" t="s">
        <v>96</v>
      </c>
      <c r="BQ802" s="5" t="s">
        <v>2847</v>
      </c>
      <c r="BR802" s="5" t="s">
        <v>2848</v>
      </c>
      <c r="BS802" s="5" t="s">
        <v>2800</v>
      </c>
      <c r="BT802" s="5" t="s">
        <v>2801</v>
      </c>
      <c r="BU802" s="5"/>
    </row>
    <row r="803" spans="1:73" s="6" customFormat="1" ht="13.5" customHeight="1">
      <c r="A803" s="11" t="str">
        <f>HYPERLINK("http://kyu.snu.ac.kr/sdhj/index.jsp?type=hj/GK14746_00IM0001_159a.jpg","1867_수동면_159a")</f>
        <v>1867_수동면_159a</v>
      </c>
      <c r="B803" s="4">
        <v>1867</v>
      </c>
      <c r="C803" s="4" t="s">
        <v>72</v>
      </c>
      <c r="D803" s="4" t="s">
        <v>73</v>
      </c>
      <c r="E803" s="4">
        <v>802</v>
      </c>
      <c r="F803" s="5">
        <v>4</v>
      </c>
      <c r="G803" s="5" t="s">
        <v>265</v>
      </c>
      <c r="H803" s="5" t="s">
        <v>266</v>
      </c>
      <c r="I803" s="5">
        <f t="shared" si="58"/>
        <v>2</v>
      </c>
      <c r="J803" s="5"/>
      <c r="K803" s="5"/>
      <c r="L803" s="5">
        <f>L802</f>
        <v>5</v>
      </c>
      <c r="M803" s="4" t="s">
        <v>5883</v>
      </c>
      <c r="N803" s="4" t="s">
        <v>5884</v>
      </c>
      <c r="O803" s="5"/>
      <c r="P803" s="5"/>
      <c r="Q803" s="5"/>
      <c r="R803" s="5"/>
      <c r="S803" s="5" t="s">
        <v>164</v>
      </c>
      <c r="T803" s="5" t="s">
        <v>165</v>
      </c>
      <c r="U803" s="5"/>
      <c r="V803" s="5"/>
      <c r="W803" s="5" t="s">
        <v>110</v>
      </c>
      <c r="X803" s="5" t="s">
        <v>111</v>
      </c>
      <c r="Y803" s="5" t="s">
        <v>167</v>
      </c>
      <c r="Z803" s="5" t="s">
        <v>168</v>
      </c>
      <c r="AA803" s="5"/>
      <c r="AB803" s="5"/>
      <c r="AC803" s="5">
        <v>60</v>
      </c>
      <c r="AD803" s="5" t="s">
        <v>365</v>
      </c>
      <c r="AE803" s="5" t="s">
        <v>366</v>
      </c>
      <c r="AF803" s="5"/>
      <c r="AG803" s="5"/>
      <c r="AH803" s="5"/>
      <c r="AI803" s="5"/>
      <c r="AJ803" s="5" t="s">
        <v>169</v>
      </c>
      <c r="AK803" s="5" t="s">
        <v>170</v>
      </c>
      <c r="AL803" s="5" t="s">
        <v>973</v>
      </c>
      <c r="AM803" s="5" t="s">
        <v>974</v>
      </c>
      <c r="AN803" s="5"/>
      <c r="AO803" s="5"/>
      <c r="AP803" s="5"/>
      <c r="AQ803" s="5"/>
      <c r="AR803" s="5"/>
      <c r="AS803" s="5"/>
      <c r="AT803" s="5" t="s">
        <v>95</v>
      </c>
      <c r="AU803" s="5" t="s">
        <v>96</v>
      </c>
      <c r="AV803" s="5" t="s">
        <v>1787</v>
      </c>
      <c r="AW803" s="5" t="s">
        <v>1788</v>
      </c>
      <c r="AX803" s="5"/>
      <c r="AY803" s="5"/>
      <c r="AZ803" s="5"/>
      <c r="BA803" s="5"/>
      <c r="BB803" s="5"/>
      <c r="BC803" s="5"/>
      <c r="BD803" s="5"/>
      <c r="BE803" s="5"/>
      <c r="BF803" s="5"/>
      <c r="BG803" s="5" t="s">
        <v>95</v>
      </c>
      <c r="BH803" s="5" t="s">
        <v>96</v>
      </c>
      <c r="BI803" s="5" t="s">
        <v>1789</v>
      </c>
      <c r="BJ803" s="5" t="s">
        <v>1790</v>
      </c>
      <c r="BK803" s="5" t="s">
        <v>95</v>
      </c>
      <c r="BL803" s="5" t="s">
        <v>96</v>
      </c>
      <c r="BM803" s="5" t="s">
        <v>1791</v>
      </c>
      <c r="BN803" s="5" t="s">
        <v>1792</v>
      </c>
      <c r="BO803" s="5" t="s">
        <v>95</v>
      </c>
      <c r="BP803" s="5" t="s">
        <v>96</v>
      </c>
      <c r="BQ803" s="5" t="s">
        <v>1793</v>
      </c>
      <c r="BR803" s="5" t="s">
        <v>5888</v>
      </c>
      <c r="BS803" s="5" t="s">
        <v>255</v>
      </c>
      <c r="BT803" s="5" t="s">
        <v>256</v>
      </c>
      <c r="BU803" s="5"/>
    </row>
    <row r="804" spans="1:73" s="6" customFormat="1" ht="13.5" customHeight="1">
      <c r="A804" s="11" t="str">
        <f>HYPERLINK("http://kyu.snu.ac.kr/sdhj/index.jsp?type=hj/GK14746_00IM0001_159a.jpg","1867_수동면_159a")</f>
        <v>1867_수동면_159a</v>
      </c>
      <c r="B804" s="4">
        <v>1867</v>
      </c>
      <c r="C804" s="4" t="s">
        <v>72</v>
      </c>
      <c r="D804" s="4" t="s">
        <v>73</v>
      </c>
      <c r="E804" s="4">
        <v>803</v>
      </c>
      <c r="F804" s="5">
        <v>4</v>
      </c>
      <c r="G804" s="5" t="s">
        <v>265</v>
      </c>
      <c r="H804" s="5" t="s">
        <v>266</v>
      </c>
      <c r="I804" s="5">
        <f t="shared" si="58"/>
        <v>2</v>
      </c>
      <c r="J804" s="5"/>
      <c r="K804" s="5"/>
      <c r="L804" s="5">
        <f>L803</f>
        <v>5</v>
      </c>
      <c r="M804" s="4" t="s">
        <v>5883</v>
      </c>
      <c r="N804" s="4" t="s">
        <v>5884</v>
      </c>
      <c r="O804" s="5"/>
      <c r="P804" s="5"/>
      <c r="Q804" s="5"/>
      <c r="R804" s="5"/>
      <c r="S804" s="5" t="s">
        <v>4494</v>
      </c>
      <c r="T804" s="5" t="s">
        <v>4495</v>
      </c>
      <c r="U804" s="5"/>
      <c r="V804" s="5"/>
      <c r="W804" s="5"/>
      <c r="X804" s="5"/>
      <c r="Y804" s="5" t="s">
        <v>5104</v>
      </c>
      <c r="Z804" s="5" t="s">
        <v>3612</v>
      </c>
      <c r="AA804" s="5"/>
      <c r="AB804" s="5"/>
      <c r="AC804" s="5">
        <v>11</v>
      </c>
      <c r="AD804" s="5" t="s">
        <v>2419</v>
      </c>
      <c r="AE804" s="5" t="s">
        <v>2420</v>
      </c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</row>
    <row r="805" spans="1:73" s="6" customFormat="1" ht="13.5" customHeight="1">
      <c r="A805" s="11" t="str">
        <f>HYPERLINK("http://kyu.snu.ac.kr/sdhj/index.jsp?type=hj/GK14746_00IM0001_159a.jpg","1867_수동면_159a")</f>
        <v>1867_수동면_159a</v>
      </c>
      <c r="B805" s="4">
        <v>1867</v>
      </c>
      <c r="C805" s="4" t="s">
        <v>72</v>
      </c>
      <c r="D805" s="4" t="s">
        <v>73</v>
      </c>
      <c r="E805" s="4">
        <v>804</v>
      </c>
      <c r="F805" s="5">
        <v>4</v>
      </c>
      <c r="G805" s="5" t="s">
        <v>265</v>
      </c>
      <c r="H805" s="5" t="s">
        <v>266</v>
      </c>
      <c r="I805" s="5">
        <f t="shared" si="58"/>
        <v>2</v>
      </c>
      <c r="J805" s="5"/>
      <c r="K805" s="5"/>
      <c r="L805" s="5">
        <f>L804</f>
        <v>5</v>
      </c>
      <c r="M805" s="4" t="s">
        <v>5883</v>
      </c>
      <c r="N805" s="4" t="s">
        <v>5884</v>
      </c>
      <c r="O805" s="5"/>
      <c r="P805" s="5"/>
      <c r="Q805" s="5"/>
      <c r="R805" s="5"/>
      <c r="S805" s="5" t="s">
        <v>4494</v>
      </c>
      <c r="T805" s="5" t="s">
        <v>4495</v>
      </c>
      <c r="U805" s="5"/>
      <c r="V805" s="5"/>
      <c r="W805" s="5"/>
      <c r="X805" s="5"/>
      <c r="Y805" s="5" t="s">
        <v>120</v>
      </c>
      <c r="Z805" s="5" t="s">
        <v>121</v>
      </c>
      <c r="AA805" s="5"/>
      <c r="AB805" s="5"/>
      <c r="AC805" s="5">
        <v>5</v>
      </c>
      <c r="AD805" s="5" t="s">
        <v>690</v>
      </c>
      <c r="AE805" s="5" t="s">
        <v>691</v>
      </c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</row>
    <row r="806" spans="1:73" s="6" customFormat="1" ht="13.5" customHeight="1">
      <c r="A806" s="11" t="str">
        <f>HYPERLINK("http://kyu.snu.ac.kr/sdhj/index.jsp?type=hj/GK14746_00IM0001_159a.jpg","1867_수동면_159a")</f>
        <v>1867_수동면_159a</v>
      </c>
      <c r="B806" s="4">
        <v>1867</v>
      </c>
      <c r="C806" s="4" t="s">
        <v>72</v>
      </c>
      <c r="D806" s="4" t="s">
        <v>73</v>
      </c>
      <c r="E806" s="4">
        <v>805</v>
      </c>
      <c r="F806" s="5">
        <v>4</v>
      </c>
      <c r="G806" s="5" t="s">
        <v>265</v>
      </c>
      <c r="H806" s="5" t="s">
        <v>266</v>
      </c>
      <c r="I806" s="5">
        <f t="shared" si="58"/>
        <v>2</v>
      </c>
      <c r="J806" s="5"/>
      <c r="K806" s="5"/>
      <c r="L806" s="5">
        <f>L805</f>
        <v>5</v>
      </c>
      <c r="M806" s="4" t="s">
        <v>5883</v>
      </c>
      <c r="N806" s="4" t="s">
        <v>5884</v>
      </c>
      <c r="O806" s="5"/>
      <c r="P806" s="5"/>
      <c r="Q806" s="5"/>
      <c r="R806" s="5"/>
      <c r="S806" s="5"/>
      <c r="T806" s="5" t="s">
        <v>5521</v>
      </c>
      <c r="U806" s="5" t="s">
        <v>4512</v>
      </c>
      <c r="V806" s="5" t="s">
        <v>4513</v>
      </c>
      <c r="W806" s="5"/>
      <c r="X806" s="5"/>
      <c r="Y806" s="5" t="s">
        <v>5097</v>
      </c>
      <c r="Z806" s="5" t="s">
        <v>5889</v>
      </c>
      <c r="AA806" s="5"/>
      <c r="AB806" s="5"/>
      <c r="AC806" s="5">
        <v>31</v>
      </c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</row>
    <row r="807" spans="1:73" s="6" customFormat="1" ht="13.5" customHeight="1">
      <c r="A807" s="11" t="str">
        <f>HYPERLINK("http://kyu.snu.ac.kr/sdhj/index.jsp?type=hj/GK14746_00IM0001_159a.jpg","1867_수동면_159a")</f>
        <v>1867_수동면_159a</v>
      </c>
      <c r="B807" s="4">
        <v>1867</v>
      </c>
      <c r="C807" s="4" t="s">
        <v>72</v>
      </c>
      <c r="D807" s="4" t="s">
        <v>73</v>
      </c>
      <c r="E807" s="4">
        <v>806</v>
      </c>
      <c r="F807" s="5">
        <v>4</v>
      </c>
      <c r="G807" s="5" t="s">
        <v>265</v>
      </c>
      <c r="H807" s="5" t="s">
        <v>266</v>
      </c>
      <c r="I807" s="5">
        <v>3</v>
      </c>
      <c r="J807" s="5" t="s">
        <v>1462</v>
      </c>
      <c r="K807" s="5" t="s">
        <v>1463</v>
      </c>
      <c r="L807" s="5">
        <v>1</v>
      </c>
      <c r="M807" s="4" t="s">
        <v>2371</v>
      </c>
      <c r="N807" s="4" t="s">
        <v>2372</v>
      </c>
      <c r="O807" s="5"/>
      <c r="P807" s="5"/>
      <c r="Q807" s="5"/>
      <c r="R807" s="5"/>
      <c r="S807" s="5"/>
      <c r="T807" s="5" t="s">
        <v>5799</v>
      </c>
      <c r="U807" s="5" t="s">
        <v>108</v>
      </c>
      <c r="V807" s="5" t="s">
        <v>109</v>
      </c>
      <c r="W807" s="5" t="s">
        <v>550</v>
      </c>
      <c r="X807" s="5" t="s">
        <v>551</v>
      </c>
      <c r="Y807" s="5" t="s">
        <v>2373</v>
      </c>
      <c r="Z807" s="5" t="s">
        <v>2374</v>
      </c>
      <c r="AA807" s="5"/>
      <c r="AB807" s="5"/>
      <c r="AC807" s="5">
        <v>40</v>
      </c>
      <c r="AD807" s="5" t="s">
        <v>714</v>
      </c>
      <c r="AE807" s="5" t="s">
        <v>715</v>
      </c>
      <c r="AF807" s="5"/>
      <c r="AG807" s="5"/>
      <c r="AH807" s="5"/>
      <c r="AI807" s="5"/>
      <c r="AJ807" s="5" t="s">
        <v>35</v>
      </c>
      <c r="AK807" s="5" t="s">
        <v>36</v>
      </c>
      <c r="AL807" s="5" t="s">
        <v>554</v>
      </c>
      <c r="AM807" s="5" t="s">
        <v>555</v>
      </c>
      <c r="AN807" s="5"/>
      <c r="AO807" s="5"/>
      <c r="AP807" s="5"/>
      <c r="AQ807" s="5"/>
      <c r="AR807" s="5"/>
      <c r="AS807" s="5"/>
      <c r="AT807" s="5" t="s">
        <v>95</v>
      </c>
      <c r="AU807" s="5" t="s">
        <v>96</v>
      </c>
      <c r="AV807" s="5" t="s">
        <v>2375</v>
      </c>
      <c r="AW807" s="5" t="s">
        <v>2376</v>
      </c>
      <c r="AX807" s="5"/>
      <c r="AY807" s="5"/>
      <c r="AZ807" s="5"/>
      <c r="BA807" s="5"/>
      <c r="BB807" s="5"/>
      <c r="BC807" s="5"/>
      <c r="BD807" s="5"/>
      <c r="BE807" s="5"/>
      <c r="BF807" s="5"/>
      <c r="BG807" s="5" t="s">
        <v>706</v>
      </c>
      <c r="BH807" s="5" t="s">
        <v>707</v>
      </c>
      <c r="BI807" s="5" t="s">
        <v>2377</v>
      </c>
      <c r="BJ807" s="5" t="s">
        <v>2378</v>
      </c>
      <c r="BK807" s="5" t="s">
        <v>2379</v>
      </c>
      <c r="BL807" s="5" t="s">
        <v>2380</v>
      </c>
      <c r="BM807" s="5" t="s">
        <v>2381</v>
      </c>
      <c r="BN807" s="5" t="s">
        <v>2382</v>
      </c>
      <c r="BO807" s="5" t="s">
        <v>5890</v>
      </c>
      <c r="BP807" s="5" t="s">
        <v>5891</v>
      </c>
      <c r="BQ807" s="5" t="s">
        <v>5892</v>
      </c>
      <c r="BR807" s="5" t="s">
        <v>5893</v>
      </c>
      <c r="BS807" s="5" t="s">
        <v>116</v>
      </c>
      <c r="BT807" s="5" t="s">
        <v>117</v>
      </c>
      <c r="BU807" s="5"/>
    </row>
    <row r="808" spans="1:73" s="6" customFormat="1" ht="13.5" customHeight="1">
      <c r="A808" s="11" t="str">
        <f>HYPERLINK("http://kyu.snu.ac.kr/sdhj/index.jsp?type=hj/GK14746_00IM0001_159a.jpg","1867_수동면_159a")</f>
        <v>1867_수동면_159a</v>
      </c>
      <c r="B808" s="4">
        <v>1867</v>
      </c>
      <c r="C808" s="4" t="s">
        <v>72</v>
      </c>
      <c r="D808" s="4" t="s">
        <v>73</v>
      </c>
      <c r="E808" s="4">
        <v>807</v>
      </c>
      <c r="F808" s="5">
        <v>4</v>
      </c>
      <c r="G808" s="5" t="s">
        <v>265</v>
      </c>
      <c r="H808" s="5" t="s">
        <v>266</v>
      </c>
      <c r="I808" s="5">
        <f t="shared" ref="I808:I828" si="59">I807</f>
        <v>3</v>
      </c>
      <c r="J808" s="5"/>
      <c r="K808" s="5"/>
      <c r="L808" s="5">
        <f>L807</f>
        <v>1</v>
      </c>
      <c r="M808" s="4" t="s">
        <v>2371</v>
      </c>
      <c r="N808" s="4" t="s">
        <v>2372</v>
      </c>
      <c r="O808" s="5"/>
      <c r="P808" s="5"/>
      <c r="Q808" s="5"/>
      <c r="R808" s="5"/>
      <c r="S808" s="5" t="s">
        <v>164</v>
      </c>
      <c r="T808" s="5" t="s">
        <v>165</v>
      </c>
      <c r="U808" s="5"/>
      <c r="V808" s="5"/>
      <c r="W808" s="5" t="s">
        <v>1050</v>
      </c>
      <c r="X808" s="5" t="s">
        <v>1051</v>
      </c>
      <c r="Y808" s="5" t="s">
        <v>167</v>
      </c>
      <c r="Z808" s="5" t="s">
        <v>168</v>
      </c>
      <c r="AA808" s="5"/>
      <c r="AB808" s="5"/>
      <c r="AC808" s="5">
        <v>32</v>
      </c>
      <c r="AD808" s="5" t="s">
        <v>1640</v>
      </c>
      <c r="AE808" s="5" t="s">
        <v>1641</v>
      </c>
      <c r="AF808" s="5"/>
      <c r="AG808" s="5"/>
      <c r="AH808" s="5"/>
      <c r="AI808" s="5"/>
      <c r="AJ808" s="5" t="s">
        <v>169</v>
      </c>
      <c r="AK808" s="5" t="s">
        <v>170</v>
      </c>
      <c r="AL808" s="5" t="s">
        <v>1054</v>
      </c>
      <c r="AM808" s="5" t="s">
        <v>1055</v>
      </c>
      <c r="AN808" s="5"/>
      <c r="AO808" s="5"/>
      <c r="AP808" s="5"/>
      <c r="AQ808" s="5"/>
      <c r="AR808" s="5"/>
      <c r="AS808" s="5"/>
      <c r="AT808" s="5" t="s">
        <v>95</v>
      </c>
      <c r="AU808" s="5" t="s">
        <v>96</v>
      </c>
      <c r="AV808" s="5" t="s">
        <v>3001</v>
      </c>
      <c r="AW808" s="5" t="s">
        <v>3002</v>
      </c>
      <c r="AX808" s="5"/>
      <c r="AY808" s="5"/>
      <c r="AZ808" s="5"/>
      <c r="BA808" s="5"/>
      <c r="BB808" s="5"/>
      <c r="BC808" s="5"/>
      <c r="BD808" s="5"/>
      <c r="BE808" s="5"/>
      <c r="BF808" s="5"/>
      <c r="BG808" s="5" t="s">
        <v>95</v>
      </c>
      <c r="BH808" s="5" t="s">
        <v>96</v>
      </c>
      <c r="BI808" s="5" t="s">
        <v>2118</v>
      </c>
      <c r="BJ808" s="5" t="s">
        <v>2119</v>
      </c>
      <c r="BK808" s="5" t="s">
        <v>95</v>
      </c>
      <c r="BL808" s="5" t="s">
        <v>96</v>
      </c>
      <c r="BM808" s="5" t="s">
        <v>3003</v>
      </c>
      <c r="BN808" s="5" t="s">
        <v>3004</v>
      </c>
      <c r="BO808" s="5" t="s">
        <v>95</v>
      </c>
      <c r="BP808" s="5" t="s">
        <v>96</v>
      </c>
      <c r="BQ808" s="5" t="s">
        <v>3005</v>
      </c>
      <c r="BR808" s="5" t="s">
        <v>3006</v>
      </c>
      <c r="BS808" s="5" t="s">
        <v>371</v>
      </c>
      <c r="BT808" s="5" t="s">
        <v>372</v>
      </c>
      <c r="BU808" s="5"/>
    </row>
    <row r="809" spans="1:73" s="6" customFormat="1" ht="13.5" customHeight="1">
      <c r="A809" s="11" t="str">
        <f>HYPERLINK("http://kyu.snu.ac.kr/sdhj/index.jsp?type=hj/GK14746_00IM0001_159a.jpg","1867_수동면_159a")</f>
        <v>1867_수동면_159a</v>
      </c>
      <c r="B809" s="4">
        <v>1867</v>
      </c>
      <c r="C809" s="4" t="s">
        <v>72</v>
      </c>
      <c r="D809" s="4" t="s">
        <v>73</v>
      </c>
      <c r="E809" s="4">
        <v>808</v>
      </c>
      <c r="F809" s="5">
        <v>4</v>
      </c>
      <c r="G809" s="5" t="s">
        <v>265</v>
      </c>
      <c r="H809" s="5" t="s">
        <v>266</v>
      </c>
      <c r="I809" s="5">
        <f t="shared" si="59"/>
        <v>3</v>
      </c>
      <c r="J809" s="5"/>
      <c r="K809" s="5"/>
      <c r="L809" s="5">
        <f>L808</f>
        <v>1</v>
      </c>
      <c r="M809" s="4" t="s">
        <v>2371</v>
      </c>
      <c r="N809" s="4" t="s">
        <v>2372</v>
      </c>
      <c r="O809" s="5"/>
      <c r="P809" s="5"/>
      <c r="Q809" s="5"/>
      <c r="R809" s="5"/>
      <c r="S809" s="5"/>
      <c r="T809" s="5" t="s">
        <v>5803</v>
      </c>
      <c r="U809" s="5" t="s">
        <v>4512</v>
      </c>
      <c r="V809" s="5" t="s">
        <v>4513</v>
      </c>
      <c r="W809" s="5"/>
      <c r="X809" s="5"/>
      <c r="Y809" s="5" t="s">
        <v>5105</v>
      </c>
      <c r="Z809" s="5" t="s">
        <v>5106</v>
      </c>
      <c r="AA809" s="5"/>
      <c r="AB809" s="5"/>
      <c r="AC809" s="5"/>
      <c r="AD809" s="5" t="s">
        <v>349</v>
      </c>
      <c r="AE809" s="5" t="s">
        <v>350</v>
      </c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</row>
    <row r="810" spans="1:73" s="6" customFormat="1" ht="13.5" customHeight="1">
      <c r="A810" s="11" t="str">
        <f>HYPERLINK("http://kyu.snu.ac.kr/sdhj/index.jsp?type=hj/GK14746_00IM0001_159a.jpg","1867_수동면_159a")</f>
        <v>1867_수동면_159a</v>
      </c>
      <c r="B810" s="4">
        <v>1867</v>
      </c>
      <c r="C810" s="4" t="s">
        <v>72</v>
      </c>
      <c r="D810" s="4" t="s">
        <v>73</v>
      </c>
      <c r="E810" s="4">
        <v>809</v>
      </c>
      <c r="F810" s="5">
        <v>4</v>
      </c>
      <c r="G810" s="5" t="s">
        <v>265</v>
      </c>
      <c r="H810" s="5" t="s">
        <v>266</v>
      </c>
      <c r="I810" s="5">
        <f t="shared" si="59"/>
        <v>3</v>
      </c>
      <c r="J810" s="5"/>
      <c r="K810" s="5"/>
      <c r="L810" s="5">
        <v>2</v>
      </c>
      <c r="M810" s="4" t="s">
        <v>1151</v>
      </c>
      <c r="N810" s="4" t="s">
        <v>1152</v>
      </c>
      <c r="O810" s="5"/>
      <c r="P810" s="5"/>
      <c r="Q810" s="5"/>
      <c r="R810" s="5"/>
      <c r="S810" s="5"/>
      <c r="T810" s="5" t="s">
        <v>5597</v>
      </c>
      <c r="U810" s="5" t="s">
        <v>108</v>
      </c>
      <c r="V810" s="5" t="s">
        <v>109</v>
      </c>
      <c r="W810" s="5" t="s">
        <v>550</v>
      </c>
      <c r="X810" s="5" t="s">
        <v>551</v>
      </c>
      <c r="Y810" s="5" t="s">
        <v>4164</v>
      </c>
      <c r="Z810" s="5" t="s">
        <v>4165</v>
      </c>
      <c r="AA810" s="5"/>
      <c r="AB810" s="5"/>
      <c r="AC810" s="5">
        <v>52</v>
      </c>
      <c r="AD810" s="5" t="s">
        <v>153</v>
      </c>
      <c r="AE810" s="5" t="s">
        <v>154</v>
      </c>
      <c r="AF810" s="5"/>
      <c r="AG810" s="5"/>
      <c r="AH810" s="5"/>
      <c r="AI810" s="5"/>
      <c r="AJ810" s="5" t="s">
        <v>35</v>
      </c>
      <c r="AK810" s="5" t="s">
        <v>36</v>
      </c>
      <c r="AL810" s="5" t="s">
        <v>554</v>
      </c>
      <c r="AM810" s="5" t="s">
        <v>555</v>
      </c>
      <c r="AN810" s="5"/>
      <c r="AO810" s="5"/>
      <c r="AP810" s="5"/>
      <c r="AQ810" s="5"/>
      <c r="AR810" s="5"/>
      <c r="AS810" s="5"/>
      <c r="AT810" s="5" t="s">
        <v>95</v>
      </c>
      <c r="AU810" s="5" t="s">
        <v>96</v>
      </c>
      <c r="AV810" s="5" t="s">
        <v>4166</v>
      </c>
      <c r="AW810" s="5" t="s">
        <v>4167</v>
      </c>
      <c r="AX810" s="5"/>
      <c r="AY810" s="5"/>
      <c r="AZ810" s="5"/>
      <c r="BA810" s="5"/>
      <c r="BB810" s="5"/>
      <c r="BC810" s="5"/>
      <c r="BD810" s="5"/>
      <c r="BE810" s="5"/>
      <c r="BF810" s="5"/>
      <c r="BG810" s="5" t="s">
        <v>706</v>
      </c>
      <c r="BH810" s="5" t="s">
        <v>707</v>
      </c>
      <c r="BI810" s="5" t="s">
        <v>708</v>
      </c>
      <c r="BJ810" s="5" t="s">
        <v>709</v>
      </c>
      <c r="BK810" s="5" t="s">
        <v>4168</v>
      </c>
      <c r="BL810" s="5" t="s">
        <v>4169</v>
      </c>
      <c r="BM810" s="5" t="s">
        <v>2381</v>
      </c>
      <c r="BN810" s="5" t="s">
        <v>2382</v>
      </c>
      <c r="BO810" s="5" t="s">
        <v>95</v>
      </c>
      <c r="BP810" s="5" t="s">
        <v>96</v>
      </c>
      <c r="BQ810" s="5" t="s">
        <v>4170</v>
      </c>
      <c r="BR810" s="5" t="s">
        <v>4171</v>
      </c>
      <c r="BS810" s="5" t="s">
        <v>1393</v>
      </c>
      <c r="BT810" s="5" t="s">
        <v>1120</v>
      </c>
      <c r="BU810" s="5"/>
    </row>
    <row r="811" spans="1:73" s="6" customFormat="1" ht="13.5" customHeight="1">
      <c r="A811" s="11" t="str">
        <f>HYPERLINK("http://kyu.snu.ac.kr/sdhj/index.jsp?type=hj/GK14746_00IM0001_159a.jpg","1867_수동면_159a")</f>
        <v>1867_수동면_159a</v>
      </c>
      <c r="B811" s="4">
        <v>1867</v>
      </c>
      <c r="C811" s="4" t="s">
        <v>72</v>
      </c>
      <c r="D811" s="4" t="s">
        <v>73</v>
      </c>
      <c r="E811" s="4">
        <v>810</v>
      </c>
      <c r="F811" s="5">
        <v>4</v>
      </c>
      <c r="G811" s="5" t="s">
        <v>265</v>
      </c>
      <c r="H811" s="5" t="s">
        <v>266</v>
      </c>
      <c r="I811" s="5">
        <f t="shared" si="59"/>
        <v>3</v>
      </c>
      <c r="J811" s="5"/>
      <c r="K811" s="5"/>
      <c r="L811" s="5">
        <f>L810</f>
        <v>2</v>
      </c>
      <c r="M811" s="4" t="s">
        <v>1151</v>
      </c>
      <c r="N811" s="4" t="s">
        <v>1152</v>
      </c>
      <c r="O811" s="5"/>
      <c r="P811" s="5"/>
      <c r="Q811" s="5"/>
      <c r="R811" s="5"/>
      <c r="S811" s="5" t="s">
        <v>164</v>
      </c>
      <c r="T811" s="5" t="s">
        <v>165</v>
      </c>
      <c r="U811" s="5"/>
      <c r="V811" s="5"/>
      <c r="W811" s="5" t="s">
        <v>269</v>
      </c>
      <c r="X811" s="5" t="s">
        <v>270</v>
      </c>
      <c r="Y811" s="5" t="s">
        <v>167</v>
      </c>
      <c r="Z811" s="5" t="s">
        <v>168</v>
      </c>
      <c r="AA811" s="5"/>
      <c r="AB811" s="5"/>
      <c r="AC811" s="5">
        <v>49</v>
      </c>
      <c r="AD811" s="5" t="s">
        <v>381</v>
      </c>
      <c r="AE811" s="5" t="s">
        <v>382</v>
      </c>
      <c r="AF811" s="5"/>
      <c r="AG811" s="5"/>
      <c r="AH811" s="5"/>
      <c r="AI811" s="5"/>
      <c r="AJ811" s="5" t="s">
        <v>35</v>
      </c>
      <c r="AK811" s="5" t="s">
        <v>36</v>
      </c>
      <c r="AL811" s="5" t="s">
        <v>187</v>
      </c>
      <c r="AM811" s="5" t="s">
        <v>188</v>
      </c>
      <c r="AN811" s="5"/>
      <c r="AO811" s="5"/>
      <c r="AP811" s="5"/>
      <c r="AQ811" s="5"/>
      <c r="AR811" s="5"/>
      <c r="AS811" s="5"/>
      <c r="AT811" s="5" t="s">
        <v>95</v>
      </c>
      <c r="AU811" s="5" t="s">
        <v>96</v>
      </c>
      <c r="AV811" s="5" t="s">
        <v>1153</v>
      </c>
      <c r="AW811" s="5" t="s">
        <v>1154</v>
      </c>
      <c r="AX811" s="5"/>
      <c r="AY811" s="5"/>
      <c r="AZ811" s="5"/>
      <c r="BA811" s="5"/>
      <c r="BB811" s="5"/>
      <c r="BC811" s="5"/>
      <c r="BD811" s="5"/>
      <c r="BE811" s="5"/>
      <c r="BF811" s="5"/>
      <c r="BG811" s="5" t="s">
        <v>95</v>
      </c>
      <c r="BH811" s="5" t="s">
        <v>96</v>
      </c>
      <c r="BI811" s="5" t="s">
        <v>275</v>
      </c>
      <c r="BJ811" s="5" t="s">
        <v>276</v>
      </c>
      <c r="BK811" s="5" t="s">
        <v>95</v>
      </c>
      <c r="BL811" s="5" t="s">
        <v>96</v>
      </c>
      <c r="BM811" s="5" t="s">
        <v>277</v>
      </c>
      <c r="BN811" s="5" t="s">
        <v>278</v>
      </c>
      <c r="BO811" s="5" t="s">
        <v>95</v>
      </c>
      <c r="BP811" s="5" t="s">
        <v>96</v>
      </c>
      <c r="BQ811" s="5" t="s">
        <v>1155</v>
      </c>
      <c r="BR811" s="5" t="s">
        <v>1156</v>
      </c>
      <c r="BS811" s="5" t="s">
        <v>171</v>
      </c>
      <c r="BT811" s="5" t="s">
        <v>5687</v>
      </c>
      <c r="BU811" s="5"/>
    </row>
    <row r="812" spans="1:73" s="6" customFormat="1" ht="13.5" customHeight="1">
      <c r="A812" s="11" t="str">
        <f>HYPERLINK("http://kyu.snu.ac.kr/sdhj/index.jsp?type=hj/GK14746_00IM0001_159a.jpg","1867_수동면_159a")</f>
        <v>1867_수동면_159a</v>
      </c>
      <c r="B812" s="4">
        <v>1867</v>
      </c>
      <c r="C812" s="4" t="s">
        <v>72</v>
      </c>
      <c r="D812" s="4" t="s">
        <v>73</v>
      </c>
      <c r="E812" s="4">
        <v>811</v>
      </c>
      <c r="F812" s="5">
        <v>4</v>
      </c>
      <c r="G812" s="5" t="s">
        <v>265</v>
      </c>
      <c r="H812" s="5" t="s">
        <v>266</v>
      </c>
      <c r="I812" s="5">
        <f t="shared" si="59"/>
        <v>3</v>
      </c>
      <c r="J812" s="5"/>
      <c r="K812" s="5"/>
      <c r="L812" s="5">
        <f>L811</f>
        <v>2</v>
      </c>
      <c r="M812" s="4" t="s">
        <v>1151</v>
      </c>
      <c r="N812" s="4" t="s">
        <v>1152</v>
      </c>
      <c r="O812" s="5"/>
      <c r="P812" s="5"/>
      <c r="Q812" s="5"/>
      <c r="R812" s="5"/>
      <c r="S812" s="5"/>
      <c r="T812" s="5" t="s">
        <v>5602</v>
      </c>
      <c r="U812" s="5" t="s">
        <v>4512</v>
      </c>
      <c r="V812" s="5" t="s">
        <v>4513</v>
      </c>
      <c r="W812" s="5"/>
      <c r="X812" s="5"/>
      <c r="Y812" s="5" t="s">
        <v>4757</v>
      </c>
      <c r="Z812" s="5" t="s">
        <v>4758</v>
      </c>
      <c r="AA812" s="5"/>
      <c r="AB812" s="5"/>
      <c r="AC812" s="5"/>
      <c r="AD812" s="5" t="s">
        <v>229</v>
      </c>
      <c r="AE812" s="5" t="s">
        <v>230</v>
      </c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</row>
    <row r="813" spans="1:73" s="6" customFormat="1" ht="13.5" customHeight="1">
      <c r="A813" s="11" t="str">
        <f>HYPERLINK("http://kyu.snu.ac.kr/sdhj/index.jsp?type=hj/GK14746_00IM0001_159a.jpg","1867_수동면_159a")</f>
        <v>1867_수동면_159a</v>
      </c>
      <c r="B813" s="4">
        <v>1867</v>
      </c>
      <c r="C813" s="4" t="s">
        <v>72</v>
      </c>
      <c r="D813" s="4" t="s">
        <v>73</v>
      </c>
      <c r="E813" s="4">
        <v>812</v>
      </c>
      <c r="F813" s="5">
        <v>4</v>
      </c>
      <c r="G813" s="5" t="s">
        <v>265</v>
      </c>
      <c r="H813" s="5" t="s">
        <v>266</v>
      </c>
      <c r="I813" s="5">
        <f t="shared" si="59"/>
        <v>3</v>
      </c>
      <c r="J813" s="5"/>
      <c r="K813" s="5"/>
      <c r="L813" s="5">
        <v>3</v>
      </c>
      <c r="M813" s="4" t="s">
        <v>1134</v>
      </c>
      <c r="N813" s="4" t="s">
        <v>1135</v>
      </c>
      <c r="O813" s="5"/>
      <c r="P813" s="5"/>
      <c r="Q813" s="5"/>
      <c r="R813" s="5"/>
      <c r="S813" s="5"/>
      <c r="T813" s="5" t="s">
        <v>5397</v>
      </c>
      <c r="U813" s="5" t="s">
        <v>108</v>
      </c>
      <c r="V813" s="5" t="s">
        <v>109</v>
      </c>
      <c r="W813" s="5" t="s">
        <v>269</v>
      </c>
      <c r="X813" s="5" t="s">
        <v>270</v>
      </c>
      <c r="Y813" s="5" t="s">
        <v>3184</v>
      </c>
      <c r="Z813" s="5" t="s">
        <v>3185</v>
      </c>
      <c r="AA813" s="5"/>
      <c r="AB813" s="5"/>
      <c r="AC813" s="5">
        <v>48</v>
      </c>
      <c r="AD813" s="5" t="s">
        <v>81</v>
      </c>
      <c r="AE813" s="5" t="s">
        <v>82</v>
      </c>
      <c r="AF813" s="5"/>
      <c r="AG813" s="5"/>
      <c r="AH813" s="5"/>
      <c r="AI813" s="5"/>
      <c r="AJ813" s="5" t="s">
        <v>35</v>
      </c>
      <c r="AK813" s="5" t="s">
        <v>36</v>
      </c>
      <c r="AL813" s="5" t="s">
        <v>187</v>
      </c>
      <c r="AM813" s="5" t="s">
        <v>188</v>
      </c>
      <c r="AN813" s="5"/>
      <c r="AO813" s="5"/>
      <c r="AP813" s="5"/>
      <c r="AQ813" s="5"/>
      <c r="AR813" s="5"/>
      <c r="AS813" s="5"/>
      <c r="AT813" s="5" t="s">
        <v>95</v>
      </c>
      <c r="AU813" s="5" t="s">
        <v>96</v>
      </c>
      <c r="AV813" s="5" t="s">
        <v>1222</v>
      </c>
      <c r="AW813" s="5" t="s">
        <v>1223</v>
      </c>
      <c r="AX813" s="5"/>
      <c r="AY813" s="5"/>
      <c r="AZ813" s="5"/>
      <c r="BA813" s="5"/>
      <c r="BB813" s="5"/>
      <c r="BC813" s="5"/>
      <c r="BD813" s="5"/>
      <c r="BE813" s="5"/>
      <c r="BF813" s="5"/>
      <c r="BG813" s="5" t="s">
        <v>95</v>
      </c>
      <c r="BH813" s="5" t="s">
        <v>96</v>
      </c>
      <c r="BI813" s="5" t="s">
        <v>3181</v>
      </c>
      <c r="BJ813" s="5" t="s">
        <v>5877</v>
      </c>
      <c r="BK813" s="5" t="s">
        <v>403</v>
      </c>
      <c r="BL813" s="5" t="s">
        <v>404</v>
      </c>
      <c r="BM813" s="5" t="s">
        <v>1167</v>
      </c>
      <c r="BN813" s="5" t="s">
        <v>1168</v>
      </c>
      <c r="BO813" s="5" t="s">
        <v>95</v>
      </c>
      <c r="BP813" s="5" t="s">
        <v>96</v>
      </c>
      <c r="BQ813" s="5" t="s">
        <v>3186</v>
      </c>
      <c r="BR813" s="5" t="s">
        <v>3183</v>
      </c>
      <c r="BS813" s="5" t="s">
        <v>538</v>
      </c>
      <c r="BT813" s="5" t="s">
        <v>539</v>
      </c>
      <c r="BU813" s="5"/>
    </row>
    <row r="814" spans="1:73" s="6" customFormat="1" ht="13.5" customHeight="1">
      <c r="A814" s="11" t="str">
        <f>HYPERLINK("http://kyu.snu.ac.kr/sdhj/index.jsp?type=hj/GK14746_00IM0001_159a.jpg","1867_수동면_159a")</f>
        <v>1867_수동면_159a</v>
      </c>
      <c r="B814" s="4">
        <v>1867</v>
      </c>
      <c r="C814" s="4" t="s">
        <v>72</v>
      </c>
      <c r="D814" s="4" t="s">
        <v>73</v>
      </c>
      <c r="E814" s="4">
        <v>813</v>
      </c>
      <c r="F814" s="5">
        <v>4</v>
      </c>
      <c r="G814" s="5" t="s">
        <v>265</v>
      </c>
      <c r="H814" s="5" t="s">
        <v>266</v>
      </c>
      <c r="I814" s="5">
        <f t="shared" si="59"/>
        <v>3</v>
      </c>
      <c r="J814" s="5"/>
      <c r="K814" s="5"/>
      <c r="L814" s="5">
        <f>L813</f>
        <v>3</v>
      </c>
      <c r="M814" s="4" t="s">
        <v>1134</v>
      </c>
      <c r="N814" s="4" t="s">
        <v>1135</v>
      </c>
      <c r="O814" s="5"/>
      <c r="P814" s="5"/>
      <c r="Q814" s="5"/>
      <c r="R814" s="5"/>
      <c r="S814" s="5" t="s">
        <v>3095</v>
      </c>
      <c r="T814" s="5" t="s">
        <v>3096</v>
      </c>
      <c r="U814" s="5"/>
      <c r="V814" s="5"/>
      <c r="W814" s="5" t="s">
        <v>1389</v>
      </c>
      <c r="X814" s="5" t="s">
        <v>1390</v>
      </c>
      <c r="Y814" s="5" t="s">
        <v>167</v>
      </c>
      <c r="Z814" s="5" t="s">
        <v>168</v>
      </c>
      <c r="AA814" s="5"/>
      <c r="AB814" s="5"/>
      <c r="AC814" s="5">
        <v>83</v>
      </c>
      <c r="AD814" s="5" t="s">
        <v>1729</v>
      </c>
      <c r="AE814" s="5" t="s">
        <v>1730</v>
      </c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</row>
    <row r="815" spans="1:73" s="6" customFormat="1" ht="13.5" customHeight="1">
      <c r="A815" s="11" t="str">
        <f>HYPERLINK("http://kyu.snu.ac.kr/sdhj/index.jsp?type=hj/GK14746_00IM0001_159a.jpg","1867_수동면_159a")</f>
        <v>1867_수동면_159a</v>
      </c>
      <c r="B815" s="4">
        <v>1867</v>
      </c>
      <c r="C815" s="4" t="s">
        <v>72</v>
      </c>
      <c r="D815" s="4" t="s">
        <v>73</v>
      </c>
      <c r="E815" s="4">
        <v>814</v>
      </c>
      <c r="F815" s="5">
        <v>4</v>
      </c>
      <c r="G815" s="5" t="s">
        <v>265</v>
      </c>
      <c r="H815" s="5" t="s">
        <v>266</v>
      </c>
      <c r="I815" s="5">
        <f t="shared" si="59"/>
        <v>3</v>
      </c>
      <c r="J815" s="5"/>
      <c r="K815" s="5"/>
      <c r="L815" s="5">
        <f>L814</f>
        <v>3</v>
      </c>
      <c r="M815" s="4" t="s">
        <v>1134</v>
      </c>
      <c r="N815" s="4" t="s">
        <v>1135</v>
      </c>
      <c r="O815" s="5"/>
      <c r="P815" s="5"/>
      <c r="Q815" s="5"/>
      <c r="R815" s="5"/>
      <c r="S815" s="5" t="s">
        <v>164</v>
      </c>
      <c r="T815" s="5" t="s">
        <v>165</v>
      </c>
      <c r="U815" s="5"/>
      <c r="V815" s="5"/>
      <c r="W815" s="5" t="s">
        <v>184</v>
      </c>
      <c r="X815" s="5" t="s">
        <v>5690</v>
      </c>
      <c r="Y815" s="5" t="s">
        <v>167</v>
      </c>
      <c r="Z815" s="5" t="s">
        <v>168</v>
      </c>
      <c r="AA815" s="5"/>
      <c r="AB815" s="5"/>
      <c r="AC815" s="5">
        <v>44</v>
      </c>
      <c r="AD815" s="5" t="s">
        <v>438</v>
      </c>
      <c r="AE815" s="5" t="s">
        <v>439</v>
      </c>
      <c r="AF815" s="5"/>
      <c r="AG815" s="5"/>
      <c r="AH815" s="5"/>
      <c r="AI815" s="5"/>
      <c r="AJ815" s="5" t="s">
        <v>35</v>
      </c>
      <c r="AK815" s="5" t="s">
        <v>36</v>
      </c>
      <c r="AL815" s="5" t="s">
        <v>231</v>
      </c>
      <c r="AM815" s="5" t="s">
        <v>232</v>
      </c>
      <c r="AN815" s="5"/>
      <c r="AO815" s="5"/>
      <c r="AP815" s="5"/>
      <c r="AQ815" s="5"/>
      <c r="AR815" s="5"/>
      <c r="AS815" s="5"/>
      <c r="AT815" s="5" t="s">
        <v>95</v>
      </c>
      <c r="AU815" s="5" t="s">
        <v>96</v>
      </c>
      <c r="AV815" s="5" t="s">
        <v>1136</v>
      </c>
      <c r="AW815" s="5" t="s">
        <v>1137</v>
      </c>
      <c r="AX815" s="5"/>
      <c r="AY815" s="5"/>
      <c r="AZ815" s="5"/>
      <c r="BA815" s="5"/>
      <c r="BB815" s="5"/>
      <c r="BC815" s="5"/>
      <c r="BD815" s="5"/>
      <c r="BE815" s="5"/>
      <c r="BF815" s="5"/>
      <c r="BG815" s="5" t="s">
        <v>95</v>
      </c>
      <c r="BH815" s="5" t="s">
        <v>96</v>
      </c>
      <c r="BI815" s="5" t="s">
        <v>1128</v>
      </c>
      <c r="BJ815" s="5" t="s">
        <v>1129</v>
      </c>
      <c r="BK815" s="5" t="s">
        <v>95</v>
      </c>
      <c r="BL815" s="5" t="s">
        <v>96</v>
      </c>
      <c r="BM815" s="5" t="s">
        <v>247</v>
      </c>
      <c r="BN815" s="5" t="s">
        <v>248</v>
      </c>
      <c r="BO815" s="5" t="s">
        <v>95</v>
      </c>
      <c r="BP815" s="5" t="s">
        <v>96</v>
      </c>
      <c r="BQ815" s="5" t="s">
        <v>1132</v>
      </c>
      <c r="BR815" s="5" t="s">
        <v>1133</v>
      </c>
      <c r="BS815" s="5" t="s">
        <v>171</v>
      </c>
      <c r="BT815" s="5" t="s">
        <v>5687</v>
      </c>
      <c r="BU815" s="5"/>
    </row>
    <row r="816" spans="1:73" s="6" customFormat="1" ht="13.5" customHeight="1">
      <c r="A816" s="11" t="str">
        <f>HYPERLINK("http://kyu.snu.ac.kr/sdhj/index.jsp?type=hj/GK14746_00IM0001_159b.jpg","1867_수동면_159b")</f>
        <v>1867_수동면_159b</v>
      </c>
      <c r="B816" s="4">
        <v>1867</v>
      </c>
      <c r="C816" s="4" t="s">
        <v>72</v>
      </c>
      <c r="D816" s="4" t="s">
        <v>73</v>
      </c>
      <c r="E816" s="4">
        <v>815</v>
      </c>
      <c r="F816" s="5">
        <v>4</v>
      </c>
      <c r="G816" s="5" t="s">
        <v>265</v>
      </c>
      <c r="H816" s="5" t="s">
        <v>266</v>
      </c>
      <c r="I816" s="5">
        <f t="shared" si="59"/>
        <v>3</v>
      </c>
      <c r="J816" s="5"/>
      <c r="K816" s="5"/>
      <c r="L816" s="5">
        <f>L815</f>
        <v>3</v>
      </c>
      <c r="M816" s="4" t="s">
        <v>1134</v>
      </c>
      <c r="N816" s="4" t="s">
        <v>1135</v>
      </c>
      <c r="O816" s="5"/>
      <c r="P816" s="5"/>
      <c r="Q816" s="5"/>
      <c r="R816" s="5"/>
      <c r="S816" s="5"/>
      <c r="T816" s="5" t="s">
        <v>5692</v>
      </c>
      <c r="U816" s="5" t="s">
        <v>4512</v>
      </c>
      <c r="V816" s="5" t="s">
        <v>4513</v>
      </c>
      <c r="W816" s="5"/>
      <c r="X816" s="5"/>
      <c r="Y816" s="5" t="s">
        <v>5107</v>
      </c>
      <c r="Z816" s="5" t="s">
        <v>5894</v>
      </c>
      <c r="AA816" s="5"/>
      <c r="AB816" s="5"/>
      <c r="AC816" s="5"/>
      <c r="AD816" s="5" t="s">
        <v>1079</v>
      </c>
      <c r="AE816" s="5" t="s">
        <v>1080</v>
      </c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</row>
    <row r="817" spans="1:73" s="6" customFormat="1" ht="13.5" customHeight="1">
      <c r="A817" s="11" t="str">
        <f>HYPERLINK("http://kyu.snu.ac.kr/sdhj/index.jsp?type=hj/GK14746_00IM0001_159b.jpg","1867_수동면_159b")</f>
        <v>1867_수동면_159b</v>
      </c>
      <c r="B817" s="4">
        <v>1867</v>
      </c>
      <c r="C817" s="4" t="s">
        <v>72</v>
      </c>
      <c r="D817" s="4" t="s">
        <v>73</v>
      </c>
      <c r="E817" s="4">
        <v>816</v>
      </c>
      <c r="F817" s="5">
        <v>4</v>
      </c>
      <c r="G817" s="5" t="s">
        <v>265</v>
      </c>
      <c r="H817" s="5" t="s">
        <v>266</v>
      </c>
      <c r="I817" s="5">
        <f t="shared" si="59"/>
        <v>3</v>
      </c>
      <c r="J817" s="5"/>
      <c r="K817" s="5"/>
      <c r="L817" s="5">
        <v>4</v>
      </c>
      <c r="M817" s="4" t="s">
        <v>4188</v>
      </c>
      <c r="N817" s="4" t="s">
        <v>4189</v>
      </c>
      <c r="O817" s="5"/>
      <c r="P817" s="5"/>
      <c r="Q817" s="5"/>
      <c r="R817" s="5"/>
      <c r="S817" s="5"/>
      <c r="T817" s="5" t="s">
        <v>5722</v>
      </c>
      <c r="U817" s="5" t="s">
        <v>108</v>
      </c>
      <c r="V817" s="5" t="s">
        <v>109</v>
      </c>
      <c r="W817" s="5" t="s">
        <v>550</v>
      </c>
      <c r="X817" s="5" t="s">
        <v>551</v>
      </c>
      <c r="Y817" s="5" t="s">
        <v>567</v>
      </c>
      <c r="Z817" s="5" t="s">
        <v>568</v>
      </c>
      <c r="AA817" s="5"/>
      <c r="AB817" s="5"/>
      <c r="AC817" s="5">
        <v>76</v>
      </c>
      <c r="AD817" s="5" t="s">
        <v>2928</v>
      </c>
      <c r="AE817" s="5" t="s">
        <v>2929</v>
      </c>
      <c r="AF817" s="5"/>
      <c r="AG817" s="5"/>
      <c r="AH817" s="5"/>
      <c r="AI817" s="5"/>
      <c r="AJ817" s="5" t="s">
        <v>35</v>
      </c>
      <c r="AK817" s="5" t="s">
        <v>36</v>
      </c>
      <c r="AL817" s="5" t="s">
        <v>554</v>
      </c>
      <c r="AM817" s="5" t="s">
        <v>555</v>
      </c>
      <c r="AN817" s="5"/>
      <c r="AO817" s="5"/>
      <c r="AP817" s="5"/>
      <c r="AQ817" s="5"/>
      <c r="AR817" s="5"/>
      <c r="AS817" s="5"/>
      <c r="AT817" s="5" t="s">
        <v>95</v>
      </c>
      <c r="AU817" s="5" t="s">
        <v>96</v>
      </c>
      <c r="AV817" s="5" t="s">
        <v>4286</v>
      </c>
      <c r="AW817" s="5" t="s">
        <v>4287</v>
      </c>
      <c r="AX817" s="5"/>
      <c r="AY817" s="5"/>
      <c r="AZ817" s="5"/>
      <c r="BA817" s="5"/>
      <c r="BB817" s="5"/>
      <c r="BC817" s="5"/>
      <c r="BD817" s="5"/>
      <c r="BE817" s="5"/>
      <c r="BF817" s="5"/>
      <c r="BG817" s="5" t="s">
        <v>95</v>
      </c>
      <c r="BH817" s="5" t="s">
        <v>96</v>
      </c>
      <c r="BI817" s="5" t="s">
        <v>571</v>
      </c>
      <c r="BJ817" s="5" t="s">
        <v>572</v>
      </c>
      <c r="BK817" s="5" t="s">
        <v>95</v>
      </c>
      <c r="BL817" s="5" t="s">
        <v>96</v>
      </c>
      <c r="BM817" s="5" t="s">
        <v>809</v>
      </c>
      <c r="BN817" s="5" t="s">
        <v>810</v>
      </c>
      <c r="BO817" s="5" t="s">
        <v>95</v>
      </c>
      <c r="BP817" s="5" t="s">
        <v>96</v>
      </c>
      <c r="BQ817" s="5" t="s">
        <v>4288</v>
      </c>
      <c r="BR817" s="5" t="s">
        <v>4289</v>
      </c>
      <c r="BS817" s="5" t="s">
        <v>1828</v>
      </c>
      <c r="BT817" s="5" t="s">
        <v>1829</v>
      </c>
      <c r="BU817" s="5"/>
    </row>
    <row r="818" spans="1:73" s="6" customFormat="1" ht="13.5" customHeight="1">
      <c r="A818" s="11" t="str">
        <f>HYPERLINK("http://kyu.snu.ac.kr/sdhj/index.jsp?type=hj/GK14746_00IM0001_159b.jpg","1867_수동면_159b")</f>
        <v>1867_수동면_159b</v>
      </c>
      <c r="B818" s="4">
        <v>1867</v>
      </c>
      <c r="C818" s="4" t="s">
        <v>72</v>
      </c>
      <c r="D818" s="4" t="s">
        <v>73</v>
      </c>
      <c r="E818" s="4">
        <v>817</v>
      </c>
      <c r="F818" s="5">
        <v>4</v>
      </c>
      <c r="G818" s="5" t="s">
        <v>265</v>
      </c>
      <c r="H818" s="5" t="s">
        <v>266</v>
      </c>
      <c r="I818" s="5">
        <f t="shared" si="59"/>
        <v>3</v>
      </c>
      <c r="J818" s="5"/>
      <c r="K818" s="5"/>
      <c r="L818" s="5">
        <f>L817</f>
        <v>4</v>
      </c>
      <c r="M818" s="4" t="s">
        <v>4188</v>
      </c>
      <c r="N818" s="4" t="s">
        <v>4189</v>
      </c>
      <c r="O818" s="5"/>
      <c r="P818" s="5"/>
      <c r="Q818" s="5"/>
      <c r="R818" s="5"/>
      <c r="S818" s="5" t="s">
        <v>164</v>
      </c>
      <c r="T818" s="5" t="s">
        <v>165</v>
      </c>
      <c r="U818" s="5"/>
      <c r="V818" s="5"/>
      <c r="W818" s="5" t="s">
        <v>269</v>
      </c>
      <c r="X818" s="5" t="s">
        <v>270</v>
      </c>
      <c r="Y818" s="5" t="s">
        <v>167</v>
      </c>
      <c r="Z818" s="5" t="s">
        <v>168</v>
      </c>
      <c r="AA818" s="5"/>
      <c r="AB818" s="5"/>
      <c r="AC818" s="5">
        <v>70</v>
      </c>
      <c r="AD818" s="5" t="s">
        <v>229</v>
      </c>
      <c r="AE818" s="5" t="s">
        <v>230</v>
      </c>
      <c r="AF818" s="5"/>
      <c r="AG818" s="5"/>
      <c r="AH818" s="5"/>
      <c r="AI818" s="5"/>
      <c r="AJ818" s="5" t="s">
        <v>169</v>
      </c>
      <c r="AK818" s="5" t="s">
        <v>170</v>
      </c>
      <c r="AL818" s="5" t="s">
        <v>4190</v>
      </c>
      <c r="AM818" s="5" t="s">
        <v>4191</v>
      </c>
      <c r="AN818" s="5"/>
      <c r="AO818" s="5"/>
      <c r="AP818" s="5"/>
      <c r="AQ818" s="5"/>
      <c r="AR818" s="5"/>
      <c r="AS818" s="5"/>
      <c r="AT818" s="5" t="s">
        <v>95</v>
      </c>
      <c r="AU818" s="5" t="s">
        <v>96</v>
      </c>
      <c r="AV818" s="5" t="s">
        <v>4192</v>
      </c>
      <c r="AW818" s="5" t="s">
        <v>4193</v>
      </c>
      <c r="AX818" s="5"/>
      <c r="AY818" s="5"/>
      <c r="AZ818" s="5"/>
      <c r="BA818" s="5"/>
      <c r="BB818" s="5"/>
      <c r="BC818" s="5"/>
      <c r="BD818" s="5"/>
      <c r="BE818" s="5"/>
      <c r="BF818" s="5"/>
      <c r="BG818" s="5" t="s">
        <v>95</v>
      </c>
      <c r="BH818" s="5" t="s">
        <v>96</v>
      </c>
      <c r="BI818" s="5" t="s">
        <v>4194</v>
      </c>
      <c r="BJ818" s="5" t="s">
        <v>4013</v>
      </c>
      <c r="BK818" s="5" t="s">
        <v>95</v>
      </c>
      <c r="BL818" s="5" t="s">
        <v>96</v>
      </c>
      <c r="BM818" s="5" t="s">
        <v>3034</v>
      </c>
      <c r="BN818" s="5" t="s">
        <v>3035</v>
      </c>
      <c r="BO818" s="5" t="s">
        <v>95</v>
      </c>
      <c r="BP818" s="5" t="s">
        <v>96</v>
      </c>
      <c r="BQ818" s="5" t="s">
        <v>4195</v>
      </c>
      <c r="BR818" s="5" t="s">
        <v>4196</v>
      </c>
      <c r="BS818" s="5" t="s">
        <v>1393</v>
      </c>
      <c r="BT818" s="5" t="s">
        <v>1120</v>
      </c>
      <c r="BU818" s="5"/>
    </row>
    <row r="819" spans="1:73" s="6" customFormat="1" ht="13.5" customHeight="1">
      <c r="A819" s="11" t="str">
        <f>HYPERLINK("http://kyu.snu.ac.kr/sdhj/index.jsp?type=hj/GK14746_00IM0001_159b.jpg","1867_수동면_159b")</f>
        <v>1867_수동면_159b</v>
      </c>
      <c r="B819" s="4">
        <v>1867</v>
      </c>
      <c r="C819" s="4" t="s">
        <v>72</v>
      </c>
      <c r="D819" s="4" t="s">
        <v>73</v>
      </c>
      <c r="E819" s="4">
        <v>818</v>
      </c>
      <c r="F819" s="5">
        <v>4</v>
      </c>
      <c r="G819" s="5" t="s">
        <v>265</v>
      </c>
      <c r="H819" s="5" t="s">
        <v>266</v>
      </c>
      <c r="I819" s="5">
        <f t="shared" si="59"/>
        <v>3</v>
      </c>
      <c r="J819" s="5"/>
      <c r="K819" s="5"/>
      <c r="L819" s="5">
        <f>L818</f>
        <v>4</v>
      </c>
      <c r="M819" s="4" t="s">
        <v>4188</v>
      </c>
      <c r="N819" s="4" t="s">
        <v>4189</v>
      </c>
      <c r="O819" s="5"/>
      <c r="P819" s="5"/>
      <c r="Q819" s="5"/>
      <c r="R819" s="5"/>
      <c r="S819" s="5" t="s">
        <v>4494</v>
      </c>
      <c r="T819" s="5" t="s">
        <v>4495</v>
      </c>
      <c r="U819" s="5" t="s">
        <v>108</v>
      </c>
      <c r="V819" s="5" t="s">
        <v>109</v>
      </c>
      <c r="W819" s="5"/>
      <c r="X819" s="5"/>
      <c r="Y819" s="5" t="s">
        <v>5108</v>
      </c>
      <c r="Z819" s="5" t="s">
        <v>5109</v>
      </c>
      <c r="AA819" s="5"/>
      <c r="AB819" s="5"/>
      <c r="AC819" s="5">
        <v>39</v>
      </c>
      <c r="AD819" s="5" t="s">
        <v>714</v>
      </c>
      <c r="AE819" s="5" t="s">
        <v>715</v>
      </c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</row>
    <row r="820" spans="1:73" s="6" customFormat="1" ht="13.5" customHeight="1">
      <c r="A820" s="11" t="str">
        <f>HYPERLINK("http://kyu.snu.ac.kr/sdhj/index.jsp?type=hj/GK14746_00IM0001_159b.jpg","1867_수동면_159b")</f>
        <v>1867_수동면_159b</v>
      </c>
      <c r="B820" s="4">
        <v>1867</v>
      </c>
      <c r="C820" s="4" t="s">
        <v>72</v>
      </c>
      <c r="D820" s="4" t="s">
        <v>73</v>
      </c>
      <c r="E820" s="4">
        <v>819</v>
      </c>
      <c r="F820" s="5">
        <v>4</v>
      </c>
      <c r="G820" s="5" t="s">
        <v>265</v>
      </c>
      <c r="H820" s="5" t="s">
        <v>266</v>
      </c>
      <c r="I820" s="5">
        <f t="shared" si="59"/>
        <v>3</v>
      </c>
      <c r="J820" s="5"/>
      <c r="K820" s="5"/>
      <c r="L820" s="5">
        <f>L819</f>
        <v>4</v>
      </c>
      <c r="M820" s="4" t="s">
        <v>4188</v>
      </c>
      <c r="N820" s="4" t="s">
        <v>4189</v>
      </c>
      <c r="O820" s="5"/>
      <c r="P820" s="5"/>
      <c r="Q820" s="5"/>
      <c r="R820" s="5"/>
      <c r="S820" s="5" t="s">
        <v>4475</v>
      </c>
      <c r="T820" s="5" t="s">
        <v>4435</v>
      </c>
      <c r="U820" s="5"/>
      <c r="V820" s="5"/>
      <c r="W820" s="5" t="s">
        <v>110</v>
      </c>
      <c r="X820" s="5" t="s">
        <v>111</v>
      </c>
      <c r="Y820" s="5" t="s">
        <v>167</v>
      </c>
      <c r="Z820" s="5" t="s">
        <v>168</v>
      </c>
      <c r="AA820" s="5"/>
      <c r="AB820" s="5"/>
      <c r="AC820" s="5">
        <v>49</v>
      </c>
      <c r="AD820" s="5" t="s">
        <v>81</v>
      </c>
      <c r="AE820" s="5" t="s">
        <v>82</v>
      </c>
      <c r="AF820" s="5"/>
      <c r="AG820" s="5"/>
      <c r="AH820" s="5"/>
      <c r="AI820" s="5"/>
      <c r="AJ820" s="5" t="s">
        <v>35</v>
      </c>
      <c r="AK820" s="5" t="s">
        <v>36</v>
      </c>
      <c r="AL820" s="5" t="s">
        <v>116</v>
      </c>
      <c r="AM820" s="5" t="s">
        <v>117</v>
      </c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</row>
    <row r="821" spans="1:73" s="6" customFormat="1" ht="13.5" customHeight="1">
      <c r="A821" s="11" t="str">
        <f>HYPERLINK("http://kyu.snu.ac.kr/sdhj/index.jsp?type=hj/GK14746_00IM0001_159b.jpg","1867_수동면_159b")</f>
        <v>1867_수동면_159b</v>
      </c>
      <c r="B821" s="4">
        <v>1867</v>
      </c>
      <c r="C821" s="4" t="s">
        <v>72</v>
      </c>
      <c r="D821" s="4" t="s">
        <v>73</v>
      </c>
      <c r="E821" s="4">
        <v>820</v>
      </c>
      <c r="F821" s="5">
        <v>4</v>
      </c>
      <c r="G821" s="5" t="s">
        <v>265</v>
      </c>
      <c r="H821" s="5" t="s">
        <v>266</v>
      </c>
      <c r="I821" s="5">
        <f t="shared" si="59"/>
        <v>3</v>
      </c>
      <c r="J821" s="5"/>
      <c r="K821" s="5"/>
      <c r="L821" s="5">
        <f>L820</f>
        <v>4</v>
      </c>
      <c r="M821" s="4" t="s">
        <v>4188</v>
      </c>
      <c r="N821" s="4" t="s">
        <v>4189</v>
      </c>
      <c r="O821" s="5"/>
      <c r="P821" s="5"/>
      <c r="Q821" s="5"/>
      <c r="R821" s="5"/>
      <c r="S821" s="5"/>
      <c r="T821" s="5" t="s">
        <v>5728</v>
      </c>
      <c r="U821" s="5" t="s">
        <v>4512</v>
      </c>
      <c r="V821" s="5" t="s">
        <v>4513</v>
      </c>
      <c r="W821" s="5"/>
      <c r="X821" s="5"/>
      <c r="Y821" s="5" t="s">
        <v>5110</v>
      </c>
      <c r="Z821" s="5" t="s">
        <v>5111</v>
      </c>
      <c r="AA821" s="5"/>
      <c r="AB821" s="5"/>
      <c r="AC821" s="5"/>
      <c r="AD821" s="5" t="s">
        <v>114</v>
      </c>
      <c r="AE821" s="5" t="s">
        <v>115</v>
      </c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</row>
    <row r="822" spans="1:73" s="6" customFormat="1" ht="13.5" customHeight="1">
      <c r="A822" s="11" t="str">
        <f>HYPERLINK("http://kyu.snu.ac.kr/sdhj/index.jsp?type=hj/GK14746_00IM0001_159b.jpg","1867_수동면_159b")</f>
        <v>1867_수동면_159b</v>
      </c>
      <c r="B822" s="4">
        <v>1867</v>
      </c>
      <c r="C822" s="4" t="s">
        <v>72</v>
      </c>
      <c r="D822" s="4" t="s">
        <v>73</v>
      </c>
      <c r="E822" s="4">
        <v>821</v>
      </c>
      <c r="F822" s="5">
        <v>4</v>
      </c>
      <c r="G822" s="5" t="s">
        <v>265</v>
      </c>
      <c r="H822" s="5" t="s">
        <v>266</v>
      </c>
      <c r="I822" s="5">
        <f t="shared" si="59"/>
        <v>3</v>
      </c>
      <c r="J822" s="5"/>
      <c r="K822" s="5"/>
      <c r="L822" s="5">
        <v>5</v>
      </c>
      <c r="M822" s="4" t="s">
        <v>1462</v>
      </c>
      <c r="N822" s="4" t="s">
        <v>1463</v>
      </c>
      <c r="O822" s="5"/>
      <c r="P822" s="5"/>
      <c r="Q822" s="5"/>
      <c r="R822" s="5"/>
      <c r="S822" s="5"/>
      <c r="T822" s="5" t="s">
        <v>5895</v>
      </c>
      <c r="U822" s="5" t="s">
        <v>108</v>
      </c>
      <c r="V822" s="5" t="s">
        <v>109</v>
      </c>
      <c r="W822" s="5" t="s">
        <v>110</v>
      </c>
      <c r="X822" s="5" t="s">
        <v>111</v>
      </c>
      <c r="Y822" s="5" t="s">
        <v>1464</v>
      </c>
      <c r="Z822" s="5" t="s">
        <v>1465</v>
      </c>
      <c r="AA822" s="5"/>
      <c r="AB822" s="5"/>
      <c r="AC822" s="5">
        <v>48</v>
      </c>
      <c r="AD822" s="5" t="s">
        <v>81</v>
      </c>
      <c r="AE822" s="5" t="s">
        <v>82</v>
      </c>
      <c r="AF822" s="5"/>
      <c r="AG822" s="5"/>
      <c r="AH822" s="5"/>
      <c r="AI822" s="5"/>
      <c r="AJ822" s="5" t="s">
        <v>35</v>
      </c>
      <c r="AK822" s="5" t="s">
        <v>36</v>
      </c>
      <c r="AL822" s="5" t="s">
        <v>116</v>
      </c>
      <c r="AM822" s="5" t="s">
        <v>117</v>
      </c>
      <c r="AN822" s="5"/>
      <c r="AO822" s="5"/>
      <c r="AP822" s="5"/>
      <c r="AQ822" s="5"/>
      <c r="AR822" s="5"/>
      <c r="AS822" s="5"/>
      <c r="AT822" s="5" t="s">
        <v>95</v>
      </c>
      <c r="AU822" s="5" t="s">
        <v>96</v>
      </c>
      <c r="AV822" s="5" t="s">
        <v>1456</v>
      </c>
      <c r="AW822" s="5" t="s">
        <v>1457</v>
      </c>
      <c r="AX822" s="5"/>
      <c r="AY822" s="5"/>
      <c r="AZ822" s="5"/>
      <c r="BA822" s="5"/>
      <c r="BB822" s="5"/>
      <c r="BC822" s="5"/>
      <c r="BD822" s="5"/>
      <c r="BE822" s="5"/>
      <c r="BF822" s="5"/>
      <c r="BG822" s="5" t="s">
        <v>95</v>
      </c>
      <c r="BH822" s="5" t="s">
        <v>96</v>
      </c>
      <c r="BI822" s="5" t="s">
        <v>1458</v>
      </c>
      <c r="BJ822" s="5" t="s">
        <v>1459</v>
      </c>
      <c r="BK822" s="5" t="s">
        <v>95</v>
      </c>
      <c r="BL822" s="5" t="s">
        <v>96</v>
      </c>
      <c r="BM822" s="5" t="s">
        <v>1073</v>
      </c>
      <c r="BN822" s="5" t="s">
        <v>1074</v>
      </c>
      <c r="BO822" s="5" t="s">
        <v>95</v>
      </c>
      <c r="BP822" s="5" t="s">
        <v>96</v>
      </c>
      <c r="BQ822" s="5" t="s">
        <v>1460</v>
      </c>
      <c r="BR822" s="5" t="s">
        <v>1461</v>
      </c>
      <c r="BS822" s="5" t="s">
        <v>171</v>
      </c>
      <c r="BT822" s="5" t="s">
        <v>5791</v>
      </c>
      <c r="BU822" s="5"/>
    </row>
    <row r="823" spans="1:73" s="6" customFormat="1" ht="13.5" customHeight="1">
      <c r="A823" s="11" t="str">
        <f>HYPERLINK("http://kyu.snu.ac.kr/sdhj/index.jsp?type=hj/GK14746_00IM0001_159b.jpg","1867_수동면_159b")</f>
        <v>1867_수동면_159b</v>
      </c>
      <c r="B823" s="4">
        <v>1867</v>
      </c>
      <c r="C823" s="4" t="s">
        <v>72</v>
      </c>
      <c r="D823" s="4" t="s">
        <v>73</v>
      </c>
      <c r="E823" s="4">
        <v>822</v>
      </c>
      <c r="F823" s="5">
        <v>4</v>
      </c>
      <c r="G823" s="5" t="s">
        <v>265</v>
      </c>
      <c r="H823" s="5" t="s">
        <v>266</v>
      </c>
      <c r="I823" s="5">
        <f t="shared" si="59"/>
        <v>3</v>
      </c>
      <c r="J823" s="5"/>
      <c r="K823" s="5"/>
      <c r="L823" s="5">
        <f>L822</f>
        <v>5</v>
      </c>
      <c r="M823" s="4" t="s">
        <v>1462</v>
      </c>
      <c r="N823" s="4" t="s">
        <v>1463</v>
      </c>
      <c r="O823" s="5"/>
      <c r="P823" s="5"/>
      <c r="Q823" s="5"/>
      <c r="R823" s="5"/>
      <c r="S823" s="5" t="s">
        <v>164</v>
      </c>
      <c r="T823" s="5" t="s">
        <v>165</v>
      </c>
      <c r="U823" s="5"/>
      <c r="V823" s="5"/>
      <c r="W823" s="5" t="s">
        <v>166</v>
      </c>
      <c r="X823" s="5" t="s">
        <v>5896</v>
      </c>
      <c r="Y823" s="5" t="s">
        <v>167</v>
      </c>
      <c r="Z823" s="5" t="s">
        <v>168</v>
      </c>
      <c r="AA823" s="5"/>
      <c r="AB823" s="5"/>
      <c r="AC823" s="5">
        <v>48</v>
      </c>
      <c r="AD823" s="5" t="s">
        <v>81</v>
      </c>
      <c r="AE823" s="5" t="s">
        <v>82</v>
      </c>
      <c r="AF823" s="5"/>
      <c r="AG823" s="5"/>
      <c r="AH823" s="5"/>
      <c r="AI823" s="5"/>
      <c r="AJ823" s="5" t="s">
        <v>35</v>
      </c>
      <c r="AK823" s="5" t="s">
        <v>36</v>
      </c>
      <c r="AL823" s="5" t="s">
        <v>171</v>
      </c>
      <c r="AM823" s="5" t="s">
        <v>5897</v>
      </c>
      <c r="AN823" s="5"/>
      <c r="AO823" s="5"/>
      <c r="AP823" s="5"/>
      <c r="AQ823" s="5"/>
      <c r="AR823" s="5"/>
      <c r="AS823" s="5"/>
      <c r="AT823" s="5" t="s">
        <v>95</v>
      </c>
      <c r="AU823" s="5" t="s">
        <v>96</v>
      </c>
      <c r="AV823" s="5" t="s">
        <v>4303</v>
      </c>
      <c r="AW823" s="5" t="s">
        <v>1921</v>
      </c>
      <c r="AX823" s="5"/>
      <c r="AY823" s="5"/>
      <c r="AZ823" s="5"/>
      <c r="BA823" s="5"/>
      <c r="BB823" s="5"/>
      <c r="BC823" s="5"/>
      <c r="BD823" s="5"/>
      <c r="BE823" s="5"/>
      <c r="BF823" s="5"/>
      <c r="BG823" s="5" t="s">
        <v>95</v>
      </c>
      <c r="BH823" s="5" t="s">
        <v>96</v>
      </c>
      <c r="BI823" s="5" t="s">
        <v>4304</v>
      </c>
      <c r="BJ823" s="5" t="s">
        <v>5898</v>
      </c>
      <c r="BK823" s="5" t="s">
        <v>1062</v>
      </c>
      <c r="BL823" s="5" t="s">
        <v>5899</v>
      </c>
      <c r="BM823" s="5" t="s">
        <v>2743</v>
      </c>
      <c r="BN823" s="5" t="s">
        <v>2744</v>
      </c>
      <c r="BO823" s="5" t="s">
        <v>95</v>
      </c>
      <c r="BP823" s="5" t="s">
        <v>96</v>
      </c>
      <c r="BQ823" s="5" t="s">
        <v>4305</v>
      </c>
      <c r="BR823" s="5" t="s">
        <v>4306</v>
      </c>
      <c r="BS823" s="5" t="s">
        <v>1828</v>
      </c>
      <c r="BT823" s="5" t="s">
        <v>1829</v>
      </c>
      <c r="BU823" s="5"/>
    </row>
    <row r="824" spans="1:73" s="6" customFormat="1" ht="13.5" customHeight="1">
      <c r="A824" s="11" t="str">
        <f>HYPERLINK("http://kyu.snu.ac.kr/sdhj/index.jsp?type=hj/GK14746_00IM0001_159b.jpg","1867_수동면_159b")</f>
        <v>1867_수동면_159b</v>
      </c>
      <c r="B824" s="4">
        <v>1867</v>
      </c>
      <c r="C824" s="4" t="s">
        <v>72</v>
      </c>
      <c r="D824" s="4" t="s">
        <v>73</v>
      </c>
      <c r="E824" s="4">
        <v>823</v>
      </c>
      <c r="F824" s="5">
        <v>4</v>
      </c>
      <c r="G824" s="5" t="s">
        <v>265</v>
      </c>
      <c r="H824" s="5" t="s">
        <v>266</v>
      </c>
      <c r="I824" s="5">
        <f t="shared" si="59"/>
        <v>3</v>
      </c>
      <c r="J824" s="5"/>
      <c r="K824" s="5"/>
      <c r="L824" s="5">
        <f>L823</f>
        <v>5</v>
      </c>
      <c r="M824" s="4" t="s">
        <v>1462</v>
      </c>
      <c r="N824" s="4" t="s">
        <v>1463</v>
      </c>
      <c r="O824" s="5"/>
      <c r="P824" s="5"/>
      <c r="Q824" s="5"/>
      <c r="R824" s="5"/>
      <c r="S824" s="5" t="s">
        <v>4494</v>
      </c>
      <c r="T824" s="5" t="s">
        <v>4495</v>
      </c>
      <c r="U824" s="5"/>
      <c r="V824" s="5"/>
      <c r="W824" s="5"/>
      <c r="X824" s="5"/>
      <c r="Y824" s="5" t="s">
        <v>3322</v>
      </c>
      <c r="Z824" s="5" t="s">
        <v>3323</v>
      </c>
      <c r="AA824" s="5"/>
      <c r="AB824" s="5"/>
      <c r="AC824" s="5">
        <v>27</v>
      </c>
      <c r="AD824" s="5" t="s">
        <v>2468</v>
      </c>
      <c r="AE824" s="5" t="s">
        <v>2469</v>
      </c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</row>
    <row r="825" spans="1:73" s="6" customFormat="1" ht="13.5" customHeight="1">
      <c r="A825" s="11" t="str">
        <f>HYPERLINK("http://kyu.snu.ac.kr/sdhj/index.jsp?type=hj/GK14746_00IM0001_159b.jpg","1867_수동면_159b")</f>
        <v>1867_수동면_159b</v>
      </c>
      <c r="B825" s="4">
        <v>1867</v>
      </c>
      <c r="C825" s="4" t="s">
        <v>72</v>
      </c>
      <c r="D825" s="4" t="s">
        <v>73</v>
      </c>
      <c r="E825" s="4">
        <v>824</v>
      </c>
      <c r="F825" s="5">
        <v>4</v>
      </c>
      <c r="G825" s="5" t="s">
        <v>265</v>
      </c>
      <c r="H825" s="5" t="s">
        <v>266</v>
      </c>
      <c r="I825" s="5">
        <f t="shared" si="59"/>
        <v>3</v>
      </c>
      <c r="J825" s="5"/>
      <c r="K825" s="5"/>
      <c r="L825" s="5">
        <f>L824</f>
        <v>5</v>
      </c>
      <c r="M825" s="4" t="s">
        <v>1462</v>
      </c>
      <c r="N825" s="4" t="s">
        <v>1463</v>
      </c>
      <c r="O825" s="5"/>
      <c r="P825" s="5"/>
      <c r="Q825" s="5"/>
      <c r="R825" s="5"/>
      <c r="S825" s="5"/>
      <c r="T825" s="5" t="s">
        <v>5900</v>
      </c>
      <c r="U825" s="5" t="s">
        <v>4512</v>
      </c>
      <c r="V825" s="5" t="s">
        <v>4513</v>
      </c>
      <c r="W825" s="5"/>
      <c r="X825" s="5"/>
      <c r="Y825" s="5" t="s">
        <v>5112</v>
      </c>
      <c r="Z825" s="5" t="s">
        <v>5113</v>
      </c>
      <c r="AA825" s="5"/>
      <c r="AB825" s="5"/>
      <c r="AC825" s="5"/>
      <c r="AD825" s="5" t="s">
        <v>662</v>
      </c>
      <c r="AE825" s="5" t="s">
        <v>663</v>
      </c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</row>
    <row r="826" spans="1:73" s="6" customFormat="1" ht="13.5" customHeight="1">
      <c r="A826" s="11" t="str">
        <f>HYPERLINK("http://kyu.snu.ac.kr/sdhj/index.jsp?type=hj/GK14746_00IM0001_159b.jpg","1867_수동면_159b")</f>
        <v>1867_수동면_159b</v>
      </c>
      <c r="B826" s="4">
        <v>1867</v>
      </c>
      <c r="C826" s="4" t="s">
        <v>72</v>
      </c>
      <c r="D826" s="4" t="s">
        <v>73</v>
      </c>
      <c r="E826" s="4">
        <v>825</v>
      </c>
      <c r="F826" s="5">
        <v>4</v>
      </c>
      <c r="G826" s="5" t="s">
        <v>265</v>
      </c>
      <c r="H826" s="5" t="s">
        <v>266</v>
      </c>
      <c r="I826" s="5">
        <f t="shared" si="59"/>
        <v>3</v>
      </c>
      <c r="J826" s="5"/>
      <c r="K826" s="5"/>
      <c r="L826" s="5">
        <v>6</v>
      </c>
      <c r="M826" s="4" t="s">
        <v>2324</v>
      </c>
      <c r="N826" s="4" t="s">
        <v>2325</v>
      </c>
      <c r="O826" s="5"/>
      <c r="P826" s="5"/>
      <c r="Q826" s="5"/>
      <c r="R826" s="5"/>
      <c r="S826" s="5"/>
      <c r="T826" s="5" t="s">
        <v>5457</v>
      </c>
      <c r="U826" s="5" t="s">
        <v>108</v>
      </c>
      <c r="V826" s="5" t="s">
        <v>109</v>
      </c>
      <c r="W826" s="5" t="s">
        <v>269</v>
      </c>
      <c r="X826" s="5" t="s">
        <v>270</v>
      </c>
      <c r="Y826" s="5" t="s">
        <v>2770</v>
      </c>
      <c r="Z826" s="5" t="s">
        <v>2771</v>
      </c>
      <c r="AA826" s="5"/>
      <c r="AB826" s="5"/>
      <c r="AC826" s="5">
        <v>42</v>
      </c>
      <c r="AD826" s="5" t="s">
        <v>212</v>
      </c>
      <c r="AE826" s="5" t="s">
        <v>213</v>
      </c>
      <c r="AF826" s="5"/>
      <c r="AG826" s="5"/>
      <c r="AH826" s="5"/>
      <c r="AI826" s="5"/>
      <c r="AJ826" s="5" t="s">
        <v>35</v>
      </c>
      <c r="AK826" s="5" t="s">
        <v>36</v>
      </c>
      <c r="AL826" s="5" t="s">
        <v>367</v>
      </c>
      <c r="AM826" s="5" t="s">
        <v>368</v>
      </c>
      <c r="AN826" s="5"/>
      <c r="AO826" s="5"/>
      <c r="AP826" s="5"/>
      <c r="AQ826" s="5"/>
      <c r="AR826" s="5"/>
      <c r="AS826" s="5"/>
      <c r="AT826" s="5" t="s">
        <v>95</v>
      </c>
      <c r="AU826" s="5" t="s">
        <v>96</v>
      </c>
      <c r="AV826" s="5" t="s">
        <v>2772</v>
      </c>
      <c r="AW826" s="5" t="s">
        <v>2773</v>
      </c>
      <c r="AX826" s="5"/>
      <c r="AY826" s="5"/>
      <c r="AZ826" s="5"/>
      <c r="BA826" s="5"/>
      <c r="BB826" s="5"/>
      <c r="BC826" s="5"/>
      <c r="BD826" s="5"/>
      <c r="BE826" s="5"/>
      <c r="BF826" s="5"/>
      <c r="BG826" s="5" t="s">
        <v>95</v>
      </c>
      <c r="BH826" s="5" t="s">
        <v>96</v>
      </c>
      <c r="BI826" s="5" t="s">
        <v>2774</v>
      </c>
      <c r="BJ826" s="5" t="s">
        <v>2775</v>
      </c>
      <c r="BK826" s="5" t="s">
        <v>95</v>
      </c>
      <c r="BL826" s="5" t="s">
        <v>96</v>
      </c>
      <c r="BM826" s="5" t="s">
        <v>1384</v>
      </c>
      <c r="BN826" s="5" t="s">
        <v>475</v>
      </c>
      <c r="BO826" s="5" t="s">
        <v>403</v>
      </c>
      <c r="BP826" s="5" t="s">
        <v>404</v>
      </c>
      <c r="BQ826" s="5" t="s">
        <v>2776</v>
      </c>
      <c r="BR826" s="5" t="s">
        <v>5901</v>
      </c>
      <c r="BS826" s="5" t="s">
        <v>2777</v>
      </c>
      <c r="BT826" s="5" t="s">
        <v>2778</v>
      </c>
      <c r="BU826" s="5"/>
    </row>
    <row r="827" spans="1:73" s="6" customFormat="1" ht="13.5" customHeight="1">
      <c r="A827" s="11" t="str">
        <f>HYPERLINK("http://kyu.snu.ac.kr/sdhj/index.jsp?type=hj/GK14746_00IM0001_159b.jpg","1867_수동면_159b")</f>
        <v>1867_수동면_159b</v>
      </c>
      <c r="B827" s="4">
        <v>1867</v>
      </c>
      <c r="C827" s="4" t="s">
        <v>72</v>
      </c>
      <c r="D827" s="4" t="s">
        <v>73</v>
      </c>
      <c r="E827" s="4">
        <v>826</v>
      </c>
      <c r="F827" s="5">
        <v>4</v>
      </c>
      <c r="G827" s="5" t="s">
        <v>265</v>
      </c>
      <c r="H827" s="5" t="s">
        <v>266</v>
      </c>
      <c r="I827" s="5">
        <f t="shared" si="59"/>
        <v>3</v>
      </c>
      <c r="J827" s="5"/>
      <c r="K827" s="5"/>
      <c r="L827" s="5">
        <f>L826</f>
        <v>6</v>
      </c>
      <c r="M827" s="4" t="s">
        <v>2324</v>
      </c>
      <c r="N827" s="4" t="s">
        <v>2325</v>
      </c>
      <c r="O827" s="5"/>
      <c r="P827" s="5"/>
      <c r="Q827" s="5"/>
      <c r="R827" s="5"/>
      <c r="S827" s="5" t="s">
        <v>164</v>
      </c>
      <c r="T827" s="5" t="s">
        <v>165</v>
      </c>
      <c r="U827" s="5"/>
      <c r="V827" s="5"/>
      <c r="W827" s="5" t="s">
        <v>1430</v>
      </c>
      <c r="X827" s="5" t="s">
        <v>1431</v>
      </c>
      <c r="Y827" s="5" t="s">
        <v>167</v>
      </c>
      <c r="Z827" s="5" t="s">
        <v>168</v>
      </c>
      <c r="AA827" s="5"/>
      <c r="AB827" s="5"/>
      <c r="AC827" s="5">
        <v>38</v>
      </c>
      <c r="AD827" s="5" t="s">
        <v>1391</v>
      </c>
      <c r="AE827" s="5" t="s">
        <v>1392</v>
      </c>
      <c r="AF827" s="5"/>
      <c r="AG827" s="5"/>
      <c r="AH827" s="5"/>
      <c r="AI827" s="5"/>
      <c r="AJ827" s="5" t="s">
        <v>169</v>
      </c>
      <c r="AK827" s="5" t="s">
        <v>170</v>
      </c>
      <c r="AL827" s="5" t="s">
        <v>1432</v>
      </c>
      <c r="AM827" s="5" t="s">
        <v>1433</v>
      </c>
      <c r="AN827" s="5"/>
      <c r="AO827" s="5"/>
      <c r="AP827" s="5"/>
      <c r="AQ827" s="5"/>
      <c r="AR827" s="5"/>
      <c r="AS827" s="5"/>
      <c r="AT827" s="5" t="s">
        <v>95</v>
      </c>
      <c r="AU827" s="5" t="s">
        <v>96</v>
      </c>
      <c r="AV827" s="5" t="s">
        <v>2326</v>
      </c>
      <c r="AW827" s="5" t="s">
        <v>2327</v>
      </c>
      <c r="AX827" s="5"/>
      <c r="AY827" s="5"/>
      <c r="AZ827" s="5"/>
      <c r="BA827" s="5"/>
      <c r="BB827" s="5"/>
      <c r="BC827" s="5"/>
      <c r="BD827" s="5"/>
      <c r="BE827" s="5"/>
      <c r="BF827" s="5"/>
      <c r="BG827" s="5" t="s">
        <v>95</v>
      </c>
      <c r="BH827" s="5" t="s">
        <v>96</v>
      </c>
      <c r="BI827" s="5" t="s">
        <v>2328</v>
      </c>
      <c r="BJ827" s="5" t="s">
        <v>2329</v>
      </c>
      <c r="BK827" s="5" t="s">
        <v>95</v>
      </c>
      <c r="BL827" s="5" t="s">
        <v>96</v>
      </c>
      <c r="BM827" s="5" t="s">
        <v>2330</v>
      </c>
      <c r="BN827" s="5" t="s">
        <v>2331</v>
      </c>
      <c r="BO827" s="5" t="s">
        <v>95</v>
      </c>
      <c r="BP827" s="5" t="s">
        <v>96</v>
      </c>
      <c r="BQ827" s="5" t="s">
        <v>2332</v>
      </c>
      <c r="BR827" s="5" t="s">
        <v>2333</v>
      </c>
      <c r="BS827" s="5" t="s">
        <v>116</v>
      </c>
      <c r="BT827" s="5" t="s">
        <v>117</v>
      </c>
      <c r="BU827" s="5"/>
    </row>
    <row r="828" spans="1:73" s="6" customFormat="1" ht="13.5" customHeight="1">
      <c r="A828" s="11" t="str">
        <f>HYPERLINK("http://kyu.snu.ac.kr/sdhj/index.jsp?type=hj/GK14746_00IM0001_159b.jpg","1867_수동면_159b")</f>
        <v>1867_수동면_159b</v>
      </c>
      <c r="B828" s="4">
        <v>1867</v>
      </c>
      <c r="C828" s="4" t="s">
        <v>72</v>
      </c>
      <c r="D828" s="4" t="s">
        <v>73</v>
      </c>
      <c r="E828" s="4">
        <v>827</v>
      </c>
      <c r="F828" s="5">
        <v>4</v>
      </c>
      <c r="G828" s="5" t="s">
        <v>265</v>
      </c>
      <c r="H828" s="5" t="s">
        <v>266</v>
      </c>
      <c r="I828" s="5">
        <f t="shared" si="59"/>
        <v>3</v>
      </c>
      <c r="J828" s="5"/>
      <c r="K828" s="5"/>
      <c r="L828" s="5">
        <f>L827</f>
        <v>6</v>
      </c>
      <c r="M828" s="4" t="s">
        <v>2324</v>
      </c>
      <c r="N828" s="4" t="s">
        <v>2325</v>
      </c>
      <c r="O828" s="5"/>
      <c r="P828" s="5"/>
      <c r="Q828" s="5"/>
      <c r="R828" s="5"/>
      <c r="S828" s="5"/>
      <c r="T828" s="5" t="s">
        <v>5460</v>
      </c>
      <c r="U828" s="5" t="s">
        <v>4512</v>
      </c>
      <c r="V828" s="5" t="s">
        <v>4513</v>
      </c>
      <c r="W828" s="5"/>
      <c r="X828" s="5"/>
      <c r="Y828" s="5" t="s">
        <v>5114</v>
      </c>
      <c r="Z828" s="5" t="s">
        <v>5115</v>
      </c>
      <c r="AA828" s="5"/>
      <c r="AB828" s="5"/>
      <c r="AC828" s="5"/>
      <c r="AD828" s="5" t="s">
        <v>714</v>
      </c>
      <c r="AE828" s="5" t="s">
        <v>715</v>
      </c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</row>
    <row r="829" spans="1:73" s="6" customFormat="1" ht="13.5" customHeight="1">
      <c r="A829" s="11" t="str">
        <f>HYPERLINK("http://kyu.snu.ac.kr/sdhj/index.jsp?type=hj/GK14746_00IM0001_159b.jpg","1867_수동면_159b")</f>
        <v>1867_수동면_159b</v>
      </c>
      <c r="B829" s="4">
        <v>1867</v>
      </c>
      <c r="C829" s="4" t="s">
        <v>72</v>
      </c>
      <c r="D829" s="4" t="s">
        <v>73</v>
      </c>
      <c r="E829" s="4">
        <v>828</v>
      </c>
      <c r="F829" s="5">
        <v>5</v>
      </c>
      <c r="G829" s="5" t="s">
        <v>508</v>
      </c>
      <c r="H829" s="5" t="s">
        <v>509</v>
      </c>
      <c r="I829" s="5">
        <v>1</v>
      </c>
      <c r="J829" s="5" t="s">
        <v>2642</v>
      </c>
      <c r="K829" s="5" t="s">
        <v>5902</v>
      </c>
      <c r="L829" s="5">
        <v>1</v>
      </c>
      <c r="M829" s="4" t="s">
        <v>2643</v>
      </c>
      <c r="N829" s="4" t="s">
        <v>2644</v>
      </c>
      <c r="O829" s="5"/>
      <c r="P829" s="5"/>
      <c r="Q829" s="5" t="s">
        <v>2645</v>
      </c>
      <c r="R829" s="5" t="s">
        <v>2646</v>
      </c>
      <c r="S829" s="5"/>
      <c r="T829" s="5" t="s">
        <v>5903</v>
      </c>
      <c r="U829" s="5"/>
      <c r="V829" s="5"/>
      <c r="W829" s="5" t="s">
        <v>166</v>
      </c>
      <c r="X829" s="5" t="s">
        <v>5904</v>
      </c>
      <c r="Y829" s="5" t="s">
        <v>22</v>
      </c>
      <c r="Z829" s="5" t="s">
        <v>23</v>
      </c>
      <c r="AA829" s="5"/>
      <c r="AB829" s="5"/>
      <c r="AC829" s="5">
        <v>40</v>
      </c>
      <c r="AD829" s="5" t="s">
        <v>714</v>
      </c>
      <c r="AE829" s="5" t="s">
        <v>715</v>
      </c>
      <c r="AF829" s="5"/>
      <c r="AG829" s="5"/>
      <c r="AH829" s="5"/>
      <c r="AI829" s="5"/>
      <c r="AJ829" s="5" t="s">
        <v>35</v>
      </c>
      <c r="AK829" s="5" t="s">
        <v>36</v>
      </c>
      <c r="AL829" s="5" t="s">
        <v>2647</v>
      </c>
      <c r="AM829" s="5" t="s">
        <v>2648</v>
      </c>
      <c r="AN829" s="5"/>
      <c r="AO829" s="5"/>
      <c r="AP829" s="5"/>
      <c r="AQ829" s="5"/>
      <c r="AR829" s="5"/>
      <c r="AS829" s="5"/>
      <c r="AT829" s="5" t="s">
        <v>189</v>
      </c>
      <c r="AU829" s="5" t="s">
        <v>190</v>
      </c>
      <c r="AV829" s="5" t="s">
        <v>2649</v>
      </c>
      <c r="AW829" s="5" t="s">
        <v>2650</v>
      </c>
      <c r="AX829" s="5"/>
      <c r="AY829" s="5"/>
      <c r="AZ829" s="5"/>
      <c r="BA829" s="5"/>
      <c r="BB829" s="5"/>
      <c r="BC829" s="5"/>
      <c r="BD829" s="5"/>
      <c r="BE829" s="5"/>
      <c r="BF829" s="5"/>
      <c r="BG829" s="5" t="s">
        <v>189</v>
      </c>
      <c r="BH829" s="5" t="s">
        <v>190</v>
      </c>
      <c r="BI829" s="5" t="s">
        <v>2651</v>
      </c>
      <c r="BJ829" s="5" t="s">
        <v>2652</v>
      </c>
      <c r="BK829" s="5" t="s">
        <v>189</v>
      </c>
      <c r="BL829" s="5" t="s">
        <v>190</v>
      </c>
      <c r="BM829" s="5" t="s">
        <v>2653</v>
      </c>
      <c r="BN829" s="5" t="s">
        <v>2654</v>
      </c>
      <c r="BO829" s="5" t="s">
        <v>189</v>
      </c>
      <c r="BP829" s="5" t="s">
        <v>190</v>
      </c>
      <c r="BQ829" s="5" t="s">
        <v>2640</v>
      </c>
      <c r="BR829" s="5" t="s">
        <v>2641</v>
      </c>
      <c r="BS829" s="5" t="s">
        <v>116</v>
      </c>
      <c r="BT829" s="5" t="s">
        <v>117</v>
      </c>
      <c r="BU829" s="5"/>
    </row>
    <row r="830" spans="1:73" s="6" customFormat="1" ht="13.5" customHeight="1">
      <c r="A830" s="11" t="str">
        <f>HYPERLINK("http://kyu.snu.ac.kr/sdhj/index.jsp?type=hj/GK14746_00IM0001_159b.jpg","1867_수동면_159b")</f>
        <v>1867_수동면_159b</v>
      </c>
      <c r="B830" s="4">
        <v>1867</v>
      </c>
      <c r="C830" s="4" t="s">
        <v>72</v>
      </c>
      <c r="D830" s="4" t="s">
        <v>73</v>
      </c>
      <c r="E830" s="4">
        <v>829</v>
      </c>
      <c r="F830" s="5">
        <v>5</v>
      </c>
      <c r="G830" s="5" t="s">
        <v>508</v>
      </c>
      <c r="H830" s="5" t="s">
        <v>509</v>
      </c>
      <c r="I830" s="5">
        <f t="shared" ref="I830:I841" si="60">I829</f>
        <v>1</v>
      </c>
      <c r="J830" s="5"/>
      <c r="K830" s="5"/>
      <c r="L830" s="5">
        <v>2</v>
      </c>
      <c r="M830" s="4" t="s">
        <v>2747</v>
      </c>
      <c r="N830" s="4" t="s">
        <v>2748</v>
      </c>
      <c r="O830" s="5"/>
      <c r="P830" s="5"/>
      <c r="Q830" s="5" t="s">
        <v>4362</v>
      </c>
      <c r="R830" s="5" t="s">
        <v>4363</v>
      </c>
      <c r="S830" s="5"/>
      <c r="T830" s="5" t="s">
        <v>5371</v>
      </c>
      <c r="U830" s="5"/>
      <c r="V830" s="5"/>
      <c r="W830" s="5" t="s">
        <v>166</v>
      </c>
      <c r="X830" s="5" t="s">
        <v>5592</v>
      </c>
      <c r="Y830" s="5" t="s">
        <v>167</v>
      </c>
      <c r="Z830" s="5" t="s">
        <v>168</v>
      </c>
      <c r="AA830" s="5"/>
      <c r="AB830" s="5"/>
      <c r="AC830" s="5">
        <v>41</v>
      </c>
      <c r="AD830" s="5" t="s">
        <v>877</v>
      </c>
      <c r="AE830" s="5" t="s">
        <v>878</v>
      </c>
      <c r="AF830" s="5"/>
      <c r="AG830" s="5"/>
      <c r="AH830" s="5"/>
      <c r="AI830" s="5"/>
      <c r="AJ830" s="5" t="s">
        <v>35</v>
      </c>
      <c r="AK830" s="5" t="s">
        <v>36</v>
      </c>
      <c r="AL830" s="5" t="s">
        <v>771</v>
      </c>
      <c r="AM830" s="5" t="s">
        <v>772</v>
      </c>
      <c r="AN830" s="5"/>
      <c r="AO830" s="5"/>
      <c r="AP830" s="5"/>
      <c r="AQ830" s="5"/>
      <c r="AR830" s="5"/>
      <c r="AS830" s="5"/>
      <c r="AT830" s="5" t="s">
        <v>95</v>
      </c>
      <c r="AU830" s="5" t="s">
        <v>96</v>
      </c>
      <c r="AV830" s="5" t="s">
        <v>2407</v>
      </c>
      <c r="AW830" s="5" t="s">
        <v>2408</v>
      </c>
      <c r="AX830" s="5"/>
      <c r="AY830" s="5"/>
      <c r="AZ830" s="5"/>
      <c r="BA830" s="5"/>
      <c r="BB830" s="5"/>
      <c r="BC830" s="5"/>
      <c r="BD830" s="5"/>
      <c r="BE830" s="5"/>
      <c r="BF830" s="5"/>
      <c r="BG830" s="5" t="s">
        <v>95</v>
      </c>
      <c r="BH830" s="5" t="s">
        <v>96</v>
      </c>
      <c r="BI830" s="5" t="s">
        <v>1966</v>
      </c>
      <c r="BJ830" s="5" t="s">
        <v>1967</v>
      </c>
      <c r="BK830" s="5" t="s">
        <v>95</v>
      </c>
      <c r="BL830" s="5" t="s">
        <v>96</v>
      </c>
      <c r="BM830" s="5" t="s">
        <v>4364</v>
      </c>
      <c r="BN830" s="5" t="s">
        <v>744</v>
      </c>
      <c r="BO830" s="5" t="s">
        <v>95</v>
      </c>
      <c r="BP830" s="5" t="s">
        <v>96</v>
      </c>
      <c r="BQ830" s="5" t="s">
        <v>4365</v>
      </c>
      <c r="BR830" s="5" t="s">
        <v>4366</v>
      </c>
      <c r="BS830" s="5" t="s">
        <v>334</v>
      </c>
      <c r="BT830" s="5" t="s">
        <v>335</v>
      </c>
      <c r="BU830" s="5"/>
    </row>
    <row r="831" spans="1:73" s="6" customFormat="1" ht="13.5" customHeight="1">
      <c r="A831" s="11" t="str">
        <f>HYPERLINK("http://kyu.snu.ac.kr/sdhj/index.jsp?type=hj/GK14746_00IM0001_159b.jpg","1867_수동면_159b")</f>
        <v>1867_수동면_159b</v>
      </c>
      <c r="B831" s="4">
        <v>1867</v>
      </c>
      <c r="C831" s="4" t="s">
        <v>72</v>
      </c>
      <c r="D831" s="4" t="s">
        <v>73</v>
      </c>
      <c r="E831" s="4">
        <v>830</v>
      </c>
      <c r="F831" s="5">
        <v>5</v>
      </c>
      <c r="G831" s="5" t="s">
        <v>508</v>
      </c>
      <c r="H831" s="5" t="s">
        <v>509</v>
      </c>
      <c r="I831" s="5">
        <f t="shared" si="60"/>
        <v>1</v>
      </c>
      <c r="J831" s="5"/>
      <c r="K831" s="5"/>
      <c r="L831" s="5">
        <f>L830</f>
        <v>2</v>
      </c>
      <c r="M831" s="4" t="s">
        <v>2747</v>
      </c>
      <c r="N831" s="4" t="s">
        <v>2748</v>
      </c>
      <c r="O831" s="5"/>
      <c r="P831" s="5"/>
      <c r="Q831" s="5"/>
      <c r="R831" s="5"/>
      <c r="S831" s="5"/>
      <c r="T831" s="5" t="s">
        <v>5521</v>
      </c>
      <c r="U831" s="5" t="s">
        <v>4512</v>
      </c>
      <c r="V831" s="5" t="s">
        <v>4513</v>
      </c>
      <c r="W831" s="5"/>
      <c r="X831" s="5"/>
      <c r="Y831" s="5" t="s">
        <v>5116</v>
      </c>
      <c r="Z831" s="5" t="s">
        <v>5117</v>
      </c>
      <c r="AA831" s="5"/>
      <c r="AB831" s="5"/>
      <c r="AC831" s="5"/>
      <c r="AD831" s="5" t="s">
        <v>678</v>
      </c>
      <c r="AE831" s="5" t="s">
        <v>679</v>
      </c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</row>
    <row r="832" spans="1:73" s="6" customFormat="1" ht="13.5" customHeight="1">
      <c r="A832" s="11" t="str">
        <f>HYPERLINK("http://kyu.snu.ac.kr/sdhj/index.jsp?type=hj/GK14746_00IM0001_159b.jpg","1867_수동면_159b")</f>
        <v>1867_수동면_159b</v>
      </c>
      <c r="B832" s="4">
        <v>1867</v>
      </c>
      <c r="C832" s="4" t="s">
        <v>72</v>
      </c>
      <c r="D832" s="4" t="s">
        <v>73</v>
      </c>
      <c r="E832" s="4">
        <v>831</v>
      </c>
      <c r="F832" s="5">
        <v>5</v>
      </c>
      <c r="G832" s="5" t="s">
        <v>508</v>
      </c>
      <c r="H832" s="5" t="s">
        <v>509</v>
      </c>
      <c r="I832" s="5">
        <f t="shared" si="60"/>
        <v>1</v>
      </c>
      <c r="J832" s="5"/>
      <c r="K832" s="5"/>
      <c r="L832" s="5">
        <v>3</v>
      </c>
      <c r="M832" s="4" t="s">
        <v>1171</v>
      </c>
      <c r="N832" s="4" t="s">
        <v>1172</v>
      </c>
      <c r="O832" s="5"/>
      <c r="P832" s="5"/>
      <c r="Q832" s="5"/>
      <c r="R832" s="5"/>
      <c r="S832" s="5"/>
      <c r="T832" s="5" t="s">
        <v>5510</v>
      </c>
      <c r="U832" s="5" t="s">
        <v>108</v>
      </c>
      <c r="V832" s="5" t="s">
        <v>109</v>
      </c>
      <c r="W832" s="5" t="s">
        <v>134</v>
      </c>
      <c r="X832" s="5" t="s">
        <v>135</v>
      </c>
      <c r="Y832" s="5" t="s">
        <v>1173</v>
      </c>
      <c r="Z832" s="5" t="s">
        <v>1174</v>
      </c>
      <c r="AA832" s="5"/>
      <c r="AB832" s="5"/>
      <c r="AC832" s="5">
        <v>50</v>
      </c>
      <c r="AD832" s="5" t="s">
        <v>850</v>
      </c>
      <c r="AE832" s="5" t="s">
        <v>851</v>
      </c>
      <c r="AF832" s="5"/>
      <c r="AG832" s="5"/>
      <c r="AH832" s="5"/>
      <c r="AI832" s="5"/>
      <c r="AJ832" s="5" t="s">
        <v>35</v>
      </c>
      <c r="AK832" s="5" t="s">
        <v>36</v>
      </c>
      <c r="AL832" s="5" t="s">
        <v>140</v>
      </c>
      <c r="AM832" s="5" t="s">
        <v>141</v>
      </c>
      <c r="AN832" s="5"/>
      <c r="AO832" s="5"/>
      <c r="AP832" s="5"/>
      <c r="AQ832" s="5"/>
      <c r="AR832" s="5"/>
      <c r="AS832" s="5"/>
      <c r="AT832" s="5" t="s">
        <v>95</v>
      </c>
      <c r="AU832" s="5" t="s">
        <v>96</v>
      </c>
      <c r="AV832" s="5" t="s">
        <v>1175</v>
      </c>
      <c r="AW832" s="5" t="s">
        <v>1176</v>
      </c>
      <c r="AX832" s="5"/>
      <c r="AY832" s="5"/>
      <c r="AZ832" s="5"/>
      <c r="BA832" s="5"/>
      <c r="BB832" s="5"/>
      <c r="BC832" s="5"/>
      <c r="BD832" s="5"/>
      <c r="BE832" s="5"/>
      <c r="BF832" s="5"/>
      <c r="BG832" s="5" t="s">
        <v>95</v>
      </c>
      <c r="BH832" s="5" t="s">
        <v>96</v>
      </c>
      <c r="BI832" s="5" t="s">
        <v>1177</v>
      </c>
      <c r="BJ832" s="5" t="s">
        <v>1178</v>
      </c>
      <c r="BK832" s="5" t="s">
        <v>95</v>
      </c>
      <c r="BL832" s="5" t="s">
        <v>96</v>
      </c>
      <c r="BM832" s="5" t="s">
        <v>1179</v>
      </c>
      <c r="BN832" s="5" t="s">
        <v>1180</v>
      </c>
      <c r="BO832" s="5" t="s">
        <v>95</v>
      </c>
      <c r="BP832" s="5" t="s">
        <v>96</v>
      </c>
      <c r="BQ832" s="5" t="s">
        <v>1181</v>
      </c>
      <c r="BR832" s="5" t="s">
        <v>1182</v>
      </c>
      <c r="BS832" s="5" t="s">
        <v>171</v>
      </c>
      <c r="BT832" s="5" t="s">
        <v>5614</v>
      </c>
      <c r="BU832" s="5"/>
    </row>
    <row r="833" spans="1:73" s="6" customFormat="1" ht="13.5" customHeight="1">
      <c r="A833" s="11" t="str">
        <f>HYPERLINK("http://kyu.snu.ac.kr/sdhj/index.jsp?type=hj/GK14746_00IM0001_159b.jpg","1867_수동면_159b")</f>
        <v>1867_수동면_159b</v>
      </c>
      <c r="B833" s="4">
        <v>1867</v>
      </c>
      <c r="C833" s="4" t="s">
        <v>72</v>
      </c>
      <c r="D833" s="4" t="s">
        <v>73</v>
      </c>
      <c r="E833" s="4">
        <v>832</v>
      </c>
      <c r="F833" s="5">
        <v>5</v>
      </c>
      <c r="G833" s="5" t="s">
        <v>508</v>
      </c>
      <c r="H833" s="5" t="s">
        <v>509</v>
      </c>
      <c r="I833" s="5">
        <f t="shared" si="60"/>
        <v>1</v>
      </c>
      <c r="J833" s="5"/>
      <c r="K833" s="5"/>
      <c r="L833" s="5">
        <f>L832</f>
        <v>3</v>
      </c>
      <c r="M833" s="4" t="s">
        <v>1171</v>
      </c>
      <c r="N833" s="4" t="s">
        <v>1172</v>
      </c>
      <c r="O833" s="5"/>
      <c r="P833" s="5"/>
      <c r="Q833" s="5"/>
      <c r="R833" s="5"/>
      <c r="S833" s="5" t="s">
        <v>164</v>
      </c>
      <c r="T833" s="5" t="s">
        <v>165</v>
      </c>
      <c r="U833" s="5"/>
      <c r="V833" s="5"/>
      <c r="W833" s="5" t="s">
        <v>1826</v>
      </c>
      <c r="X833" s="5" t="s">
        <v>1827</v>
      </c>
      <c r="Y833" s="5" t="s">
        <v>167</v>
      </c>
      <c r="Z833" s="5" t="s">
        <v>168</v>
      </c>
      <c r="AA833" s="5"/>
      <c r="AB833" s="5"/>
      <c r="AC833" s="5">
        <v>42</v>
      </c>
      <c r="AD833" s="5" t="s">
        <v>1640</v>
      </c>
      <c r="AE833" s="5" t="s">
        <v>1641</v>
      </c>
      <c r="AF833" s="5"/>
      <c r="AG833" s="5"/>
      <c r="AH833" s="5"/>
      <c r="AI833" s="5"/>
      <c r="AJ833" s="5" t="s">
        <v>169</v>
      </c>
      <c r="AK833" s="5" t="s">
        <v>170</v>
      </c>
      <c r="AL833" s="5" t="s">
        <v>1828</v>
      </c>
      <c r="AM833" s="5" t="s">
        <v>1829</v>
      </c>
      <c r="AN833" s="5"/>
      <c r="AO833" s="5"/>
      <c r="AP833" s="5"/>
      <c r="AQ833" s="5"/>
      <c r="AR833" s="5"/>
      <c r="AS833" s="5"/>
      <c r="AT833" s="5" t="s">
        <v>95</v>
      </c>
      <c r="AU833" s="5" t="s">
        <v>96</v>
      </c>
      <c r="AV833" s="5" t="s">
        <v>3688</v>
      </c>
      <c r="AW833" s="5" t="s">
        <v>3689</v>
      </c>
      <c r="AX833" s="5"/>
      <c r="AY833" s="5"/>
      <c r="AZ833" s="5"/>
      <c r="BA833" s="5"/>
      <c r="BB833" s="5"/>
      <c r="BC833" s="5"/>
      <c r="BD833" s="5"/>
      <c r="BE833" s="5"/>
      <c r="BF833" s="5"/>
      <c r="BG833" s="5" t="s">
        <v>95</v>
      </c>
      <c r="BH833" s="5" t="s">
        <v>96</v>
      </c>
      <c r="BI833" s="5" t="s">
        <v>3690</v>
      </c>
      <c r="BJ833" s="5" t="s">
        <v>3691</v>
      </c>
      <c r="BK833" s="5" t="s">
        <v>95</v>
      </c>
      <c r="BL833" s="5" t="s">
        <v>96</v>
      </c>
      <c r="BM833" s="5" t="s">
        <v>3692</v>
      </c>
      <c r="BN833" s="5" t="s">
        <v>3693</v>
      </c>
      <c r="BO833" s="5" t="s">
        <v>95</v>
      </c>
      <c r="BP833" s="5" t="s">
        <v>96</v>
      </c>
      <c r="BQ833" s="5" t="s">
        <v>3694</v>
      </c>
      <c r="BR833" s="5" t="s">
        <v>3695</v>
      </c>
      <c r="BS833" s="5" t="s">
        <v>1054</v>
      </c>
      <c r="BT833" s="5" t="s">
        <v>1055</v>
      </c>
      <c r="BU833" s="5"/>
    </row>
    <row r="834" spans="1:73" s="6" customFormat="1" ht="13.5" customHeight="1">
      <c r="A834" s="11" t="str">
        <f>HYPERLINK("http://kyu.snu.ac.kr/sdhj/index.jsp?type=hj/GK14746_00IM0001_160a.jpg","1867_수동면_160a")</f>
        <v>1867_수동면_160a</v>
      </c>
      <c r="B834" s="4">
        <v>1867</v>
      </c>
      <c r="C834" s="4" t="s">
        <v>72</v>
      </c>
      <c r="D834" s="4" t="s">
        <v>73</v>
      </c>
      <c r="E834" s="4">
        <v>833</v>
      </c>
      <c r="F834" s="5">
        <v>5</v>
      </c>
      <c r="G834" s="5" t="s">
        <v>508</v>
      </c>
      <c r="H834" s="5" t="s">
        <v>509</v>
      </c>
      <c r="I834" s="5">
        <f t="shared" si="60"/>
        <v>1</v>
      </c>
      <c r="J834" s="5"/>
      <c r="K834" s="5"/>
      <c r="L834" s="5">
        <f>L833</f>
        <v>3</v>
      </c>
      <c r="M834" s="4" t="s">
        <v>1171</v>
      </c>
      <c r="N834" s="4" t="s">
        <v>1172</v>
      </c>
      <c r="O834" s="5"/>
      <c r="P834" s="5"/>
      <c r="Q834" s="5"/>
      <c r="R834" s="5"/>
      <c r="S834" s="5" t="s">
        <v>2417</v>
      </c>
      <c r="T834" s="5" t="s">
        <v>2418</v>
      </c>
      <c r="U834" s="5"/>
      <c r="V834" s="5"/>
      <c r="W834" s="5" t="s">
        <v>166</v>
      </c>
      <c r="X834" s="5" t="s">
        <v>5529</v>
      </c>
      <c r="Y834" s="5" t="s">
        <v>167</v>
      </c>
      <c r="Z834" s="5" t="s">
        <v>168</v>
      </c>
      <c r="AA834" s="5"/>
      <c r="AB834" s="5"/>
      <c r="AC834" s="5">
        <v>83</v>
      </c>
      <c r="AD834" s="5"/>
      <c r="AE834" s="5"/>
      <c r="AF834" s="5" t="s">
        <v>2798</v>
      </c>
      <c r="AG834" s="5" t="s">
        <v>2799</v>
      </c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</row>
    <row r="835" spans="1:73" s="6" customFormat="1" ht="13.5" customHeight="1">
      <c r="A835" s="11" t="str">
        <f>HYPERLINK("http://kyu.snu.ac.kr/sdhj/index.jsp?type=hj/GK14746_00IM0001_160a.jpg","1867_수동면_160a")</f>
        <v>1867_수동면_160a</v>
      </c>
      <c r="B835" s="4">
        <v>1867</v>
      </c>
      <c r="C835" s="4" t="s">
        <v>72</v>
      </c>
      <c r="D835" s="4" t="s">
        <v>73</v>
      </c>
      <c r="E835" s="4">
        <v>834</v>
      </c>
      <c r="F835" s="5">
        <v>5</v>
      </c>
      <c r="G835" s="5" t="s">
        <v>508</v>
      </c>
      <c r="H835" s="5" t="s">
        <v>509</v>
      </c>
      <c r="I835" s="5">
        <f t="shared" si="60"/>
        <v>1</v>
      </c>
      <c r="J835" s="5"/>
      <c r="K835" s="5"/>
      <c r="L835" s="5">
        <f>L834</f>
        <v>3</v>
      </c>
      <c r="M835" s="4" t="s">
        <v>1171</v>
      </c>
      <c r="N835" s="4" t="s">
        <v>1172</v>
      </c>
      <c r="O835" s="5"/>
      <c r="P835" s="5"/>
      <c r="Q835" s="5"/>
      <c r="R835" s="5"/>
      <c r="S835" s="5" t="s">
        <v>4494</v>
      </c>
      <c r="T835" s="5" t="s">
        <v>4495</v>
      </c>
      <c r="U835" s="5"/>
      <c r="V835" s="5"/>
      <c r="W835" s="5"/>
      <c r="X835" s="5"/>
      <c r="Y835" s="5" t="s">
        <v>5118</v>
      </c>
      <c r="Z835" s="5" t="s">
        <v>5119</v>
      </c>
      <c r="AA835" s="5"/>
      <c r="AB835" s="5"/>
      <c r="AC835" s="5">
        <v>14</v>
      </c>
      <c r="AD835" s="5" t="s">
        <v>304</v>
      </c>
      <c r="AE835" s="5" t="s">
        <v>305</v>
      </c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</row>
    <row r="836" spans="1:73" s="6" customFormat="1" ht="13.5" customHeight="1">
      <c r="A836" s="11" t="str">
        <f>HYPERLINK("http://kyu.snu.ac.kr/sdhj/index.jsp?type=hj/GK14746_00IM0001_160a.jpg","1867_수동면_160a")</f>
        <v>1867_수동면_160a</v>
      </c>
      <c r="B836" s="4">
        <v>1867</v>
      </c>
      <c r="C836" s="4" t="s">
        <v>72</v>
      </c>
      <c r="D836" s="4" t="s">
        <v>73</v>
      </c>
      <c r="E836" s="4">
        <v>835</v>
      </c>
      <c r="F836" s="5">
        <v>5</v>
      </c>
      <c r="G836" s="5" t="s">
        <v>508</v>
      </c>
      <c r="H836" s="5" t="s">
        <v>509</v>
      </c>
      <c r="I836" s="5">
        <f t="shared" si="60"/>
        <v>1</v>
      </c>
      <c r="J836" s="5"/>
      <c r="K836" s="5"/>
      <c r="L836" s="5">
        <f>L835</f>
        <v>3</v>
      </c>
      <c r="M836" s="4" t="s">
        <v>1171</v>
      </c>
      <c r="N836" s="4" t="s">
        <v>1172</v>
      </c>
      <c r="O836" s="5"/>
      <c r="P836" s="5"/>
      <c r="Q836" s="5"/>
      <c r="R836" s="5"/>
      <c r="S836" s="5"/>
      <c r="T836" s="5" t="s">
        <v>5514</v>
      </c>
      <c r="U836" s="5" t="s">
        <v>4512</v>
      </c>
      <c r="V836" s="5" t="s">
        <v>4513</v>
      </c>
      <c r="W836" s="5"/>
      <c r="X836" s="5"/>
      <c r="Y836" s="5" t="s">
        <v>5120</v>
      </c>
      <c r="Z836" s="5" t="s">
        <v>5121</v>
      </c>
      <c r="AA836" s="5"/>
      <c r="AB836" s="5"/>
      <c r="AC836" s="5">
        <v>20</v>
      </c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</row>
    <row r="837" spans="1:73" s="6" customFormat="1" ht="13.5" customHeight="1">
      <c r="A837" s="11" t="str">
        <f>HYPERLINK("http://kyu.snu.ac.kr/sdhj/index.jsp?type=hj/GK14746_00IM0001_160a.jpg","1867_수동면_160a")</f>
        <v>1867_수동면_160a</v>
      </c>
      <c r="B837" s="4">
        <v>1867</v>
      </c>
      <c r="C837" s="4" t="s">
        <v>72</v>
      </c>
      <c r="D837" s="4" t="s">
        <v>73</v>
      </c>
      <c r="E837" s="4">
        <v>836</v>
      </c>
      <c r="F837" s="5">
        <v>5</v>
      </c>
      <c r="G837" s="5" t="s">
        <v>508</v>
      </c>
      <c r="H837" s="5" t="s">
        <v>509</v>
      </c>
      <c r="I837" s="5">
        <f t="shared" si="60"/>
        <v>1</v>
      </c>
      <c r="J837" s="5"/>
      <c r="K837" s="5"/>
      <c r="L837" s="5">
        <v>4</v>
      </c>
      <c r="M837" s="4" t="s">
        <v>2642</v>
      </c>
      <c r="N837" s="4" t="s">
        <v>2669</v>
      </c>
      <c r="O837" s="5"/>
      <c r="P837" s="5"/>
      <c r="Q837" s="5"/>
      <c r="R837" s="5"/>
      <c r="S837" s="5"/>
      <c r="T837" s="5" t="s">
        <v>5366</v>
      </c>
      <c r="U837" s="5" t="s">
        <v>2670</v>
      </c>
      <c r="V837" s="5" t="s">
        <v>2671</v>
      </c>
      <c r="W837" s="5" t="s">
        <v>661</v>
      </c>
      <c r="X837" s="5" t="s">
        <v>5905</v>
      </c>
      <c r="Y837" s="5" t="s">
        <v>2672</v>
      </c>
      <c r="Z837" s="5" t="s">
        <v>2673</v>
      </c>
      <c r="AA837" s="5"/>
      <c r="AB837" s="5"/>
      <c r="AC837" s="5">
        <v>51</v>
      </c>
      <c r="AD837" s="5" t="s">
        <v>520</v>
      </c>
      <c r="AE837" s="5" t="s">
        <v>521</v>
      </c>
      <c r="AF837" s="5"/>
      <c r="AG837" s="5"/>
      <c r="AH837" s="5"/>
      <c r="AI837" s="5"/>
      <c r="AJ837" s="5" t="s">
        <v>35</v>
      </c>
      <c r="AK837" s="5" t="s">
        <v>36</v>
      </c>
      <c r="AL837" s="5" t="s">
        <v>1294</v>
      </c>
      <c r="AM837" s="5" t="s">
        <v>1295</v>
      </c>
      <c r="AN837" s="5"/>
      <c r="AO837" s="5"/>
      <c r="AP837" s="5"/>
      <c r="AQ837" s="5"/>
      <c r="AR837" s="5"/>
      <c r="AS837" s="5"/>
      <c r="AT837" s="5" t="s">
        <v>189</v>
      </c>
      <c r="AU837" s="5" t="s">
        <v>190</v>
      </c>
      <c r="AV837" s="5" t="s">
        <v>2674</v>
      </c>
      <c r="AW837" s="5" t="s">
        <v>2675</v>
      </c>
      <c r="AX837" s="5"/>
      <c r="AY837" s="5"/>
      <c r="AZ837" s="5"/>
      <c r="BA837" s="5"/>
      <c r="BB837" s="5"/>
      <c r="BC837" s="5"/>
      <c r="BD837" s="5"/>
      <c r="BE837" s="5"/>
      <c r="BF837" s="5"/>
      <c r="BG837" s="5" t="s">
        <v>189</v>
      </c>
      <c r="BH837" s="5" t="s">
        <v>190</v>
      </c>
      <c r="BI837" s="5" t="s">
        <v>755</v>
      </c>
      <c r="BJ837" s="5" t="s">
        <v>756</v>
      </c>
      <c r="BK837" s="5" t="s">
        <v>189</v>
      </c>
      <c r="BL837" s="5" t="s">
        <v>190</v>
      </c>
      <c r="BM837" s="5" t="s">
        <v>2676</v>
      </c>
      <c r="BN837" s="5" t="s">
        <v>1482</v>
      </c>
      <c r="BO837" s="5" t="s">
        <v>189</v>
      </c>
      <c r="BP837" s="5" t="s">
        <v>190</v>
      </c>
      <c r="BQ837" s="5" t="s">
        <v>1048</v>
      </c>
      <c r="BR837" s="5" t="s">
        <v>1049</v>
      </c>
      <c r="BS837" s="5" t="s">
        <v>116</v>
      </c>
      <c r="BT837" s="5" t="s">
        <v>117</v>
      </c>
      <c r="BU837" s="5"/>
    </row>
    <row r="838" spans="1:73" s="6" customFormat="1" ht="13.5" customHeight="1">
      <c r="A838" s="11" t="str">
        <f>HYPERLINK("http://kyu.snu.ac.kr/sdhj/index.jsp?type=hj/GK14746_00IM0001_160a.jpg","1867_수동면_160a")</f>
        <v>1867_수동면_160a</v>
      </c>
      <c r="B838" s="4">
        <v>1867</v>
      </c>
      <c r="C838" s="4" t="s">
        <v>72</v>
      </c>
      <c r="D838" s="4" t="s">
        <v>73</v>
      </c>
      <c r="E838" s="4">
        <v>837</v>
      </c>
      <c r="F838" s="5">
        <v>5</v>
      </c>
      <c r="G838" s="5" t="s">
        <v>508</v>
      </c>
      <c r="H838" s="5" t="s">
        <v>509</v>
      </c>
      <c r="I838" s="5">
        <f t="shared" si="60"/>
        <v>1</v>
      </c>
      <c r="J838" s="5"/>
      <c r="K838" s="5"/>
      <c r="L838" s="5">
        <f>L837</f>
        <v>4</v>
      </c>
      <c r="M838" s="4" t="s">
        <v>2642</v>
      </c>
      <c r="N838" s="4" t="s">
        <v>2669</v>
      </c>
      <c r="O838" s="5"/>
      <c r="P838" s="5"/>
      <c r="Q838" s="5"/>
      <c r="R838" s="5"/>
      <c r="S838" s="5" t="s">
        <v>164</v>
      </c>
      <c r="T838" s="5" t="s">
        <v>165</v>
      </c>
      <c r="U838" s="5"/>
      <c r="V838" s="5"/>
      <c r="W838" s="5" t="s">
        <v>3450</v>
      </c>
      <c r="X838" s="5" t="s">
        <v>2137</v>
      </c>
      <c r="Y838" s="5" t="s">
        <v>22</v>
      </c>
      <c r="Z838" s="5" t="s">
        <v>23</v>
      </c>
      <c r="AA838" s="5"/>
      <c r="AB838" s="5"/>
      <c r="AC838" s="5">
        <v>51</v>
      </c>
      <c r="AD838" s="5" t="s">
        <v>153</v>
      </c>
      <c r="AE838" s="5" t="s">
        <v>154</v>
      </c>
      <c r="AF838" s="5"/>
      <c r="AG838" s="5"/>
      <c r="AH838" s="5"/>
      <c r="AI838" s="5"/>
      <c r="AJ838" s="5" t="s">
        <v>35</v>
      </c>
      <c r="AK838" s="5" t="s">
        <v>36</v>
      </c>
      <c r="AL838" s="5" t="s">
        <v>626</v>
      </c>
      <c r="AM838" s="5" t="s">
        <v>627</v>
      </c>
      <c r="AN838" s="5"/>
      <c r="AO838" s="5"/>
      <c r="AP838" s="5"/>
      <c r="AQ838" s="5"/>
      <c r="AR838" s="5"/>
      <c r="AS838" s="5"/>
      <c r="AT838" s="5" t="s">
        <v>189</v>
      </c>
      <c r="AU838" s="5" t="s">
        <v>190</v>
      </c>
      <c r="AV838" s="5" t="s">
        <v>3451</v>
      </c>
      <c r="AW838" s="5" t="s">
        <v>3452</v>
      </c>
      <c r="AX838" s="5"/>
      <c r="AY838" s="5"/>
      <c r="AZ838" s="5"/>
      <c r="BA838" s="5"/>
      <c r="BB838" s="5"/>
      <c r="BC838" s="5"/>
      <c r="BD838" s="5"/>
      <c r="BE838" s="5"/>
      <c r="BF838" s="5"/>
      <c r="BG838" s="5" t="s">
        <v>189</v>
      </c>
      <c r="BH838" s="5" t="s">
        <v>190</v>
      </c>
      <c r="BI838" s="5" t="s">
        <v>3453</v>
      </c>
      <c r="BJ838" s="5" t="s">
        <v>3454</v>
      </c>
      <c r="BK838" s="5" t="s">
        <v>189</v>
      </c>
      <c r="BL838" s="5" t="s">
        <v>190</v>
      </c>
      <c r="BM838" s="5" t="s">
        <v>3455</v>
      </c>
      <c r="BN838" s="5" t="s">
        <v>3456</v>
      </c>
      <c r="BO838" s="5" t="s">
        <v>189</v>
      </c>
      <c r="BP838" s="5" t="s">
        <v>190</v>
      </c>
      <c r="BQ838" s="5" t="s">
        <v>3457</v>
      </c>
      <c r="BR838" s="5" t="s">
        <v>3458</v>
      </c>
      <c r="BS838" s="5" t="s">
        <v>187</v>
      </c>
      <c r="BT838" s="5" t="s">
        <v>188</v>
      </c>
      <c r="BU838" s="5"/>
    </row>
    <row r="839" spans="1:73" s="6" customFormat="1" ht="13.5" customHeight="1">
      <c r="A839" s="11" t="str">
        <f>HYPERLINK("http://kyu.snu.ac.kr/sdhj/index.jsp?type=hj/GK14746_00IM0001_160a.jpg","1867_수동면_160a")</f>
        <v>1867_수동면_160a</v>
      </c>
      <c r="B839" s="4">
        <v>1867</v>
      </c>
      <c r="C839" s="4" t="s">
        <v>72</v>
      </c>
      <c r="D839" s="4" t="s">
        <v>73</v>
      </c>
      <c r="E839" s="4">
        <v>838</v>
      </c>
      <c r="F839" s="5">
        <v>5</v>
      </c>
      <c r="G839" s="5" t="s">
        <v>508</v>
      </c>
      <c r="H839" s="5" t="s">
        <v>509</v>
      </c>
      <c r="I839" s="5">
        <f t="shared" si="60"/>
        <v>1</v>
      </c>
      <c r="J839" s="5"/>
      <c r="K839" s="5"/>
      <c r="L839" s="5">
        <f>L838</f>
        <v>4</v>
      </c>
      <c r="M839" s="4" t="s">
        <v>2642</v>
      </c>
      <c r="N839" s="4" t="s">
        <v>2669</v>
      </c>
      <c r="O839" s="5"/>
      <c r="P839" s="5"/>
      <c r="Q839" s="5"/>
      <c r="R839" s="5"/>
      <c r="S839" s="5" t="s">
        <v>4494</v>
      </c>
      <c r="T839" s="5" t="s">
        <v>4495</v>
      </c>
      <c r="U839" s="5"/>
      <c r="V839" s="5"/>
      <c r="W839" s="5"/>
      <c r="X839" s="5"/>
      <c r="Y839" s="5" t="s">
        <v>5122</v>
      </c>
      <c r="Z839" s="5" t="s">
        <v>5123</v>
      </c>
      <c r="AA839" s="5"/>
      <c r="AB839" s="5"/>
      <c r="AC839" s="5">
        <v>13</v>
      </c>
      <c r="AD839" s="5" t="s">
        <v>536</v>
      </c>
      <c r="AE839" s="5" t="s">
        <v>537</v>
      </c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</row>
    <row r="840" spans="1:73" s="6" customFormat="1" ht="13.5" customHeight="1">
      <c r="A840" s="11" t="str">
        <f>HYPERLINK("http://kyu.snu.ac.kr/sdhj/index.jsp?type=hj/GK14746_00IM0001_160a.jpg","1867_수동면_160a")</f>
        <v>1867_수동면_160a</v>
      </c>
      <c r="B840" s="4">
        <v>1867</v>
      </c>
      <c r="C840" s="4" t="s">
        <v>72</v>
      </c>
      <c r="D840" s="4" t="s">
        <v>73</v>
      </c>
      <c r="E840" s="4">
        <v>839</v>
      </c>
      <c r="F840" s="5">
        <v>5</v>
      </c>
      <c r="G840" s="5" t="s">
        <v>508</v>
      </c>
      <c r="H840" s="5" t="s">
        <v>509</v>
      </c>
      <c r="I840" s="5">
        <f t="shared" si="60"/>
        <v>1</v>
      </c>
      <c r="J840" s="5"/>
      <c r="K840" s="5"/>
      <c r="L840" s="5">
        <v>5</v>
      </c>
      <c r="M840" s="4" t="s">
        <v>2260</v>
      </c>
      <c r="N840" s="4" t="s">
        <v>2261</v>
      </c>
      <c r="O840" s="5"/>
      <c r="P840" s="5"/>
      <c r="Q840" s="5"/>
      <c r="R840" s="5"/>
      <c r="S840" s="5"/>
      <c r="T840" s="5" t="s">
        <v>5732</v>
      </c>
      <c r="U840" s="5" t="s">
        <v>5906</v>
      </c>
      <c r="V840" s="5" t="s">
        <v>2262</v>
      </c>
      <c r="W840" s="5" t="s">
        <v>2263</v>
      </c>
      <c r="X840" s="5" t="s">
        <v>2264</v>
      </c>
      <c r="Y840" s="5" t="s">
        <v>2265</v>
      </c>
      <c r="Z840" s="5" t="s">
        <v>2266</v>
      </c>
      <c r="AA840" s="5"/>
      <c r="AB840" s="5"/>
      <c r="AC840" s="5">
        <v>47</v>
      </c>
      <c r="AD840" s="5" t="s">
        <v>624</v>
      </c>
      <c r="AE840" s="5" t="s">
        <v>625</v>
      </c>
      <c r="AF840" s="5"/>
      <c r="AG840" s="5"/>
      <c r="AH840" s="5"/>
      <c r="AI840" s="5"/>
      <c r="AJ840" s="5" t="s">
        <v>35</v>
      </c>
      <c r="AK840" s="5" t="s">
        <v>36</v>
      </c>
      <c r="AL840" s="5" t="s">
        <v>1561</v>
      </c>
      <c r="AM840" s="5" t="s">
        <v>1562</v>
      </c>
      <c r="AN840" s="5"/>
      <c r="AO840" s="5"/>
      <c r="AP840" s="5"/>
      <c r="AQ840" s="5"/>
      <c r="AR840" s="5"/>
      <c r="AS840" s="5"/>
      <c r="AT840" s="5" t="s">
        <v>1916</v>
      </c>
      <c r="AU840" s="5" t="s">
        <v>1917</v>
      </c>
      <c r="AV840" s="5" t="s">
        <v>2267</v>
      </c>
      <c r="AW840" s="5" t="s">
        <v>2268</v>
      </c>
      <c r="AX840" s="5"/>
      <c r="AY840" s="5"/>
      <c r="AZ840" s="5"/>
      <c r="BA840" s="5"/>
      <c r="BB840" s="5"/>
      <c r="BC840" s="5"/>
      <c r="BD840" s="5"/>
      <c r="BE840" s="5"/>
      <c r="BF840" s="5"/>
      <c r="BG840" s="5" t="s">
        <v>1916</v>
      </c>
      <c r="BH840" s="5" t="s">
        <v>1917</v>
      </c>
      <c r="BI840" s="5" t="s">
        <v>2269</v>
      </c>
      <c r="BJ840" s="5" t="s">
        <v>2270</v>
      </c>
      <c r="BK840" s="5" t="s">
        <v>1916</v>
      </c>
      <c r="BL840" s="5" t="s">
        <v>1917</v>
      </c>
      <c r="BM840" s="5" t="s">
        <v>2271</v>
      </c>
      <c r="BN840" s="5" t="s">
        <v>2272</v>
      </c>
      <c r="BO840" s="5" t="s">
        <v>1916</v>
      </c>
      <c r="BP840" s="5" t="s">
        <v>1917</v>
      </c>
      <c r="BQ840" s="5" t="s">
        <v>2273</v>
      </c>
      <c r="BR840" s="5" t="s">
        <v>2274</v>
      </c>
      <c r="BS840" s="5" t="s">
        <v>116</v>
      </c>
      <c r="BT840" s="5" t="s">
        <v>117</v>
      </c>
      <c r="BU840" s="5"/>
    </row>
    <row r="841" spans="1:73" s="6" customFormat="1" ht="13.5" customHeight="1">
      <c r="A841" s="11" t="str">
        <f>HYPERLINK("http://kyu.snu.ac.kr/sdhj/index.jsp?type=hj/GK14746_00IM0001_160a.jpg","1867_수동면_160a")</f>
        <v>1867_수동면_160a</v>
      </c>
      <c r="B841" s="4">
        <v>1867</v>
      </c>
      <c r="C841" s="4" t="s">
        <v>72</v>
      </c>
      <c r="D841" s="4" t="s">
        <v>73</v>
      </c>
      <c r="E841" s="4">
        <v>840</v>
      </c>
      <c r="F841" s="5">
        <v>5</v>
      </c>
      <c r="G841" s="5" t="s">
        <v>508</v>
      </c>
      <c r="H841" s="5" t="s">
        <v>509</v>
      </c>
      <c r="I841" s="5">
        <f t="shared" si="60"/>
        <v>1</v>
      </c>
      <c r="J841" s="5"/>
      <c r="K841" s="5"/>
      <c r="L841" s="5">
        <f>L840</f>
        <v>5</v>
      </c>
      <c r="M841" s="4" t="s">
        <v>2260</v>
      </c>
      <c r="N841" s="4" t="s">
        <v>2261</v>
      </c>
      <c r="O841" s="5"/>
      <c r="P841" s="5"/>
      <c r="Q841" s="5"/>
      <c r="R841" s="5"/>
      <c r="S841" s="5" t="s">
        <v>164</v>
      </c>
      <c r="T841" s="5" t="s">
        <v>165</v>
      </c>
      <c r="U841" s="5"/>
      <c r="V841" s="5"/>
      <c r="W841" s="5" t="s">
        <v>1826</v>
      </c>
      <c r="X841" s="5" t="s">
        <v>1827</v>
      </c>
      <c r="Y841" s="5" t="s">
        <v>22</v>
      </c>
      <c r="Z841" s="5" t="s">
        <v>23</v>
      </c>
      <c r="AA841" s="5"/>
      <c r="AB841" s="5"/>
      <c r="AC841" s="5">
        <v>29</v>
      </c>
      <c r="AD841" s="5" t="s">
        <v>1292</v>
      </c>
      <c r="AE841" s="5" t="s">
        <v>1293</v>
      </c>
      <c r="AF841" s="5"/>
      <c r="AG841" s="5"/>
      <c r="AH841" s="5"/>
      <c r="AI841" s="5"/>
      <c r="AJ841" s="5" t="s">
        <v>35</v>
      </c>
      <c r="AK841" s="5" t="s">
        <v>36</v>
      </c>
      <c r="AL841" s="5" t="s">
        <v>1828</v>
      </c>
      <c r="AM841" s="5" t="s">
        <v>1829</v>
      </c>
      <c r="AN841" s="5"/>
      <c r="AO841" s="5"/>
      <c r="AP841" s="5"/>
      <c r="AQ841" s="5"/>
      <c r="AR841" s="5"/>
      <c r="AS841" s="5"/>
      <c r="AT841" s="5" t="s">
        <v>1916</v>
      </c>
      <c r="AU841" s="5" t="s">
        <v>1917</v>
      </c>
      <c r="AV841" s="5" t="s">
        <v>3517</v>
      </c>
      <c r="AW841" s="5" t="s">
        <v>3518</v>
      </c>
      <c r="AX841" s="5"/>
      <c r="AY841" s="5"/>
      <c r="AZ841" s="5"/>
      <c r="BA841" s="5"/>
      <c r="BB841" s="5"/>
      <c r="BC841" s="5"/>
      <c r="BD841" s="5"/>
      <c r="BE841" s="5"/>
      <c r="BF841" s="5"/>
      <c r="BG841" s="5" t="s">
        <v>1916</v>
      </c>
      <c r="BH841" s="5" t="s">
        <v>1917</v>
      </c>
      <c r="BI841" s="5" t="s">
        <v>3519</v>
      </c>
      <c r="BJ841" s="5" t="s">
        <v>3520</v>
      </c>
      <c r="BK841" s="5" t="s">
        <v>1916</v>
      </c>
      <c r="BL841" s="5" t="s">
        <v>1917</v>
      </c>
      <c r="BM841" s="5" t="s">
        <v>3521</v>
      </c>
      <c r="BN841" s="5" t="s">
        <v>3522</v>
      </c>
      <c r="BO841" s="5" t="s">
        <v>1916</v>
      </c>
      <c r="BP841" s="5" t="s">
        <v>1917</v>
      </c>
      <c r="BQ841" s="5" t="s">
        <v>106</v>
      </c>
      <c r="BR841" s="5" t="s">
        <v>913</v>
      </c>
      <c r="BS841" s="5" t="s">
        <v>187</v>
      </c>
      <c r="BT841" s="5" t="s">
        <v>188</v>
      </c>
      <c r="BU841" s="5"/>
    </row>
    <row r="842" spans="1:73" s="6" customFormat="1" ht="13.5" customHeight="1">
      <c r="A842" s="11" t="str">
        <f>HYPERLINK("http://kyu.snu.ac.kr/sdhj/index.jsp?type=hj/GK14746_00IM0001_160a.jpg","1867_수동면_160a")</f>
        <v>1867_수동면_160a</v>
      </c>
      <c r="B842" s="4">
        <v>1867</v>
      </c>
      <c r="C842" s="4" t="s">
        <v>72</v>
      </c>
      <c r="D842" s="4" t="s">
        <v>73</v>
      </c>
      <c r="E842" s="4">
        <v>841</v>
      </c>
      <c r="F842" s="5">
        <v>5</v>
      </c>
      <c r="G842" s="5" t="s">
        <v>508</v>
      </c>
      <c r="H842" s="5" t="s">
        <v>509</v>
      </c>
      <c r="I842" s="5">
        <v>2</v>
      </c>
      <c r="J842" s="5" t="s">
        <v>2147</v>
      </c>
      <c r="K842" s="5" t="s">
        <v>2148</v>
      </c>
      <c r="L842" s="5">
        <v>1</v>
      </c>
      <c r="M842" s="4" t="s">
        <v>726</v>
      </c>
      <c r="N842" s="4" t="s">
        <v>727</v>
      </c>
      <c r="O842" s="5"/>
      <c r="P842" s="5"/>
      <c r="Q842" s="5"/>
      <c r="R842" s="5"/>
      <c r="S842" s="5"/>
      <c r="T842" s="5" t="s">
        <v>5616</v>
      </c>
      <c r="U842" s="5" t="s">
        <v>108</v>
      </c>
      <c r="V842" s="5" t="s">
        <v>109</v>
      </c>
      <c r="W842" s="5" t="s">
        <v>269</v>
      </c>
      <c r="X842" s="5" t="s">
        <v>270</v>
      </c>
      <c r="Y842" s="5" t="s">
        <v>4080</v>
      </c>
      <c r="Z842" s="5" t="s">
        <v>4081</v>
      </c>
      <c r="AA842" s="5"/>
      <c r="AB842" s="5"/>
      <c r="AC842" s="5">
        <v>40</v>
      </c>
      <c r="AD842" s="5" t="s">
        <v>229</v>
      </c>
      <c r="AE842" s="5" t="s">
        <v>230</v>
      </c>
      <c r="AF842" s="5"/>
      <c r="AG842" s="5"/>
      <c r="AH842" s="5"/>
      <c r="AI842" s="5"/>
      <c r="AJ842" s="5" t="s">
        <v>35</v>
      </c>
      <c r="AK842" s="5" t="s">
        <v>36</v>
      </c>
      <c r="AL842" s="5" t="s">
        <v>1862</v>
      </c>
      <c r="AM842" s="5" t="s">
        <v>1863</v>
      </c>
      <c r="AN842" s="5"/>
      <c r="AO842" s="5"/>
      <c r="AP842" s="5"/>
      <c r="AQ842" s="5"/>
      <c r="AR842" s="5"/>
      <c r="AS842" s="5"/>
      <c r="AT842" s="5" t="s">
        <v>95</v>
      </c>
      <c r="AU842" s="5" t="s">
        <v>96</v>
      </c>
      <c r="AV842" s="5" t="s">
        <v>4075</v>
      </c>
      <c r="AW842" s="5" t="s">
        <v>4076</v>
      </c>
      <c r="AX842" s="5"/>
      <c r="AY842" s="5"/>
      <c r="AZ842" s="5"/>
      <c r="BA842" s="5"/>
      <c r="BB842" s="5"/>
      <c r="BC842" s="5"/>
      <c r="BD842" s="5"/>
      <c r="BE842" s="5"/>
      <c r="BF842" s="5"/>
      <c r="BG842" s="5" t="s">
        <v>95</v>
      </c>
      <c r="BH842" s="5" t="s">
        <v>96</v>
      </c>
      <c r="BI842" s="5" t="s">
        <v>3847</v>
      </c>
      <c r="BJ842" s="5" t="s">
        <v>3848</v>
      </c>
      <c r="BK842" s="5" t="s">
        <v>95</v>
      </c>
      <c r="BL842" s="5" t="s">
        <v>96</v>
      </c>
      <c r="BM842" s="5" t="s">
        <v>1867</v>
      </c>
      <c r="BN842" s="5" t="s">
        <v>1868</v>
      </c>
      <c r="BO842" s="5" t="s">
        <v>95</v>
      </c>
      <c r="BP842" s="5" t="s">
        <v>96</v>
      </c>
      <c r="BQ842" s="5" t="s">
        <v>4077</v>
      </c>
      <c r="BR842" s="5" t="s">
        <v>5617</v>
      </c>
      <c r="BS842" s="5" t="s">
        <v>626</v>
      </c>
      <c r="BT842" s="5" t="s">
        <v>627</v>
      </c>
      <c r="BU842" s="5"/>
    </row>
    <row r="843" spans="1:73" s="6" customFormat="1" ht="13.5" customHeight="1">
      <c r="A843" s="11" t="str">
        <f>HYPERLINK("http://kyu.snu.ac.kr/sdhj/index.jsp?type=hj/GK14746_00IM0001_160a.jpg","1867_수동면_160a")</f>
        <v>1867_수동면_160a</v>
      </c>
      <c r="B843" s="4">
        <v>1867</v>
      </c>
      <c r="C843" s="4" t="s">
        <v>72</v>
      </c>
      <c r="D843" s="4" t="s">
        <v>73</v>
      </c>
      <c r="E843" s="4">
        <v>842</v>
      </c>
      <c r="F843" s="5">
        <v>5</v>
      </c>
      <c r="G843" s="5" t="s">
        <v>508</v>
      </c>
      <c r="H843" s="5" t="s">
        <v>509</v>
      </c>
      <c r="I843" s="5">
        <f t="shared" ref="I843:I855" si="61">I842</f>
        <v>2</v>
      </c>
      <c r="J843" s="5"/>
      <c r="K843" s="5"/>
      <c r="L843" s="5">
        <f>L842</f>
        <v>1</v>
      </c>
      <c r="M843" s="4" t="s">
        <v>726</v>
      </c>
      <c r="N843" s="4" t="s">
        <v>727</v>
      </c>
      <c r="O843" s="5"/>
      <c r="P843" s="5"/>
      <c r="Q843" s="5"/>
      <c r="R843" s="5"/>
      <c r="S843" s="5" t="s">
        <v>164</v>
      </c>
      <c r="T843" s="5" t="s">
        <v>165</v>
      </c>
      <c r="U843" s="5"/>
      <c r="V843" s="5"/>
      <c r="W843" s="5" t="s">
        <v>728</v>
      </c>
      <c r="X843" s="5" t="s">
        <v>729</v>
      </c>
      <c r="Y843" s="5" t="s">
        <v>167</v>
      </c>
      <c r="Z843" s="5" t="s">
        <v>168</v>
      </c>
      <c r="AA843" s="5"/>
      <c r="AB843" s="5"/>
      <c r="AC843" s="5">
        <v>34</v>
      </c>
      <c r="AD843" s="5" t="s">
        <v>349</v>
      </c>
      <c r="AE843" s="5" t="s">
        <v>350</v>
      </c>
      <c r="AF843" s="5"/>
      <c r="AG843" s="5"/>
      <c r="AH843" s="5"/>
      <c r="AI843" s="5"/>
      <c r="AJ843" s="5" t="s">
        <v>35</v>
      </c>
      <c r="AK843" s="5" t="s">
        <v>36</v>
      </c>
      <c r="AL843" s="5" t="s">
        <v>255</v>
      </c>
      <c r="AM843" s="5" t="s">
        <v>256</v>
      </c>
      <c r="AN843" s="5"/>
      <c r="AO843" s="5"/>
      <c r="AP843" s="5"/>
      <c r="AQ843" s="5"/>
      <c r="AR843" s="5"/>
      <c r="AS843" s="5"/>
      <c r="AT843" s="5" t="s">
        <v>95</v>
      </c>
      <c r="AU843" s="5" t="s">
        <v>96</v>
      </c>
      <c r="AV843" s="5" t="s">
        <v>730</v>
      </c>
      <c r="AW843" s="5" t="s">
        <v>731</v>
      </c>
      <c r="AX843" s="5"/>
      <c r="AY843" s="5"/>
      <c r="AZ843" s="5"/>
      <c r="BA843" s="5"/>
      <c r="BB843" s="5"/>
      <c r="BC843" s="5"/>
      <c r="BD843" s="5"/>
      <c r="BE843" s="5"/>
      <c r="BF843" s="5"/>
      <c r="BG843" s="5" t="s">
        <v>95</v>
      </c>
      <c r="BH843" s="5" t="s">
        <v>96</v>
      </c>
      <c r="BI843" s="5" t="s">
        <v>732</v>
      </c>
      <c r="BJ843" s="5" t="s">
        <v>733</v>
      </c>
      <c r="BK843" s="5" t="s">
        <v>95</v>
      </c>
      <c r="BL843" s="5" t="s">
        <v>96</v>
      </c>
      <c r="BM843" s="5" t="s">
        <v>5907</v>
      </c>
      <c r="BN843" s="5" t="s">
        <v>734</v>
      </c>
      <c r="BO843" s="5" t="s">
        <v>95</v>
      </c>
      <c r="BP843" s="5" t="s">
        <v>96</v>
      </c>
      <c r="BQ843" s="5" t="s">
        <v>735</v>
      </c>
      <c r="BR843" s="5" t="s">
        <v>736</v>
      </c>
      <c r="BS843" s="5" t="s">
        <v>737</v>
      </c>
      <c r="BT843" s="5" t="s">
        <v>738</v>
      </c>
      <c r="BU843" s="5"/>
    </row>
    <row r="844" spans="1:73" s="6" customFormat="1" ht="13.5" customHeight="1">
      <c r="A844" s="11" t="str">
        <f>HYPERLINK("http://kyu.snu.ac.kr/sdhj/index.jsp?type=hj/GK14746_00IM0001_160a.jpg","1867_수동면_160a")</f>
        <v>1867_수동면_160a</v>
      </c>
      <c r="B844" s="4">
        <v>1867</v>
      </c>
      <c r="C844" s="4" t="s">
        <v>72</v>
      </c>
      <c r="D844" s="4" t="s">
        <v>73</v>
      </c>
      <c r="E844" s="4">
        <v>843</v>
      </c>
      <c r="F844" s="5">
        <v>5</v>
      </c>
      <c r="G844" s="5" t="s">
        <v>508</v>
      </c>
      <c r="H844" s="5" t="s">
        <v>509</v>
      </c>
      <c r="I844" s="5">
        <f t="shared" si="61"/>
        <v>2</v>
      </c>
      <c r="J844" s="5"/>
      <c r="K844" s="5"/>
      <c r="L844" s="5">
        <f>L843</f>
        <v>1</v>
      </c>
      <c r="M844" s="4" t="s">
        <v>726</v>
      </c>
      <c r="N844" s="4" t="s">
        <v>727</v>
      </c>
      <c r="O844" s="5"/>
      <c r="P844" s="5"/>
      <c r="Q844" s="5"/>
      <c r="R844" s="5"/>
      <c r="S844" s="5" t="s">
        <v>4494</v>
      </c>
      <c r="T844" s="5" t="s">
        <v>4495</v>
      </c>
      <c r="U844" s="5"/>
      <c r="V844" s="5"/>
      <c r="W844" s="5"/>
      <c r="X844" s="5"/>
      <c r="Y844" s="5" t="s">
        <v>4233</v>
      </c>
      <c r="Z844" s="5" t="s">
        <v>4234</v>
      </c>
      <c r="AA844" s="5"/>
      <c r="AB844" s="5"/>
      <c r="AC844" s="5">
        <v>5</v>
      </c>
      <c r="AD844" s="5" t="s">
        <v>3941</v>
      </c>
      <c r="AE844" s="5" t="s">
        <v>3942</v>
      </c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</row>
    <row r="845" spans="1:73" s="6" customFormat="1" ht="13.5" customHeight="1">
      <c r="A845" s="11" t="str">
        <f>HYPERLINK("http://kyu.snu.ac.kr/sdhj/index.jsp?type=hj/GK14746_00IM0001_160a.jpg","1867_수동면_160a")</f>
        <v>1867_수동면_160a</v>
      </c>
      <c r="B845" s="4">
        <v>1867</v>
      </c>
      <c r="C845" s="4" t="s">
        <v>72</v>
      </c>
      <c r="D845" s="4" t="s">
        <v>73</v>
      </c>
      <c r="E845" s="4">
        <v>844</v>
      </c>
      <c r="F845" s="5">
        <v>5</v>
      </c>
      <c r="G845" s="5" t="s">
        <v>508</v>
      </c>
      <c r="H845" s="5" t="s">
        <v>509</v>
      </c>
      <c r="I845" s="5">
        <f t="shared" si="61"/>
        <v>2</v>
      </c>
      <c r="J845" s="5"/>
      <c r="K845" s="5"/>
      <c r="L845" s="5">
        <v>2</v>
      </c>
      <c r="M845" s="4" t="s">
        <v>2147</v>
      </c>
      <c r="N845" s="4" t="s">
        <v>2148</v>
      </c>
      <c r="O845" s="5"/>
      <c r="P845" s="5"/>
      <c r="Q845" s="5"/>
      <c r="R845" s="5"/>
      <c r="S845" s="5"/>
      <c r="T845" s="5" t="s">
        <v>5375</v>
      </c>
      <c r="U845" s="5" t="s">
        <v>189</v>
      </c>
      <c r="V845" s="5" t="s">
        <v>190</v>
      </c>
      <c r="W845" s="5" t="s">
        <v>3827</v>
      </c>
      <c r="X845" s="5" t="s">
        <v>3828</v>
      </c>
      <c r="Y845" s="5" t="s">
        <v>2578</v>
      </c>
      <c r="Z845" s="5" t="s">
        <v>2579</v>
      </c>
      <c r="AA845" s="5"/>
      <c r="AB845" s="5"/>
      <c r="AC845" s="5">
        <v>50</v>
      </c>
      <c r="AD845" s="5" t="s">
        <v>520</v>
      </c>
      <c r="AE845" s="5" t="s">
        <v>521</v>
      </c>
      <c r="AF845" s="5"/>
      <c r="AG845" s="5"/>
      <c r="AH845" s="5"/>
      <c r="AI845" s="5"/>
      <c r="AJ845" s="5" t="s">
        <v>35</v>
      </c>
      <c r="AK845" s="5" t="s">
        <v>36</v>
      </c>
      <c r="AL845" s="5" t="s">
        <v>3829</v>
      </c>
      <c r="AM845" s="5" t="s">
        <v>3830</v>
      </c>
      <c r="AN845" s="5"/>
      <c r="AO845" s="5"/>
      <c r="AP845" s="5"/>
      <c r="AQ845" s="5"/>
      <c r="AR845" s="5"/>
      <c r="AS845" s="5"/>
      <c r="AT845" s="5" t="s">
        <v>189</v>
      </c>
      <c r="AU845" s="5" t="s">
        <v>190</v>
      </c>
      <c r="AV845" s="5" t="s">
        <v>1731</v>
      </c>
      <c r="AW845" s="5" t="s">
        <v>1732</v>
      </c>
      <c r="AX845" s="5"/>
      <c r="AY845" s="5"/>
      <c r="AZ845" s="5"/>
      <c r="BA845" s="5"/>
      <c r="BB845" s="5"/>
      <c r="BC845" s="5"/>
      <c r="BD845" s="5"/>
      <c r="BE845" s="5"/>
      <c r="BF845" s="5"/>
      <c r="BG845" s="5" t="s">
        <v>189</v>
      </c>
      <c r="BH845" s="5" t="s">
        <v>190</v>
      </c>
      <c r="BI845" s="5" t="s">
        <v>4058</v>
      </c>
      <c r="BJ845" s="5" t="s">
        <v>4059</v>
      </c>
      <c r="BK845" s="5" t="s">
        <v>189</v>
      </c>
      <c r="BL845" s="5" t="s">
        <v>190</v>
      </c>
      <c r="BM845" s="5" t="s">
        <v>4060</v>
      </c>
      <c r="BN845" s="5" t="s">
        <v>4061</v>
      </c>
      <c r="BO845" s="5" t="s">
        <v>189</v>
      </c>
      <c r="BP845" s="5" t="s">
        <v>190</v>
      </c>
      <c r="BQ845" s="5" t="s">
        <v>4062</v>
      </c>
      <c r="BR845" s="5" t="s">
        <v>5908</v>
      </c>
      <c r="BS845" s="5" t="s">
        <v>626</v>
      </c>
      <c r="BT845" s="5" t="s">
        <v>627</v>
      </c>
      <c r="BU845" s="5"/>
    </row>
    <row r="846" spans="1:73" s="6" customFormat="1" ht="13.5" customHeight="1">
      <c r="A846" s="11" t="str">
        <f>HYPERLINK("http://kyu.snu.ac.kr/sdhj/index.jsp?type=hj/GK14746_00IM0001_160a.jpg","1867_수동면_160a")</f>
        <v>1867_수동면_160a</v>
      </c>
      <c r="B846" s="4">
        <v>1867</v>
      </c>
      <c r="C846" s="4" t="s">
        <v>72</v>
      </c>
      <c r="D846" s="4" t="s">
        <v>73</v>
      </c>
      <c r="E846" s="4">
        <v>845</v>
      </c>
      <c r="F846" s="5">
        <v>5</v>
      </c>
      <c r="G846" s="5" t="s">
        <v>508</v>
      </c>
      <c r="H846" s="5" t="s">
        <v>509</v>
      </c>
      <c r="I846" s="5">
        <f t="shared" si="61"/>
        <v>2</v>
      </c>
      <c r="J846" s="5"/>
      <c r="K846" s="5"/>
      <c r="L846" s="5">
        <f>L845</f>
        <v>2</v>
      </c>
      <c r="M846" s="4" t="s">
        <v>2147</v>
      </c>
      <c r="N846" s="4" t="s">
        <v>2148</v>
      </c>
      <c r="O846" s="5"/>
      <c r="P846" s="5"/>
      <c r="Q846" s="5"/>
      <c r="R846" s="5"/>
      <c r="S846" s="5" t="s">
        <v>164</v>
      </c>
      <c r="T846" s="5" t="s">
        <v>165</v>
      </c>
      <c r="U846" s="5"/>
      <c r="V846" s="5"/>
      <c r="W846" s="5" t="s">
        <v>166</v>
      </c>
      <c r="X846" s="5" t="s">
        <v>5376</v>
      </c>
      <c r="Y846" s="5" t="s">
        <v>22</v>
      </c>
      <c r="Z846" s="5" t="s">
        <v>23</v>
      </c>
      <c r="AA846" s="5"/>
      <c r="AB846" s="5"/>
      <c r="AC846" s="5">
        <v>47</v>
      </c>
      <c r="AD846" s="5" t="s">
        <v>81</v>
      </c>
      <c r="AE846" s="5" t="s">
        <v>82</v>
      </c>
      <c r="AF846" s="5"/>
      <c r="AG846" s="5"/>
      <c r="AH846" s="5"/>
      <c r="AI846" s="5"/>
      <c r="AJ846" s="5" t="s">
        <v>35</v>
      </c>
      <c r="AK846" s="5" t="s">
        <v>36</v>
      </c>
      <c r="AL846" s="5" t="s">
        <v>171</v>
      </c>
      <c r="AM846" s="5" t="s">
        <v>5395</v>
      </c>
      <c r="AN846" s="5"/>
      <c r="AO846" s="5"/>
      <c r="AP846" s="5"/>
      <c r="AQ846" s="5"/>
      <c r="AR846" s="5"/>
      <c r="AS846" s="5"/>
      <c r="AT846" s="5" t="s">
        <v>189</v>
      </c>
      <c r="AU846" s="5" t="s">
        <v>190</v>
      </c>
      <c r="AV846" s="5" t="s">
        <v>2149</v>
      </c>
      <c r="AW846" s="5" t="s">
        <v>2150</v>
      </c>
      <c r="AX846" s="5"/>
      <c r="AY846" s="5"/>
      <c r="AZ846" s="5"/>
      <c r="BA846" s="5"/>
      <c r="BB846" s="5"/>
      <c r="BC846" s="5"/>
      <c r="BD846" s="5"/>
      <c r="BE846" s="5"/>
      <c r="BF846" s="5"/>
      <c r="BG846" s="5" t="s">
        <v>189</v>
      </c>
      <c r="BH846" s="5" t="s">
        <v>190</v>
      </c>
      <c r="BI846" s="5" t="s">
        <v>2151</v>
      </c>
      <c r="BJ846" s="5" t="s">
        <v>2152</v>
      </c>
      <c r="BK846" s="5" t="s">
        <v>189</v>
      </c>
      <c r="BL846" s="5" t="s">
        <v>190</v>
      </c>
      <c r="BM846" s="5" t="s">
        <v>2153</v>
      </c>
      <c r="BN846" s="5" t="s">
        <v>2154</v>
      </c>
      <c r="BO846" s="5" t="s">
        <v>189</v>
      </c>
      <c r="BP846" s="5" t="s">
        <v>190</v>
      </c>
      <c r="BQ846" s="5" t="s">
        <v>2155</v>
      </c>
      <c r="BR846" s="5" t="s">
        <v>2156</v>
      </c>
      <c r="BS846" s="5" t="s">
        <v>93</v>
      </c>
      <c r="BT846" s="5" t="s">
        <v>94</v>
      </c>
      <c r="BU846" s="5"/>
    </row>
    <row r="847" spans="1:73" s="6" customFormat="1" ht="13.5" customHeight="1">
      <c r="A847" s="11" t="str">
        <f>HYPERLINK("http://kyu.snu.ac.kr/sdhj/index.jsp?type=hj/GK14746_00IM0001_160a.jpg","1867_수동면_160a")</f>
        <v>1867_수동면_160a</v>
      </c>
      <c r="B847" s="4">
        <v>1867</v>
      </c>
      <c r="C847" s="4" t="s">
        <v>72</v>
      </c>
      <c r="D847" s="4" t="s">
        <v>73</v>
      </c>
      <c r="E847" s="4">
        <v>846</v>
      </c>
      <c r="F847" s="5">
        <v>5</v>
      </c>
      <c r="G847" s="5" t="s">
        <v>508</v>
      </c>
      <c r="H847" s="5" t="s">
        <v>509</v>
      </c>
      <c r="I847" s="5">
        <f t="shared" si="61"/>
        <v>2</v>
      </c>
      <c r="J847" s="5"/>
      <c r="K847" s="5"/>
      <c r="L847" s="5">
        <v>3</v>
      </c>
      <c r="M847" s="4" t="s">
        <v>3484</v>
      </c>
      <c r="N847" s="4" t="s">
        <v>3485</v>
      </c>
      <c r="O847" s="5"/>
      <c r="P847" s="5"/>
      <c r="Q847" s="5"/>
      <c r="R847" s="5"/>
      <c r="S847" s="5"/>
      <c r="T847" s="5" t="s">
        <v>5757</v>
      </c>
      <c r="U847" s="5" t="s">
        <v>108</v>
      </c>
      <c r="V847" s="5" t="s">
        <v>109</v>
      </c>
      <c r="W847" s="5" t="s">
        <v>848</v>
      </c>
      <c r="X847" s="5" t="s">
        <v>849</v>
      </c>
      <c r="Y847" s="5" t="s">
        <v>3486</v>
      </c>
      <c r="Z847" s="5" t="s">
        <v>3487</v>
      </c>
      <c r="AA847" s="5"/>
      <c r="AB847" s="5"/>
      <c r="AC847" s="5">
        <v>42</v>
      </c>
      <c r="AD847" s="5" t="s">
        <v>877</v>
      </c>
      <c r="AE847" s="5" t="s">
        <v>878</v>
      </c>
      <c r="AF847" s="5"/>
      <c r="AG847" s="5"/>
      <c r="AH847" s="5"/>
      <c r="AI847" s="5"/>
      <c r="AJ847" s="5" t="s">
        <v>35</v>
      </c>
      <c r="AK847" s="5" t="s">
        <v>36</v>
      </c>
      <c r="AL847" s="5" t="s">
        <v>171</v>
      </c>
      <c r="AM847" s="5" t="s">
        <v>5790</v>
      </c>
      <c r="AN847" s="5"/>
      <c r="AO847" s="5"/>
      <c r="AP847" s="5"/>
      <c r="AQ847" s="5"/>
      <c r="AR847" s="5"/>
      <c r="AS847" s="5"/>
      <c r="AT847" s="5" t="s">
        <v>95</v>
      </c>
      <c r="AU847" s="5" t="s">
        <v>96</v>
      </c>
      <c r="AV847" s="5" t="s">
        <v>3446</v>
      </c>
      <c r="AW847" s="5" t="s">
        <v>826</v>
      </c>
      <c r="AX847" s="5"/>
      <c r="AY847" s="5"/>
      <c r="AZ847" s="5"/>
      <c r="BA847" s="5"/>
      <c r="BB847" s="5"/>
      <c r="BC847" s="5"/>
      <c r="BD847" s="5"/>
      <c r="BE847" s="5"/>
      <c r="BF847" s="5"/>
      <c r="BG847" s="5" t="s">
        <v>95</v>
      </c>
      <c r="BH847" s="5" t="s">
        <v>96</v>
      </c>
      <c r="BI847" s="5" t="s">
        <v>3447</v>
      </c>
      <c r="BJ847" s="5" t="s">
        <v>5909</v>
      </c>
      <c r="BK847" s="5" t="s">
        <v>95</v>
      </c>
      <c r="BL847" s="5" t="s">
        <v>96</v>
      </c>
      <c r="BM847" s="5" t="s">
        <v>855</v>
      </c>
      <c r="BN847" s="5" t="s">
        <v>856</v>
      </c>
      <c r="BO847" s="5" t="s">
        <v>95</v>
      </c>
      <c r="BP847" s="5" t="s">
        <v>96</v>
      </c>
      <c r="BQ847" s="5" t="s">
        <v>3488</v>
      </c>
      <c r="BR847" s="5" t="s">
        <v>3489</v>
      </c>
      <c r="BS847" s="5" t="s">
        <v>187</v>
      </c>
      <c r="BT847" s="5" t="s">
        <v>188</v>
      </c>
      <c r="BU847" s="5"/>
    </row>
    <row r="848" spans="1:73" s="6" customFormat="1" ht="13.5" customHeight="1">
      <c r="A848" s="11" t="str">
        <f>HYPERLINK("http://kyu.snu.ac.kr/sdhj/index.jsp?type=hj/GK14746_00IM0001_160a.jpg","1867_수동면_160a")</f>
        <v>1867_수동면_160a</v>
      </c>
      <c r="B848" s="4">
        <v>1867</v>
      </c>
      <c r="C848" s="4" t="s">
        <v>72</v>
      </c>
      <c r="D848" s="4" t="s">
        <v>73</v>
      </c>
      <c r="E848" s="4">
        <v>847</v>
      </c>
      <c r="F848" s="5">
        <v>5</v>
      </c>
      <c r="G848" s="5" t="s">
        <v>508</v>
      </c>
      <c r="H848" s="5" t="s">
        <v>509</v>
      </c>
      <c r="I848" s="5">
        <f t="shared" si="61"/>
        <v>2</v>
      </c>
      <c r="J848" s="5"/>
      <c r="K848" s="5"/>
      <c r="L848" s="5">
        <f>L847</f>
        <v>3</v>
      </c>
      <c r="M848" s="4" t="s">
        <v>3484</v>
      </c>
      <c r="N848" s="4" t="s">
        <v>3485</v>
      </c>
      <c r="O848" s="5"/>
      <c r="P848" s="5"/>
      <c r="Q848" s="5"/>
      <c r="R848" s="5"/>
      <c r="S848" s="5" t="s">
        <v>2417</v>
      </c>
      <c r="T848" s="5" t="s">
        <v>2418</v>
      </c>
      <c r="U848" s="5"/>
      <c r="V848" s="5"/>
      <c r="W848" s="5" t="s">
        <v>184</v>
      </c>
      <c r="X848" s="5" t="s">
        <v>5910</v>
      </c>
      <c r="Y848" s="5" t="s">
        <v>167</v>
      </c>
      <c r="Z848" s="5" t="s">
        <v>168</v>
      </c>
      <c r="AA848" s="5"/>
      <c r="AB848" s="5"/>
      <c r="AC848" s="5">
        <v>62</v>
      </c>
      <c r="AD848" s="5" t="s">
        <v>365</v>
      </c>
      <c r="AE848" s="5" t="s">
        <v>366</v>
      </c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</row>
    <row r="849" spans="1:73" s="6" customFormat="1" ht="13.5" customHeight="1">
      <c r="A849" s="11" t="str">
        <f>HYPERLINK("http://kyu.snu.ac.kr/sdhj/index.jsp?type=hj/GK14746_00IM0001_160a.jpg","1867_수동면_160a")</f>
        <v>1867_수동면_160a</v>
      </c>
      <c r="B849" s="4">
        <v>1867</v>
      </c>
      <c r="C849" s="4" t="s">
        <v>72</v>
      </c>
      <c r="D849" s="4" t="s">
        <v>73</v>
      </c>
      <c r="E849" s="4">
        <v>848</v>
      </c>
      <c r="F849" s="5">
        <v>5</v>
      </c>
      <c r="G849" s="5" t="s">
        <v>508</v>
      </c>
      <c r="H849" s="5" t="s">
        <v>509</v>
      </c>
      <c r="I849" s="5">
        <f t="shared" si="61"/>
        <v>2</v>
      </c>
      <c r="J849" s="5"/>
      <c r="K849" s="5"/>
      <c r="L849" s="5">
        <f>L848</f>
        <v>3</v>
      </c>
      <c r="M849" s="4" t="s">
        <v>3484</v>
      </c>
      <c r="N849" s="4" t="s">
        <v>3485</v>
      </c>
      <c r="O849" s="5"/>
      <c r="P849" s="5"/>
      <c r="Q849" s="5"/>
      <c r="R849" s="5"/>
      <c r="S849" s="5" t="s">
        <v>164</v>
      </c>
      <c r="T849" s="5" t="s">
        <v>165</v>
      </c>
      <c r="U849" s="5"/>
      <c r="V849" s="5"/>
      <c r="W849" s="5" t="s">
        <v>166</v>
      </c>
      <c r="X849" s="5" t="s">
        <v>5780</v>
      </c>
      <c r="Y849" s="5" t="s">
        <v>167</v>
      </c>
      <c r="Z849" s="5" t="s">
        <v>168</v>
      </c>
      <c r="AA849" s="5"/>
      <c r="AB849" s="5"/>
      <c r="AC849" s="5">
        <v>36</v>
      </c>
      <c r="AD849" s="5"/>
      <c r="AE849" s="5"/>
      <c r="AF849" s="5"/>
      <c r="AG849" s="5"/>
      <c r="AH849" s="5"/>
      <c r="AI849" s="5"/>
      <c r="AJ849" s="5" t="s">
        <v>35</v>
      </c>
      <c r="AK849" s="5" t="s">
        <v>36</v>
      </c>
      <c r="AL849" s="5" t="s">
        <v>199</v>
      </c>
      <c r="AM849" s="5" t="s">
        <v>200</v>
      </c>
      <c r="AN849" s="5"/>
      <c r="AO849" s="5"/>
      <c r="AP849" s="5"/>
      <c r="AQ849" s="5"/>
      <c r="AR849" s="5"/>
      <c r="AS849" s="5"/>
      <c r="AT849" s="5" t="s">
        <v>95</v>
      </c>
      <c r="AU849" s="5" t="s">
        <v>96</v>
      </c>
      <c r="AV849" s="5" t="s">
        <v>1093</v>
      </c>
      <c r="AW849" s="5" t="s">
        <v>1094</v>
      </c>
      <c r="AX849" s="5"/>
      <c r="AY849" s="5"/>
      <c r="AZ849" s="5"/>
      <c r="BA849" s="5"/>
      <c r="BB849" s="5"/>
      <c r="BC849" s="5"/>
      <c r="BD849" s="5"/>
      <c r="BE849" s="5"/>
      <c r="BF849" s="5"/>
      <c r="BG849" s="5" t="s">
        <v>95</v>
      </c>
      <c r="BH849" s="5" t="s">
        <v>96</v>
      </c>
      <c r="BI849" s="5" t="s">
        <v>2499</v>
      </c>
      <c r="BJ849" s="5" t="s">
        <v>2500</v>
      </c>
      <c r="BK849" s="5" t="s">
        <v>95</v>
      </c>
      <c r="BL849" s="5" t="s">
        <v>96</v>
      </c>
      <c r="BM849" s="5" t="s">
        <v>3722</v>
      </c>
      <c r="BN849" s="5" t="s">
        <v>3723</v>
      </c>
      <c r="BO849" s="5" t="s">
        <v>95</v>
      </c>
      <c r="BP849" s="5" t="s">
        <v>96</v>
      </c>
      <c r="BQ849" s="5" t="s">
        <v>3724</v>
      </c>
      <c r="BR849" s="5" t="s">
        <v>3725</v>
      </c>
      <c r="BS849" s="5" t="s">
        <v>3712</v>
      </c>
      <c r="BT849" s="5" t="s">
        <v>3713</v>
      </c>
      <c r="BU849" s="5"/>
    </row>
    <row r="850" spans="1:73" s="6" customFormat="1" ht="13.5" customHeight="1">
      <c r="A850" s="11" t="str">
        <f>HYPERLINK("http://kyu.snu.ac.kr/sdhj/index.jsp?type=hj/GK14746_00IM0001_160a.jpg","1867_수동면_160a")</f>
        <v>1867_수동면_160a</v>
      </c>
      <c r="B850" s="4">
        <v>1867</v>
      </c>
      <c r="C850" s="4" t="s">
        <v>72</v>
      </c>
      <c r="D850" s="4" t="s">
        <v>73</v>
      </c>
      <c r="E850" s="4">
        <v>849</v>
      </c>
      <c r="F850" s="5">
        <v>5</v>
      </c>
      <c r="G850" s="5" t="s">
        <v>508</v>
      </c>
      <c r="H850" s="5" t="s">
        <v>509</v>
      </c>
      <c r="I850" s="5">
        <f t="shared" si="61"/>
        <v>2</v>
      </c>
      <c r="J850" s="5"/>
      <c r="K850" s="5"/>
      <c r="L850" s="5">
        <f>L849</f>
        <v>3</v>
      </c>
      <c r="M850" s="4" t="s">
        <v>3484</v>
      </c>
      <c r="N850" s="4" t="s">
        <v>3485</v>
      </c>
      <c r="O850" s="5"/>
      <c r="P850" s="5"/>
      <c r="Q850" s="5"/>
      <c r="R850" s="5"/>
      <c r="S850" s="5"/>
      <c r="T850" s="5" t="s">
        <v>5759</v>
      </c>
      <c r="U850" s="5" t="s">
        <v>4512</v>
      </c>
      <c r="V850" s="5" t="s">
        <v>4513</v>
      </c>
      <c r="W850" s="5"/>
      <c r="X850" s="5"/>
      <c r="Y850" s="5" t="s">
        <v>5058</v>
      </c>
      <c r="Z850" s="5" t="s">
        <v>5059</v>
      </c>
      <c r="AA850" s="5"/>
      <c r="AB850" s="5"/>
      <c r="AC850" s="5"/>
      <c r="AD850" s="5" t="s">
        <v>662</v>
      </c>
      <c r="AE850" s="5" t="s">
        <v>663</v>
      </c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</row>
    <row r="851" spans="1:73" s="6" customFormat="1" ht="13.5" customHeight="1">
      <c r="A851" s="11" t="str">
        <f>HYPERLINK("http://kyu.snu.ac.kr/sdhj/index.jsp?type=hj/GK14746_00IM0001_160b.jpg","1867_수동면_160b")</f>
        <v>1867_수동면_160b</v>
      </c>
      <c r="B851" s="4">
        <v>1867</v>
      </c>
      <c r="C851" s="4" t="s">
        <v>72</v>
      </c>
      <c r="D851" s="4" t="s">
        <v>73</v>
      </c>
      <c r="E851" s="4">
        <v>850</v>
      </c>
      <c r="F851" s="5">
        <v>5</v>
      </c>
      <c r="G851" s="5" t="s">
        <v>508</v>
      </c>
      <c r="H851" s="5" t="s">
        <v>509</v>
      </c>
      <c r="I851" s="5">
        <f t="shared" si="61"/>
        <v>2</v>
      </c>
      <c r="J851" s="5"/>
      <c r="K851" s="5"/>
      <c r="L851" s="5">
        <v>4</v>
      </c>
      <c r="M851" s="4" t="s">
        <v>1314</v>
      </c>
      <c r="N851" s="4" t="s">
        <v>1315</v>
      </c>
      <c r="O851" s="5"/>
      <c r="P851" s="5"/>
      <c r="Q851" s="5"/>
      <c r="R851" s="5"/>
      <c r="S851" s="5"/>
      <c r="T851" s="5" t="s">
        <v>5911</v>
      </c>
      <c r="U851" s="5" t="s">
        <v>3759</v>
      </c>
      <c r="V851" s="5" t="s">
        <v>3760</v>
      </c>
      <c r="W851" s="5" t="s">
        <v>184</v>
      </c>
      <c r="X851" s="5" t="s">
        <v>5912</v>
      </c>
      <c r="Y851" s="5" t="s">
        <v>3761</v>
      </c>
      <c r="Z851" s="5" t="s">
        <v>3762</v>
      </c>
      <c r="AA851" s="5"/>
      <c r="AB851" s="5"/>
      <c r="AC851" s="5">
        <v>50</v>
      </c>
      <c r="AD851" s="5" t="s">
        <v>520</v>
      </c>
      <c r="AE851" s="5" t="s">
        <v>521</v>
      </c>
      <c r="AF851" s="5"/>
      <c r="AG851" s="5"/>
      <c r="AH851" s="5"/>
      <c r="AI851" s="5"/>
      <c r="AJ851" s="5" t="s">
        <v>35</v>
      </c>
      <c r="AK851" s="5" t="s">
        <v>36</v>
      </c>
      <c r="AL851" s="5" t="s">
        <v>187</v>
      </c>
      <c r="AM851" s="5" t="s">
        <v>188</v>
      </c>
      <c r="AN851" s="5"/>
      <c r="AO851" s="5"/>
      <c r="AP851" s="5"/>
      <c r="AQ851" s="5"/>
      <c r="AR851" s="5"/>
      <c r="AS851" s="5"/>
      <c r="AT851" s="5" t="s">
        <v>914</v>
      </c>
      <c r="AU851" s="5" t="s">
        <v>915</v>
      </c>
      <c r="AV851" s="5" t="s">
        <v>3270</v>
      </c>
      <c r="AW851" s="5" t="s">
        <v>3271</v>
      </c>
      <c r="AX851" s="5"/>
      <c r="AY851" s="5"/>
      <c r="AZ851" s="5"/>
      <c r="BA851" s="5"/>
      <c r="BB851" s="5"/>
      <c r="BC851" s="5"/>
      <c r="BD851" s="5"/>
      <c r="BE851" s="5"/>
      <c r="BF851" s="5"/>
      <c r="BG851" s="5" t="s">
        <v>914</v>
      </c>
      <c r="BH851" s="5" t="s">
        <v>915</v>
      </c>
      <c r="BI851" s="5" t="s">
        <v>3763</v>
      </c>
      <c r="BJ851" s="5" t="s">
        <v>3764</v>
      </c>
      <c r="BK851" s="5" t="s">
        <v>914</v>
      </c>
      <c r="BL851" s="5" t="s">
        <v>915</v>
      </c>
      <c r="BM851" s="5" t="s">
        <v>594</v>
      </c>
      <c r="BN851" s="5" t="s">
        <v>595</v>
      </c>
      <c r="BO851" s="5" t="s">
        <v>914</v>
      </c>
      <c r="BP851" s="5" t="s">
        <v>915</v>
      </c>
      <c r="BQ851" s="5" t="s">
        <v>3765</v>
      </c>
      <c r="BR851" s="5" t="s">
        <v>3766</v>
      </c>
      <c r="BS851" s="5" t="s">
        <v>554</v>
      </c>
      <c r="BT851" s="5" t="s">
        <v>555</v>
      </c>
      <c r="BU851" s="5"/>
    </row>
    <row r="852" spans="1:73" s="6" customFormat="1" ht="13.5" customHeight="1">
      <c r="A852" s="11" t="str">
        <f>HYPERLINK("http://kyu.snu.ac.kr/sdhj/index.jsp?type=hj/GK14746_00IM0001_160b.jpg","1867_수동면_160b")</f>
        <v>1867_수동면_160b</v>
      </c>
      <c r="B852" s="4">
        <v>1867</v>
      </c>
      <c r="C852" s="4" t="s">
        <v>72</v>
      </c>
      <c r="D852" s="4" t="s">
        <v>73</v>
      </c>
      <c r="E852" s="4">
        <v>851</v>
      </c>
      <c r="F852" s="5">
        <v>5</v>
      </c>
      <c r="G852" s="5" t="s">
        <v>508</v>
      </c>
      <c r="H852" s="5" t="s">
        <v>509</v>
      </c>
      <c r="I852" s="5">
        <f t="shared" si="61"/>
        <v>2</v>
      </c>
      <c r="J852" s="5"/>
      <c r="K852" s="5"/>
      <c r="L852" s="5">
        <f>L851</f>
        <v>4</v>
      </c>
      <c r="M852" s="4" t="s">
        <v>1314</v>
      </c>
      <c r="N852" s="4" t="s">
        <v>1315</v>
      </c>
      <c r="O852" s="5"/>
      <c r="P852" s="5"/>
      <c r="Q852" s="5"/>
      <c r="R852" s="5"/>
      <c r="S852" s="5" t="s">
        <v>164</v>
      </c>
      <c r="T852" s="5" t="s">
        <v>165</v>
      </c>
      <c r="U852" s="5"/>
      <c r="V852" s="5"/>
      <c r="W852" s="5" t="s">
        <v>269</v>
      </c>
      <c r="X852" s="5" t="s">
        <v>270</v>
      </c>
      <c r="Y852" s="5" t="s">
        <v>167</v>
      </c>
      <c r="Z852" s="5" t="s">
        <v>168</v>
      </c>
      <c r="AA852" s="5"/>
      <c r="AB852" s="5"/>
      <c r="AC852" s="5">
        <v>49</v>
      </c>
      <c r="AD852" s="5" t="s">
        <v>381</v>
      </c>
      <c r="AE852" s="5" t="s">
        <v>382</v>
      </c>
      <c r="AF852" s="5"/>
      <c r="AG852" s="5"/>
      <c r="AH852" s="5"/>
      <c r="AI852" s="5"/>
      <c r="AJ852" s="5" t="s">
        <v>35</v>
      </c>
      <c r="AK852" s="5" t="s">
        <v>36</v>
      </c>
      <c r="AL852" s="5" t="s">
        <v>187</v>
      </c>
      <c r="AM852" s="5" t="s">
        <v>188</v>
      </c>
      <c r="AN852" s="5"/>
      <c r="AO852" s="5"/>
      <c r="AP852" s="5"/>
      <c r="AQ852" s="5"/>
      <c r="AR852" s="5"/>
      <c r="AS852" s="5"/>
      <c r="AT852" s="5" t="s">
        <v>914</v>
      </c>
      <c r="AU852" s="5" t="s">
        <v>915</v>
      </c>
      <c r="AV852" s="5" t="s">
        <v>1316</v>
      </c>
      <c r="AW852" s="5" t="s">
        <v>1317</v>
      </c>
      <c r="AX852" s="5"/>
      <c r="AY852" s="5"/>
      <c r="AZ852" s="5"/>
      <c r="BA852" s="5"/>
      <c r="BB852" s="5"/>
      <c r="BC852" s="5"/>
      <c r="BD852" s="5"/>
      <c r="BE852" s="5"/>
      <c r="BF852" s="5"/>
      <c r="BG852" s="5" t="s">
        <v>914</v>
      </c>
      <c r="BH852" s="5" t="s">
        <v>915</v>
      </c>
      <c r="BI852" s="5" t="s">
        <v>251</v>
      </c>
      <c r="BJ852" s="5" t="s">
        <v>252</v>
      </c>
      <c r="BK852" s="5" t="s">
        <v>914</v>
      </c>
      <c r="BL852" s="5" t="s">
        <v>915</v>
      </c>
      <c r="BM852" s="5" t="s">
        <v>1318</v>
      </c>
      <c r="BN852" s="5" t="s">
        <v>995</v>
      </c>
      <c r="BO852" s="5" t="s">
        <v>914</v>
      </c>
      <c r="BP852" s="5" t="s">
        <v>915</v>
      </c>
      <c r="BQ852" s="5" t="s">
        <v>1319</v>
      </c>
      <c r="BR852" s="5" t="s">
        <v>1320</v>
      </c>
      <c r="BS852" s="5" t="s">
        <v>171</v>
      </c>
      <c r="BT852" s="5" t="s">
        <v>5913</v>
      </c>
      <c r="BU852" s="5"/>
    </row>
    <row r="853" spans="1:73" s="6" customFormat="1" ht="13.5" customHeight="1">
      <c r="A853" s="11" t="str">
        <f>HYPERLINK("http://kyu.snu.ac.kr/sdhj/index.jsp?type=hj/GK14746_00IM0001_160b.jpg","1867_수동면_160b")</f>
        <v>1867_수동면_160b</v>
      </c>
      <c r="B853" s="4">
        <v>1867</v>
      </c>
      <c r="C853" s="4" t="s">
        <v>72</v>
      </c>
      <c r="D853" s="4" t="s">
        <v>73</v>
      </c>
      <c r="E853" s="4">
        <v>852</v>
      </c>
      <c r="F853" s="5">
        <v>5</v>
      </c>
      <c r="G853" s="5" t="s">
        <v>508</v>
      </c>
      <c r="H853" s="5" t="s">
        <v>509</v>
      </c>
      <c r="I853" s="5">
        <f t="shared" si="61"/>
        <v>2</v>
      </c>
      <c r="J853" s="5"/>
      <c r="K853" s="5"/>
      <c r="L853" s="5">
        <v>5</v>
      </c>
      <c r="M853" s="4" t="s">
        <v>3266</v>
      </c>
      <c r="N853" s="4" t="s">
        <v>3267</v>
      </c>
      <c r="O853" s="5"/>
      <c r="P853" s="5"/>
      <c r="Q853" s="5"/>
      <c r="R853" s="5"/>
      <c r="S853" s="5"/>
      <c r="T853" s="5" t="s">
        <v>5556</v>
      </c>
      <c r="U853" s="5" t="s">
        <v>108</v>
      </c>
      <c r="V853" s="5" t="s">
        <v>109</v>
      </c>
      <c r="W853" s="5" t="s">
        <v>848</v>
      </c>
      <c r="X853" s="5" t="s">
        <v>849</v>
      </c>
      <c r="Y853" s="5" t="s">
        <v>3582</v>
      </c>
      <c r="Z853" s="5" t="s">
        <v>3556</v>
      </c>
      <c r="AA853" s="5"/>
      <c r="AB853" s="5"/>
      <c r="AC853" s="5">
        <v>72</v>
      </c>
      <c r="AD853" s="5" t="s">
        <v>2419</v>
      </c>
      <c r="AE853" s="5" t="s">
        <v>2420</v>
      </c>
      <c r="AF853" s="5"/>
      <c r="AG853" s="5"/>
      <c r="AH853" s="5"/>
      <c r="AI853" s="5"/>
      <c r="AJ853" s="5" t="s">
        <v>35</v>
      </c>
      <c r="AK853" s="5" t="s">
        <v>36</v>
      </c>
      <c r="AL853" s="5" t="s">
        <v>171</v>
      </c>
      <c r="AM853" s="5" t="s">
        <v>5695</v>
      </c>
      <c r="AN853" s="5"/>
      <c r="AO853" s="5"/>
      <c r="AP853" s="5"/>
      <c r="AQ853" s="5"/>
      <c r="AR853" s="5"/>
      <c r="AS853" s="5"/>
      <c r="AT853" s="5" t="s">
        <v>95</v>
      </c>
      <c r="AU853" s="5" t="s">
        <v>96</v>
      </c>
      <c r="AV853" s="5" t="s">
        <v>854</v>
      </c>
      <c r="AW853" s="5" t="s">
        <v>5914</v>
      </c>
      <c r="AX853" s="5"/>
      <c r="AY853" s="5"/>
      <c r="AZ853" s="5"/>
      <c r="BA853" s="5"/>
      <c r="BB853" s="5"/>
      <c r="BC853" s="5"/>
      <c r="BD853" s="5"/>
      <c r="BE853" s="5"/>
      <c r="BF853" s="5"/>
      <c r="BG853" s="5" t="s">
        <v>95</v>
      </c>
      <c r="BH853" s="5" t="s">
        <v>96</v>
      </c>
      <c r="BI853" s="5" t="s">
        <v>855</v>
      </c>
      <c r="BJ853" s="5" t="s">
        <v>856</v>
      </c>
      <c r="BK853" s="5" t="s">
        <v>95</v>
      </c>
      <c r="BL853" s="5" t="s">
        <v>96</v>
      </c>
      <c r="BM853" s="5" t="s">
        <v>3583</v>
      </c>
      <c r="BN853" s="5" t="s">
        <v>3584</v>
      </c>
      <c r="BO853" s="5" t="s">
        <v>95</v>
      </c>
      <c r="BP853" s="5" t="s">
        <v>96</v>
      </c>
      <c r="BQ853" s="5" t="s">
        <v>3580</v>
      </c>
      <c r="BR853" s="5" t="s">
        <v>3581</v>
      </c>
      <c r="BS853" s="5" t="s">
        <v>187</v>
      </c>
      <c r="BT853" s="5" t="s">
        <v>188</v>
      </c>
      <c r="BU853" s="5"/>
    </row>
    <row r="854" spans="1:73" s="6" customFormat="1" ht="13.5" customHeight="1">
      <c r="A854" s="11" t="str">
        <f>HYPERLINK("http://kyu.snu.ac.kr/sdhj/index.jsp?type=hj/GK14746_00IM0001_160b.jpg","1867_수동면_160b")</f>
        <v>1867_수동면_160b</v>
      </c>
      <c r="B854" s="4">
        <v>1867</v>
      </c>
      <c r="C854" s="4" t="s">
        <v>72</v>
      </c>
      <c r="D854" s="4" t="s">
        <v>73</v>
      </c>
      <c r="E854" s="4">
        <v>853</v>
      </c>
      <c r="F854" s="5">
        <v>5</v>
      </c>
      <c r="G854" s="5" t="s">
        <v>508</v>
      </c>
      <c r="H854" s="5" t="s">
        <v>509</v>
      </c>
      <c r="I854" s="5">
        <f t="shared" si="61"/>
        <v>2</v>
      </c>
      <c r="J854" s="5"/>
      <c r="K854" s="5"/>
      <c r="L854" s="5">
        <f>L853</f>
        <v>5</v>
      </c>
      <c r="M854" s="4" t="s">
        <v>3266</v>
      </c>
      <c r="N854" s="4" t="s">
        <v>3267</v>
      </c>
      <c r="O854" s="5"/>
      <c r="P854" s="5"/>
      <c r="Q854" s="5"/>
      <c r="R854" s="5"/>
      <c r="S854" s="5" t="s">
        <v>164</v>
      </c>
      <c r="T854" s="5" t="s">
        <v>165</v>
      </c>
      <c r="U854" s="5"/>
      <c r="V854" s="5"/>
      <c r="W854" s="5" t="s">
        <v>166</v>
      </c>
      <c r="X854" s="5" t="s">
        <v>5693</v>
      </c>
      <c r="Y854" s="5" t="s">
        <v>167</v>
      </c>
      <c r="Z854" s="5" t="s">
        <v>168</v>
      </c>
      <c r="AA854" s="5"/>
      <c r="AB854" s="5"/>
      <c r="AC854" s="5">
        <v>71</v>
      </c>
      <c r="AD854" s="5" t="s">
        <v>1806</v>
      </c>
      <c r="AE854" s="5" t="s">
        <v>1807</v>
      </c>
      <c r="AF854" s="5"/>
      <c r="AG854" s="5"/>
      <c r="AH854" s="5"/>
      <c r="AI854" s="5"/>
      <c r="AJ854" s="5" t="s">
        <v>169</v>
      </c>
      <c r="AK854" s="5" t="s">
        <v>170</v>
      </c>
      <c r="AL854" s="5" t="s">
        <v>187</v>
      </c>
      <c r="AM854" s="5" t="s">
        <v>188</v>
      </c>
      <c r="AN854" s="5"/>
      <c r="AO854" s="5"/>
      <c r="AP854" s="5"/>
      <c r="AQ854" s="5"/>
      <c r="AR854" s="5"/>
      <c r="AS854" s="5"/>
      <c r="AT854" s="5" t="s">
        <v>95</v>
      </c>
      <c r="AU854" s="5" t="s">
        <v>96</v>
      </c>
      <c r="AV854" s="5" t="s">
        <v>2328</v>
      </c>
      <c r="AW854" s="5" t="s">
        <v>2329</v>
      </c>
      <c r="AX854" s="5"/>
      <c r="AY854" s="5"/>
      <c r="AZ854" s="5"/>
      <c r="BA854" s="5"/>
      <c r="BB854" s="5"/>
      <c r="BC854" s="5"/>
      <c r="BD854" s="5"/>
      <c r="BE854" s="5"/>
      <c r="BF854" s="5"/>
      <c r="BG854" s="5" t="s">
        <v>95</v>
      </c>
      <c r="BH854" s="5" t="s">
        <v>96</v>
      </c>
      <c r="BI854" s="5" t="s">
        <v>3268</v>
      </c>
      <c r="BJ854" s="5" t="s">
        <v>3269</v>
      </c>
      <c r="BK854" s="5" t="s">
        <v>95</v>
      </c>
      <c r="BL854" s="5" t="s">
        <v>96</v>
      </c>
      <c r="BM854" s="5" t="s">
        <v>3270</v>
      </c>
      <c r="BN854" s="5" t="s">
        <v>3271</v>
      </c>
      <c r="BO854" s="5" t="s">
        <v>95</v>
      </c>
      <c r="BP854" s="5" t="s">
        <v>96</v>
      </c>
      <c r="BQ854" s="5" t="s">
        <v>3272</v>
      </c>
      <c r="BR854" s="5" t="s">
        <v>3273</v>
      </c>
      <c r="BS854" s="5" t="s">
        <v>3274</v>
      </c>
      <c r="BT854" s="5" t="s">
        <v>3275</v>
      </c>
      <c r="BU854" s="5"/>
    </row>
    <row r="855" spans="1:73" s="6" customFormat="1" ht="13.5" customHeight="1">
      <c r="A855" s="11" t="str">
        <f>HYPERLINK("http://kyu.snu.ac.kr/sdhj/index.jsp?type=hj/GK14746_00IM0001_160b.jpg","1867_수동면_160b")</f>
        <v>1867_수동면_160b</v>
      </c>
      <c r="B855" s="4">
        <v>1867</v>
      </c>
      <c r="C855" s="4" t="s">
        <v>72</v>
      </c>
      <c r="D855" s="4" t="s">
        <v>73</v>
      </c>
      <c r="E855" s="4">
        <v>854</v>
      </c>
      <c r="F855" s="5">
        <v>5</v>
      </c>
      <c r="G855" s="5" t="s">
        <v>508</v>
      </c>
      <c r="H855" s="5" t="s">
        <v>509</v>
      </c>
      <c r="I855" s="5">
        <f t="shared" si="61"/>
        <v>2</v>
      </c>
      <c r="J855" s="5"/>
      <c r="K855" s="5"/>
      <c r="L855" s="5">
        <f>L854</f>
        <v>5</v>
      </c>
      <c r="M855" s="4" t="s">
        <v>3266</v>
      </c>
      <c r="N855" s="4" t="s">
        <v>3267</v>
      </c>
      <c r="O855" s="5"/>
      <c r="P855" s="5"/>
      <c r="Q855" s="5"/>
      <c r="R855" s="5"/>
      <c r="S855" s="5"/>
      <c r="T855" s="5" t="s">
        <v>5558</v>
      </c>
      <c r="U855" s="5" t="s">
        <v>4512</v>
      </c>
      <c r="V855" s="5" t="s">
        <v>4513</v>
      </c>
      <c r="W855" s="5"/>
      <c r="X855" s="5"/>
      <c r="Y855" s="5" t="s">
        <v>214</v>
      </c>
      <c r="Z855" s="5" t="s">
        <v>215</v>
      </c>
      <c r="AA855" s="5"/>
      <c r="AB855" s="5"/>
      <c r="AC855" s="5"/>
      <c r="AD855" s="5" t="s">
        <v>532</v>
      </c>
      <c r="AE855" s="5" t="s">
        <v>533</v>
      </c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</row>
    <row r="856" spans="1:73" s="6" customFormat="1" ht="13.5" customHeight="1">
      <c r="A856" s="11" t="str">
        <f>HYPERLINK("http://kyu.snu.ac.kr/sdhj/index.jsp?type=hj/GK14746_00IM0001_160b.jpg","1867_수동면_160b")</f>
        <v>1867_수동면_160b</v>
      </c>
      <c r="B856" s="4">
        <v>1867</v>
      </c>
      <c r="C856" s="4" t="s">
        <v>72</v>
      </c>
      <c r="D856" s="4" t="s">
        <v>73</v>
      </c>
      <c r="E856" s="4">
        <v>855</v>
      </c>
      <c r="F856" s="5">
        <v>5</v>
      </c>
      <c r="G856" s="5" t="s">
        <v>508</v>
      </c>
      <c r="H856" s="5" t="s">
        <v>509</v>
      </c>
      <c r="I856" s="5">
        <v>3</v>
      </c>
      <c r="J856" s="5" t="s">
        <v>2689</v>
      </c>
      <c r="K856" s="5" t="s">
        <v>2690</v>
      </c>
      <c r="L856" s="5">
        <v>1</v>
      </c>
      <c r="M856" s="4" t="s">
        <v>2697</v>
      </c>
      <c r="N856" s="4" t="s">
        <v>2698</v>
      </c>
      <c r="O856" s="5"/>
      <c r="P856" s="5"/>
      <c r="Q856" s="5" t="s">
        <v>2699</v>
      </c>
      <c r="R856" s="5" t="s">
        <v>2700</v>
      </c>
      <c r="S856" s="5"/>
      <c r="T856" s="5" t="s">
        <v>5371</v>
      </c>
      <c r="U856" s="5"/>
      <c r="V856" s="5"/>
      <c r="W856" s="5" t="s">
        <v>269</v>
      </c>
      <c r="X856" s="5" t="s">
        <v>270</v>
      </c>
      <c r="Y856" s="5" t="s">
        <v>167</v>
      </c>
      <c r="Z856" s="5" t="s">
        <v>168</v>
      </c>
      <c r="AA856" s="5"/>
      <c r="AB856" s="5"/>
      <c r="AC856" s="5">
        <v>46</v>
      </c>
      <c r="AD856" s="5" t="s">
        <v>624</v>
      </c>
      <c r="AE856" s="5" t="s">
        <v>625</v>
      </c>
      <c r="AF856" s="5"/>
      <c r="AG856" s="5"/>
      <c r="AH856" s="5"/>
      <c r="AI856" s="5"/>
      <c r="AJ856" s="5" t="s">
        <v>35</v>
      </c>
      <c r="AK856" s="5" t="s">
        <v>36</v>
      </c>
      <c r="AL856" s="5" t="s">
        <v>1862</v>
      </c>
      <c r="AM856" s="5" t="s">
        <v>1863</v>
      </c>
      <c r="AN856" s="5"/>
      <c r="AO856" s="5"/>
      <c r="AP856" s="5"/>
      <c r="AQ856" s="5"/>
      <c r="AR856" s="5"/>
      <c r="AS856" s="5"/>
      <c r="AT856" s="5" t="s">
        <v>95</v>
      </c>
      <c r="AU856" s="5" t="s">
        <v>96</v>
      </c>
      <c r="AV856" s="5" t="s">
        <v>2701</v>
      </c>
      <c r="AW856" s="5" t="s">
        <v>2702</v>
      </c>
      <c r="AX856" s="5"/>
      <c r="AY856" s="5"/>
      <c r="AZ856" s="5"/>
      <c r="BA856" s="5"/>
      <c r="BB856" s="5"/>
      <c r="BC856" s="5"/>
      <c r="BD856" s="5"/>
      <c r="BE856" s="5"/>
      <c r="BF856" s="5"/>
      <c r="BG856" s="5" t="s">
        <v>95</v>
      </c>
      <c r="BH856" s="5" t="s">
        <v>96</v>
      </c>
      <c r="BI856" s="5" t="s">
        <v>2703</v>
      </c>
      <c r="BJ856" s="5" t="s">
        <v>2704</v>
      </c>
      <c r="BK856" s="5" t="s">
        <v>95</v>
      </c>
      <c r="BL856" s="5" t="s">
        <v>96</v>
      </c>
      <c r="BM856" s="5" t="s">
        <v>1038</v>
      </c>
      <c r="BN856" s="5" t="s">
        <v>5915</v>
      </c>
      <c r="BO856" s="5" t="s">
        <v>95</v>
      </c>
      <c r="BP856" s="5" t="s">
        <v>96</v>
      </c>
      <c r="BQ856" s="5" t="s">
        <v>2705</v>
      </c>
      <c r="BR856" s="5" t="s">
        <v>2706</v>
      </c>
      <c r="BS856" s="5" t="s">
        <v>116</v>
      </c>
      <c r="BT856" s="5" t="s">
        <v>117</v>
      </c>
      <c r="BU856" s="5"/>
    </row>
    <row r="857" spans="1:73" s="6" customFormat="1" ht="13.5" customHeight="1">
      <c r="A857" s="11" t="str">
        <f>HYPERLINK("http://kyu.snu.ac.kr/sdhj/index.jsp?type=hj/GK14746_00IM0001_160b.jpg","1867_수동면_160b")</f>
        <v>1867_수동면_160b</v>
      </c>
      <c r="B857" s="4">
        <v>1867</v>
      </c>
      <c r="C857" s="4" t="s">
        <v>72</v>
      </c>
      <c r="D857" s="4" t="s">
        <v>73</v>
      </c>
      <c r="E857" s="4">
        <v>856</v>
      </c>
      <c r="F857" s="5">
        <v>5</v>
      </c>
      <c r="G857" s="5" t="s">
        <v>508</v>
      </c>
      <c r="H857" s="5" t="s">
        <v>509</v>
      </c>
      <c r="I857" s="5">
        <f t="shared" ref="I857:I869" si="62">I856</f>
        <v>3</v>
      </c>
      <c r="J857" s="5"/>
      <c r="K857" s="5"/>
      <c r="L857" s="5">
        <f>L856</f>
        <v>1</v>
      </c>
      <c r="M857" s="4" t="s">
        <v>2697</v>
      </c>
      <c r="N857" s="4" t="s">
        <v>2698</v>
      </c>
      <c r="O857" s="5"/>
      <c r="P857" s="5"/>
      <c r="Q857" s="5"/>
      <c r="R857" s="5"/>
      <c r="S857" s="5" t="s">
        <v>4494</v>
      </c>
      <c r="T857" s="5" t="s">
        <v>4495</v>
      </c>
      <c r="U857" s="5"/>
      <c r="V857" s="5"/>
      <c r="W857" s="5"/>
      <c r="X857" s="5"/>
      <c r="Y857" s="5" t="s">
        <v>5124</v>
      </c>
      <c r="Z857" s="5" t="s">
        <v>5125</v>
      </c>
      <c r="AA857" s="5"/>
      <c r="AB857" s="5"/>
      <c r="AC857" s="5">
        <v>34</v>
      </c>
      <c r="AD857" s="5" t="s">
        <v>349</v>
      </c>
      <c r="AE857" s="5" t="s">
        <v>350</v>
      </c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</row>
    <row r="858" spans="1:73" s="6" customFormat="1" ht="13.5" customHeight="1">
      <c r="A858" s="11" t="str">
        <f>HYPERLINK("http://kyu.snu.ac.kr/sdhj/index.jsp?type=hj/GK14746_00IM0001_160b.jpg","1867_수동면_160b")</f>
        <v>1867_수동면_160b</v>
      </c>
      <c r="B858" s="4">
        <v>1867</v>
      </c>
      <c r="C858" s="4" t="s">
        <v>72</v>
      </c>
      <c r="D858" s="4" t="s">
        <v>73</v>
      </c>
      <c r="E858" s="4">
        <v>857</v>
      </c>
      <c r="F858" s="5">
        <v>5</v>
      </c>
      <c r="G858" s="5" t="s">
        <v>508</v>
      </c>
      <c r="H858" s="5" t="s">
        <v>509</v>
      </c>
      <c r="I858" s="5">
        <f t="shared" si="62"/>
        <v>3</v>
      </c>
      <c r="J858" s="5"/>
      <c r="K858" s="5"/>
      <c r="L858" s="5">
        <f>L857</f>
        <v>1</v>
      </c>
      <c r="M858" s="4" t="s">
        <v>2697</v>
      </c>
      <c r="N858" s="4" t="s">
        <v>2698</v>
      </c>
      <c r="O858" s="5"/>
      <c r="P858" s="5"/>
      <c r="Q858" s="5"/>
      <c r="R858" s="5"/>
      <c r="S858" s="5"/>
      <c r="T858" s="5" t="s">
        <v>5521</v>
      </c>
      <c r="U858" s="5" t="s">
        <v>4512</v>
      </c>
      <c r="V858" s="5" t="s">
        <v>4513</v>
      </c>
      <c r="W858" s="5"/>
      <c r="X858" s="5"/>
      <c r="Y858" s="5" t="s">
        <v>5126</v>
      </c>
      <c r="Z858" s="5" t="s">
        <v>5127</v>
      </c>
      <c r="AA858" s="5"/>
      <c r="AB858" s="5"/>
      <c r="AC858" s="5"/>
      <c r="AD858" s="5" t="s">
        <v>1161</v>
      </c>
      <c r="AE858" s="5" t="s">
        <v>1162</v>
      </c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</row>
    <row r="859" spans="1:73" s="6" customFormat="1" ht="13.5" customHeight="1">
      <c r="A859" s="11" t="str">
        <f>HYPERLINK("http://kyu.snu.ac.kr/sdhj/index.jsp?type=hj/GK14746_00IM0001_160b.jpg","1867_수동면_160b")</f>
        <v>1867_수동면_160b</v>
      </c>
      <c r="B859" s="4">
        <v>1867</v>
      </c>
      <c r="C859" s="4" t="s">
        <v>72</v>
      </c>
      <c r="D859" s="4" t="s">
        <v>73</v>
      </c>
      <c r="E859" s="4">
        <v>858</v>
      </c>
      <c r="F859" s="5">
        <v>5</v>
      </c>
      <c r="G859" s="5" t="s">
        <v>508</v>
      </c>
      <c r="H859" s="5" t="s">
        <v>509</v>
      </c>
      <c r="I859" s="5">
        <f t="shared" si="62"/>
        <v>3</v>
      </c>
      <c r="J859" s="5"/>
      <c r="K859" s="5"/>
      <c r="L859" s="5">
        <v>2</v>
      </c>
      <c r="M859" s="4" t="s">
        <v>2689</v>
      </c>
      <c r="N859" s="4" t="s">
        <v>2690</v>
      </c>
      <c r="O859" s="5"/>
      <c r="P859" s="5"/>
      <c r="Q859" s="5"/>
      <c r="R859" s="5"/>
      <c r="S859" s="5"/>
      <c r="T859" s="5" t="s">
        <v>5371</v>
      </c>
      <c r="U859" s="5" t="s">
        <v>108</v>
      </c>
      <c r="V859" s="5" t="s">
        <v>109</v>
      </c>
      <c r="W859" s="5" t="s">
        <v>848</v>
      </c>
      <c r="X859" s="5" t="s">
        <v>849</v>
      </c>
      <c r="Y859" s="5" t="s">
        <v>2691</v>
      </c>
      <c r="Z859" s="5" t="s">
        <v>2692</v>
      </c>
      <c r="AA859" s="5"/>
      <c r="AB859" s="5"/>
      <c r="AC859" s="5">
        <v>52</v>
      </c>
      <c r="AD859" s="5" t="s">
        <v>153</v>
      </c>
      <c r="AE859" s="5" t="s">
        <v>154</v>
      </c>
      <c r="AF859" s="5"/>
      <c r="AG859" s="5"/>
      <c r="AH859" s="5"/>
      <c r="AI859" s="5"/>
      <c r="AJ859" s="5" t="s">
        <v>35</v>
      </c>
      <c r="AK859" s="5" t="s">
        <v>36</v>
      </c>
      <c r="AL859" s="5" t="s">
        <v>171</v>
      </c>
      <c r="AM859" s="5" t="s">
        <v>5667</v>
      </c>
      <c r="AN859" s="5"/>
      <c r="AO859" s="5"/>
      <c r="AP859" s="5"/>
      <c r="AQ859" s="5"/>
      <c r="AR859" s="5"/>
      <c r="AS859" s="5"/>
      <c r="AT859" s="5" t="s">
        <v>95</v>
      </c>
      <c r="AU859" s="5" t="s">
        <v>96</v>
      </c>
      <c r="AV859" s="5" t="s">
        <v>2693</v>
      </c>
      <c r="AW859" s="5" t="s">
        <v>5916</v>
      </c>
      <c r="AX859" s="5"/>
      <c r="AY859" s="5"/>
      <c r="AZ859" s="5"/>
      <c r="BA859" s="5"/>
      <c r="BB859" s="5"/>
      <c r="BC859" s="5"/>
      <c r="BD859" s="5"/>
      <c r="BE859" s="5"/>
      <c r="BF859" s="5"/>
      <c r="BG859" s="5" t="s">
        <v>95</v>
      </c>
      <c r="BH859" s="5" t="s">
        <v>96</v>
      </c>
      <c r="BI859" s="5" t="s">
        <v>855</v>
      </c>
      <c r="BJ859" s="5" t="s">
        <v>856</v>
      </c>
      <c r="BK859" s="5" t="s">
        <v>95</v>
      </c>
      <c r="BL859" s="5" t="s">
        <v>96</v>
      </c>
      <c r="BM859" s="5" t="s">
        <v>2694</v>
      </c>
      <c r="BN859" s="5" t="s">
        <v>5917</v>
      </c>
      <c r="BO859" s="5" t="s">
        <v>95</v>
      </c>
      <c r="BP859" s="5" t="s">
        <v>96</v>
      </c>
      <c r="BQ859" s="5" t="s">
        <v>2695</v>
      </c>
      <c r="BR859" s="5" t="s">
        <v>2696</v>
      </c>
      <c r="BS859" s="5" t="s">
        <v>116</v>
      </c>
      <c r="BT859" s="5" t="s">
        <v>117</v>
      </c>
      <c r="BU859" s="5"/>
    </row>
    <row r="860" spans="1:73" s="6" customFormat="1" ht="13.5" customHeight="1">
      <c r="A860" s="11" t="str">
        <f>HYPERLINK("http://kyu.snu.ac.kr/sdhj/index.jsp?type=hj/GK14746_00IM0001_160b.jpg","1867_수동면_160b")</f>
        <v>1867_수동면_160b</v>
      </c>
      <c r="B860" s="4">
        <v>1867</v>
      </c>
      <c r="C860" s="4" t="s">
        <v>72</v>
      </c>
      <c r="D860" s="4" t="s">
        <v>73</v>
      </c>
      <c r="E860" s="4">
        <v>859</v>
      </c>
      <c r="F860" s="5">
        <v>5</v>
      </c>
      <c r="G860" s="5" t="s">
        <v>508</v>
      </c>
      <c r="H860" s="5" t="s">
        <v>509</v>
      </c>
      <c r="I860" s="5">
        <f t="shared" si="62"/>
        <v>3</v>
      </c>
      <c r="J860" s="5"/>
      <c r="K860" s="5"/>
      <c r="L860" s="5">
        <f>L859</f>
        <v>2</v>
      </c>
      <c r="M860" s="4" t="s">
        <v>2689</v>
      </c>
      <c r="N860" s="4" t="s">
        <v>2690</v>
      </c>
      <c r="O860" s="5"/>
      <c r="P860" s="5"/>
      <c r="Q860" s="5"/>
      <c r="R860" s="5"/>
      <c r="S860" s="5" t="s">
        <v>164</v>
      </c>
      <c r="T860" s="5" t="s">
        <v>165</v>
      </c>
      <c r="U860" s="5"/>
      <c r="V860" s="5"/>
      <c r="W860" s="5" t="s">
        <v>184</v>
      </c>
      <c r="X860" s="5" t="s">
        <v>5372</v>
      </c>
      <c r="Y860" s="5" t="s">
        <v>167</v>
      </c>
      <c r="Z860" s="5" t="s">
        <v>168</v>
      </c>
      <c r="AA860" s="5"/>
      <c r="AB860" s="5"/>
      <c r="AC860" s="5">
        <v>47</v>
      </c>
      <c r="AD860" s="5" t="s">
        <v>624</v>
      </c>
      <c r="AE860" s="5" t="s">
        <v>625</v>
      </c>
      <c r="AF860" s="5"/>
      <c r="AG860" s="5"/>
      <c r="AH860" s="5"/>
      <c r="AI860" s="5"/>
      <c r="AJ860" s="5" t="s">
        <v>169</v>
      </c>
      <c r="AK860" s="5" t="s">
        <v>170</v>
      </c>
      <c r="AL860" s="5" t="s">
        <v>187</v>
      </c>
      <c r="AM860" s="5" t="s">
        <v>188</v>
      </c>
      <c r="AN860" s="5"/>
      <c r="AO860" s="5"/>
      <c r="AP860" s="5"/>
      <c r="AQ860" s="5"/>
      <c r="AR860" s="5"/>
      <c r="AS860" s="5"/>
      <c r="AT860" s="5" t="s">
        <v>95</v>
      </c>
      <c r="AU860" s="5" t="s">
        <v>96</v>
      </c>
      <c r="AV860" s="5" t="s">
        <v>3773</v>
      </c>
      <c r="AW860" s="5" t="s">
        <v>3774</v>
      </c>
      <c r="AX860" s="5"/>
      <c r="AY860" s="5"/>
      <c r="AZ860" s="5"/>
      <c r="BA860" s="5"/>
      <c r="BB860" s="5"/>
      <c r="BC860" s="5"/>
      <c r="BD860" s="5"/>
      <c r="BE860" s="5"/>
      <c r="BF860" s="5"/>
      <c r="BG860" s="5" t="s">
        <v>95</v>
      </c>
      <c r="BH860" s="5" t="s">
        <v>96</v>
      </c>
      <c r="BI860" s="5" t="s">
        <v>3775</v>
      </c>
      <c r="BJ860" s="5" t="s">
        <v>3776</v>
      </c>
      <c r="BK860" s="5" t="s">
        <v>95</v>
      </c>
      <c r="BL860" s="5" t="s">
        <v>96</v>
      </c>
      <c r="BM860" s="5" t="s">
        <v>3777</v>
      </c>
      <c r="BN860" s="5" t="s">
        <v>5918</v>
      </c>
      <c r="BO860" s="5" t="s">
        <v>95</v>
      </c>
      <c r="BP860" s="5" t="s">
        <v>96</v>
      </c>
      <c r="BQ860" s="5" t="s">
        <v>3778</v>
      </c>
      <c r="BR860" s="5" t="s">
        <v>3779</v>
      </c>
      <c r="BS860" s="5" t="s">
        <v>554</v>
      </c>
      <c r="BT860" s="5" t="s">
        <v>555</v>
      </c>
      <c r="BU860" s="5"/>
    </row>
    <row r="861" spans="1:73" s="6" customFormat="1" ht="13.5" customHeight="1">
      <c r="A861" s="11" t="str">
        <f>HYPERLINK("http://kyu.snu.ac.kr/sdhj/index.jsp?type=hj/GK14746_00IM0001_160b.jpg","1867_수동면_160b")</f>
        <v>1867_수동면_160b</v>
      </c>
      <c r="B861" s="4">
        <v>1867</v>
      </c>
      <c r="C861" s="4" t="s">
        <v>72</v>
      </c>
      <c r="D861" s="4" t="s">
        <v>73</v>
      </c>
      <c r="E861" s="4">
        <v>860</v>
      </c>
      <c r="F861" s="5">
        <v>5</v>
      </c>
      <c r="G861" s="5" t="s">
        <v>508</v>
      </c>
      <c r="H861" s="5" t="s">
        <v>509</v>
      </c>
      <c r="I861" s="5">
        <f t="shared" si="62"/>
        <v>3</v>
      </c>
      <c r="J861" s="5"/>
      <c r="K861" s="5"/>
      <c r="L861" s="5">
        <f>L860</f>
        <v>2</v>
      </c>
      <c r="M861" s="4" t="s">
        <v>2689</v>
      </c>
      <c r="N861" s="4" t="s">
        <v>2690</v>
      </c>
      <c r="O861" s="5"/>
      <c r="P861" s="5"/>
      <c r="Q861" s="5"/>
      <c r="R861" s="5"/>
      <c r="S861" s="5"/>
      <c r="T861" s="5" t="s">
        <v>5521</v>
      </c>
      <c r="U861" s="5" t="s">
        <v>4512</v>
      </c>
      <c r="V861" s="5" t="s">
        <v>4513</v>
      </c>
      <c r="W861" s="5"/>
      <c r="X861" s="5"/>
      <c r="Y861" s="5" t="s">
        <v>5128</v>
      </c>
      <c r="Z861" s="5" t="s">
        <v>5129</v>
      </c>
      <c r="AA861" s="5"/>
      <c r="AB861" s="5"/>
      <c r="AC861" s="5"/>
      <c r="AD861" s="5" t="s">
        <v>877</v>
      </c>
      <c r="AE861" s="5" t="s">
        <v>878</v>
      </c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</row>
    <row r="862" spans="1:73" s="6" customFormat="1" ht="13.5" customHeight="1">
      <c r="A862" s="11" t="str">
        <f>HYPERLINK("http://kyu.snu.ac.kr/sdhj/index.jsp?type=hj/GK14746_00IM0001_160b.jpg","1867_수동면_160b")</f>
        <v>1867_수동면_160b</v>
      </c>
      <c r="B862" s="4">
        <v>1867</v>
      </c>
      <c r="C862" s="4" t="s">
        <v>72</v>
      </c>
      <c r="D862" s="4" t="s">
        <v>73</v>
      </c>
      <c r="E862" s="4">
        <v>861</v>
      </c>
      <c r="F862" s="5">
        <v>5</v>
      </c>
      <c r="G862" s="5" t="s">
        <v>508</v>
      </c>
      <c r="H862" s="5" t="s">
        <v>509</v>
      </c>
      <c r="I862" s="5">
        <f t="shared" si="62"/>
        <v>3</v>
      </c>
      <c r="J862" s="5"/>
      <c r="K862" s="5"/>
      <c r="L862" s="5">
        <v>3</v>
      </c>
      <c r="M862" s="4" t="s">
        <v>3442</v>
      </c>
      <c r="N862" s="4" t="s">
        <v>3443</v>
      </c>
      <c r="O862" s="5"/>
      <c r="P862" s="5"/>
      <c r="Q862" s="5"/>
      <c r="R862" s="5"/>
      <c r="S862" s="5"/>
      <c r="T862" s="5" t="s">
        <v>5421</v>
      </c>
      <c r="U862" s="5" t="s">
        <v>108</v>
      </c>
      <c r="V862" s="5" t="s">
        <v>109</v>
      </c>
      <c r="W862" s="5" t="s">
        <v>848</v>
      </c>
      <c r="X862" s="5" t="s">
        <v>849</v>
      </c>
      <c r="Y862" s="5" t="s">
        <v>3444</v>
      </c>
      <c r="Z862" s="5" t="s">
        <v>3445</v>
      </c>
      <c r="AA862" s="5"/>
      <c r="AB862" s="5"/>
      <c r="AC862" s="5">
        <v>25</v>
      </c>
      <c r="AD862" s="5" t="s">
        <v>499</v>
      </c>
      <c r="AE862" s="5" t="s">
        <v>500</v>
      </c>
      <c r="AF862" s="5"/>
      <c r="AG862" s="5"/>
      <c r="AH862" s="5"/>
      <c r="AI862" s="5"/>
      <c r="AJ862" s="5" t="s">
        <v>35</v>
      </c>
      <c r="AK862" s="5" t="s">
        <v>36</v>
      </c>
      <c r="AL862" s="5" t="s">
        <v>171</v>
      </c>
      <c r="AM862" s="5" t="s">
        <v>5425</v>
      </c>
      <c r="AN862" s="5"/>
      <c r="AO862" s="5"/>
      <c r="AP862" s="5"/>
      <c r="AQ862" s="5"/>
      <c r="AR862" s="5"/>
      <c r="AS862" s="5"/>
      <c r="AT862" s="5" t="s">
        <v>95</v>
      </c>
      <c r="AU862" s="5" t="s">
        <v>96</v>
      </c>
      <c r="AV862" s="5" t="s">
        <v>3446</v>
      </c>
      <c r="AW862" s="5" t="s">
        <v>826</v>
      </c>
      <c r="AX862" s="5"/>
      <c r="AY862" s="5"/>
      <c r="AZ862" s="5"/>
      <c r="BA862" s="5"/>
      <c r="BB862" s="5"/>
      <c r="BC862" s="5"/>
      <c r="BD862" s="5"/>
      <c r="BE862" s="5"/>
      <c r="BF862" s="5"/>
      <c r="BG862" s="5" t="s">
        <v>95</v>
      </c>
      <c r="BH862" s="5" t="s">
        <v>96</v>
      </c>
      <c r="BI862" s="5" t="s">
        <v>3447</v>
      </c>
      <c r="BJ862" s="5" t="s">
        <v>5919</v>
      </c>
      <c r="BK862" s="5" t="s">
        <v>95</v>
      </c>
      <c r="BL862" s="5" t="s">
        <v>96</v>
      </c>
      <c r="BM862" s="5" t="s">
        <v>855</v>
      </c>
      <c r="BN862" s="5" t="s">
        <v>856</v>
      </c>
      <c r="BO862" s="5" t="s">
        <v>95</v>
      </c>
      <c r="BP862" s="5" t="s">
        <v>96</v>
      </c>
      <c r="BQ862" s="5" t="s">
        <v>3448</v>
      </c>
      <c r="BR862" s="5" t="s">
        <v>3449</v>
      </c>
      <c r="BS862" s="5" t="s">
        <v>187</v>
      </c>
      <c r="BT862" s="5" t="s">
        <v>188</v>
      </c>
      <c r="BU862" s="5"/>
    </row>
    <row r="863" spans="1:73" s="6" customFormat="1" ht="13.5" customHeight="1">
      <c r="A863" s="11" t="str">
        <f>HYPERLINK("http://kyu.snu.ac.kr/sdhj/index.jsp?type=hj/GK14746_00IM0001_160b.jpg","1867_수동면_160b")</f>
        <v>1867_수동면_160b</v>
      </c>
      <c r="B863" s="4">
        <v>1867</v>
      </c>
      <c r="C863" s="4" t="s">
        <v>72</v>
      </c>
      <c r="D863" s="4" t="s">
        <v>73</v>
      </c>
      <c r="E863" s="4">
        <v>862</v>
      </c>
      <c r="F863" s="5">
        <v>5</v>
      </c>
      <c r="G863" s="5" t="s">
        <v>508</v>
      </c>
      <c r="H863" s="5" t="s">
        <v>509</v>
      </c>
      <c r="I863" s="5">
        <f t="shared" si="62"/>
        <v>3</v>
      </c>
      <c r="J863" s="5"/>
      <c r="K863" s="5"/>
      <c r="L863" s="5">
        <f>L862</f>
        <v>3</v>
      </c>
      <c r="M863" s="4" t="s">
        <v>3442</v>
      </c>
      <c r="N863" s="4" t="s">
        <v>3443</v>
      </c>
      <c r="O863" s="5"/>
      <c r="P863" s="5"/>
      <c r="Q863" s="5"/>
      <c r="R863" s="5"/>
      <c r="S863" s="5"/>
      <c r="T863" s="5" t="s">
        <v>5426</v>
      </c>
      <c r="U863" s="5" t="s">
        <v>4512</v>
      </c>
      <c r="V863" s="5" t="s">
        <v>4513</v>
      </c>
      <c r="W863" s="5"/>
      <c r="X863" s="5"/>
      <c r="Y863" s="5" t="s">
        <v>5130</v>
      </c>
      <c r="Z863" s="5" t="s">
        <v>5131</v>
      </c>
      <c r="AA863" s="5"/>
      <c r="AB863" s="5"/>
      <c r="AC863" s="5"/>
      <c r="AD863" s="5" t="s">
        <v>397</v>
      </c>
      <c r="AE863" s="5" t="s">
        <v>398</v>
      </c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</row>
    <row r="864" spans="1:73" s="6" customFormat="1" ht="13.5" customHeight="1">
      <c r="A864" s="11" t="str">
        <f>HYPERLINK("http://kyu.snu.ac.kr/sdhj/index.jsp?type=hj/GK14746_00IM0001_160b.jpg","1867_수동면_160b")</f>
        <v>1867_수동면_160b</v>
      </c>
      <c r="B864" s="4">
        <v>1867</v>
      </c>
      <c r="C864" s="4" t="s">
        <v>72</v>
      </c>
      <c r="D864" s="4" t="s">
        <v>73</v>
      </c>
      <c r="E864" s="4">
        <v>863</v>
      </c>
      <c r="F864" s="5">
        <v>5</v>
      </c>
      <c r="G864" s="5" t="s">
        <v>508</v>
      </c>
      <c r="H864" s="5" t="s">
        <v>509</v>
      </c>
      <c r="I864" s="5">
        <f t="shared" si="62"/>
        <v>3</v>
      </c>
      <c r="J864" s="5"/>
      <c r="K864" s="5"/>
      <c r="L864" s="5">
        <v>4</v>
      </c>
      <c r="M864" s="4" t="s">
        <v>2224</v>
      </c>
      <c r="N864" s="4" t="s">
        <v>2225</v>
      </c>
      <c r="O864" s="5"/>
      <c r="P864" s="5"/>
      <c r="Q864" s="5"/>
      <c r="R864" s="5"/>
      <c r="S864" s="5"/>
      <c r="T864" s="5" t="s">
        <v>5371</v>
      </c>
      <c r="U864" s="5" t="s">
        <v>108</v>
      </c>
      <c r="V864" s="5" t="s">
        <v>109</v>
      </c>
      <c r="W864" s="5" t="s">
        <v>848</v>
      </c>
      <c r="X864" s="5" t="s">
        <v>849</v>
      </c>
      <c r="Y864" s="5" t="s">
        <v>4357</v>
      </c>
      <c r="Z864" s="5" t="s">
        <v>4358</v>
      </c>
      <c r="AA864" s="5"/>
      <c r="AB864" s="5"/>
      <c r="AC864" s="5">
        <v>54</v>
      </c>
      <c r="AD864" s="5" t="s">
        <v>114</v>
      </c>
      <c r="AE864" s="5" t="s">
        <v>115</v>
      </c>
      <c r="AF864" s="5"/>
      <c r="AG864" s="5"/>
      <c r="AH864" s="5"/>
      <c r="AI864" s="5"/>
      <c r="AJ864" s="5" t="s">
        <v>35</v>
      </c>
      <c r="AK864" s="5" t="s">
        <v>36</v>
      </c>
      <c r="AL864" s="5" t="s">
        <v>171</v>
      </c>
      <c r="AM864" s="5" t="s">
        <v>5667</v>
      </c>
      <c r="AN864" s="5"/>
      <c r="AO864" s="5"/>
      <c r="AP864" s="5"/>
      <c r="AQ864" s="5"/>
      <c r="AR864" s="5"/>
      <c r="AS864" s="5"/>
      <c r="AT864" s="5" t="s">
        <v>108</v>
      </c>
      <c r="AU864" s="5" t="s">
        <v>109</v>
      </c>
      <c r="AV864" s="5" t="s">
        <v>4359</v>
      </c>
      <c r="AW864" s="5" t="s">
        <v>276</v>
      </c>
      <c r="AX864" s="5"/>
      <c r="AY864" s="5"/>
      <c r="AZ864" s="5"/>
      <c r="BA864" s="5"/>
      <c r="BB864" s="5"/>
      <c r="BC864" s="5"/>
      <c r="BD864" s="5"/>
      <c r="BE864" s="5"/>
      <c r="BF864" s="5"/>
      <c r="BG864" s="5" t="s">
        <v>95</v>
      </c>
      <c r="BH864" s="5" t="s">
        <v>96</v>
      </c>
      <c r="BI864" s="5" t="s">
        <v>854</v>
      </c>
      <c r="BJ864" s="5" t="s">
        <v>5920</v>
      </c>
      <c r="BK864" s="5" t="s">
        <v>95</v>
      </c>
      <c r="BL864" s="5" t="s">
        <v>96</v>
      </c>
      <c r="BM864" s="5" t="s">
        <v>855</v>
      </c>
      <c r="BN864" s="5" t="s">
        <v>856</v>
      </c>
      <c r="BO864" s="5" t="s">
        <v>95</v>
      </c>
      <c r="BP864" s="5" t="s">
        <v>96</v>
      </c>
      <c r="BQ864" s="5" t="s">
        <v>4360</v>
      </c>
      <c r="BR864" s="5" t="s">
        <v>4361</v>
      </c>
      <c r="BS864" s="5" t="s">
        <v>334</v>
      </c>
      <c r="BT864" s="5" t="s">
        <v>335</v>
      </c>
      <c r="BU864" s="5"/>
    </row>
    <row r="865" spans="1:73" s="6" customFormat="1" ht="13.5" customHeight="1">
      <c r="A865" s="11" t="str">
        <f>HYPERLINK("http://kyu.snu.ac.kr/sdhj/index.jsp?type=hj/GK14746_00IM0001_160b.jpg","1867_수동면_160b")</f>
        <v>1867_수동면_160b</v>
      </c>
      <c r="B865" s="4">
        <v>1867</v>
      </c>
      <c r="C865" s="4" t="s">
        <v>72</v>
      </c>
      <c r="D865" s="4" t="s">
        <v>73</v>
      </c>
      <c r="E865" s="4">
        <v>864</v>
      </c>
      <c r="F865" s="5">
        <v>5</v>
      </c>
      <c r="G865" s="5" t="s">
        <v>508</v>
      </c>
      <c r="H865" s="5" t="s">
        <v>509</v>
      </c>
      <c r="I865" s="5">
        <f t="shared" si="62"/>
        <v>3</v>
      </c>
      <c r="J865" s="5"/>
      <c r="K865" s="5"/>
      <c r="L865" s="5">
        <f>L864</f>
        <v>4</v>
      </c>
      <c r="M865" s="4" t="s">
        <v>2224</v>
      </c>
      <c r="N865" s="4" t="s">
        <v>2225</v>
      </c>
      <c r="O865" s="5"/>
      <c r="P865" s="5"/>
      <c r="Q865" s="5"/>
      <c r="R865" s="5"/>
      <c r="S865" s="5" t="s">
        <v>164</v>
      </c>
      <c r="T865" s="5" t="s">
        <v>165</v>
      </c>
      <c r="U865" s="5"/>
      <c r="V865" s="5"/>
      <c r="W865" s="5" t="s">
        <v>1826</v>
      </c>
      <c r="X865" s="5" t="s">
        <v>1827</v>
      </c>
      <c r="Y865" s="5" t="s">
        <v>167</v>
      </c>
      <c r="Z865" s="5" t="s">
        <v>168</v>
      </c>
      <c r="AA865" s="5"/>
      <c r="AB865" s="5"/>
      <c r="AC865" s="5">
        <v>55</v>
      </c>
      <c r="AD865" s="5" t="s">
        <v>2226</v>
      </c>
      <c r="AE865" s="5" t="s">
        <v>2227</v>
      </c>
      <c r="AF865" s="5"/>
      <c r="AG865" s="5"/>
      <c r="AH865" s="5"/>
      <c r="AI865" s="5"/>
      <c r="AJ865" s="5" t="s">
        <v>35</v>
      </c>
      <c r="AK865" s="5" t="s">
        <v>36</v>
      </c>
      <c r="AL865" s="5" t="s">
        <v>1828</v>
      </c>
      <c r="AM865" s="5" t="s">
        <v>1829</v>
      </c>
      <c r="AN865" s="5"/>
      <c r="AO865" s="5"/>
      <c r="AP865" s="5"/>
      <c r="AQ865" s="5"/>
      <c r="AR865" s="5"/>
      <c r="AS865" s="5"/>
      <c r="AT865" s="5" t="s">
        <v>95</v>
      </c>
      <c r="AU865" s="5" t="s">
        <v>96</v>
      </c>
      <c r="AV865" s="5" t="s">
        <v>2228</v>
      </c>
      <c r="AW865" s="5" t="s">
        <v>1736</v>
      </c>
      <c r="AX865" s="5"/>
      <c r="AY865" s="5"/>
      <c r="AZ865" s="5"/>
      <c r="BA865" s="5"/>
      <c r="BB865" s="5"/>
      <c r="BC865" s="5"/>
      <c r="BD865" s="5"/>
      <c r="BE865" s="5"/>
      <c r="BF865" s="5"/>
      <c r="BG865" s="5" t="s">
        <v>95</v>
      </c>
      <c r="BH865" s="5" t="s">
        <v>96</v>
      </c>
      <c r="BI865" s="5" t="s">
        <v>2229</v>
      </c>
      <c r="BJ865" s="5" t="s">
        <v>1040</v>
      </c>
      <c r="BK865" s="5" t="s">
        <v>95</v>
      </c>
      <c r="BL865" s="5" t="s">
        <v>96</v>
      </c>
      <c r="BM865" s="5" t="s">
        <v>2230</v>
      </c>
      <c r="BN865" s="5" t="s">
        <v>2231</v>
      </c>
      <c r="BO865" s="5" t="s">
        <v>95</v>
      </c>
      <c r="BP865" s="5" t="s">
        <v>96</v>
      </c>
      <c r="BQ865" s="5" t="s">
        <v>2232</v>
      </c>
      <c r="BR865" s="5" t="s">
        <v>2233</v>
      </c>
      <c r="BS865" s="5" t="s">
        <v>116</v>
      </c>
      <c r="BT865" s="5" t="s">
        <v>117</v>
      </c>
      <c r="BU865" s="5"/>
    </row>
    <row r="866" spans="1:73" s="6" customFormat="1" ht="13.5" customHeight="1">
      <c r="A866" s="11" t="str">
        <f>HYPERLINK("http://kyu.snu.ac.kr/sdhj/index.jsp?type=hj/GK14746_00IM0001_160b.jpg","1867_수동면_160b")</f>
        <v>1867_수동면_160b</v>
      </c>
      <c r="B866" s="4">
        <v>1867</v>
      </c>
      <c r="C866" s="4" t="s">
        <v>72</v>
      </c>
      <c r="D866" s="4" t="s">
        <v>73</v>
      </c>
      <c r="E866" s="4">
        <v>865</v>
      </c>
      <c r="F866" s="5">
        <v>5</v>
      </c>
      <c r="G866" s="5" t="s">
        <v>508</v>
      </c>
      <c r="H866" s="5" t="s">
        <v>509</v>
      </c>
      <c r="I866" s="5">
        <f t="shared" si="62"/>
        <v>3</v>
      </c>
      <c r="J866" s="5"/>
      <c r="K866" s="5"/>
      <c r="L866" s="5">
        <f>L865</f>
        <v>4</v>
      </c>
      <c r="M866" s="4" t="s">
        <v>2224</v>
      </c>
      <c r="N866" s="4" t="s">
        <v>2225</v>
      </c>
      <c r="O866" s="5"/>
      <c r="P866" s="5"/>
      <c r="Q866" s="5"/>
      <c r="R866" s="5"/>
      <c r="S866" s="5"/>
      <c r="T866" s="5" t="s">
        <v>5521</v>
      </c>
      <c r="U866" s="5" t="s">
        <v>4512</v>
      </c>
      <c r="V866" s="5" t="s">
        <v>4513</v>
      </c>
      <c r="W866" s="5"/>
      <c r="X866" s="5"/>
      <c r="Y866" s="5" t="s">
        <v>5132</v>
      </c>
      <c r="Z866" s="5" t="s">
        <v>5133</v>
      </c>
      <c r="AA866" s="5"/>
      <c r="AB866" s="5"/>
      <c r="AC866" s="5"/>
      <c r="AD866" s="5" t="s">
        <v>114</v>
      </c>
      <c r="AE866" s="5" t="s">
        <v>115</v>
      </c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</row>
    <row r="867" spans="1:73" s="6" customFormat="1" ht="13.5" customHeight="1">
      <c r="A867" s="11" t="str">
        <f>HYPERLINK("http://kyu.snu.ac.kr/sdhj/index.jsp?type=hj/GK14746_00IM0001_161a.jpg","1867_수동면_161a")</f>
        <v>1867_수동면_161a</v>
      </c>
      <c r="B867" s="4">
        <v>1867</v>
      </c>
      <c r="C867" s="4" t="s">
        <v>72</v>
      </c>
      <c r="D867" s="4" t="s">
        <v>73</v>
      </c>
      <c r="E867" s="4">
        <v>866</v>
      </c>
      <c r="F867" s="5">
        <v>5</v>
      </c>
      <c r="G867" s="5" t="s">
        <v>508</v>
      </c>
      <c r="H867" s="5" t="s">
        <v>509</v>
      </c>
      <c r="I867" s="5">
        <f t="shared" si="62"/>
        <v>3</v>
      </c>
      <c r="J867" s="5"/>
      <c r="K867" s="5"/>
      <c r="L867" s="5">
        <v>5</v>
      </c>
      <c r="M867" s="4" t="s">
        <v>2411</v>
      </c>
      <c r="N867" s="4" t="s">
        <v>2412</v>
      </c>
      <c r="O867" s="5"/>
      <c r="P867" s="5"/>
      <c r="Q867" s="5"/>
      <c r="R867" s="5"/>
      <c r="S867" s="5"/>
      <c r="T867" s="5" t="s">
        <v>5612</v>
      </c>
      <c r="U867" s="5" t="s">
        <v>108</v>
      </c>
      <c r="V867" s="5" t="s">
        <v>109</v>
      </c>
      <c r="W867" s="5" t="s">
        <v>848</v>
      </c>
      <c r="X867" s="5" t="s">
        <v>849</v>
      </c>
      <c r="Y867" s="5" t="s">
        <v>2413</v>
      </c>
      <c r="Z867" s="5" t="s">
        <v>2414</v>
      </c>
      <c r="AA867" s="5"/>
      <c r="AB867" s="5"/>
      <c r="AC867" s="5">
        <v>34</v>
      </c>
      <c r="AD867" s="5" t="s">
        <v>349</v>
      </c>
      <c r="AE867" s="5" t="s">
        <v>350</v>
      </c>
      <c r="AF867" s="5"/>
      <c r="AG867" s="5"/>
      <c r="AH867" s="5"/>
      <c r="AI867" s="5"/>
      <c r="AJ867" s="5" t="s">
        <v>35</v>
      </c>
      <c r="AK867" s="5" t="s">
        <v>36</v>
      </c>
      <c r="AL867" s="5" t="s">
        <v>171</v>
      </c>
      <c r="AM867" s="5" t="s">
        <v>5831</v>
      </c>
      <c r="AN867" s="5"/>
      <c r="AO867" s="5"/>
      <c r="AP867" s="5"/>
      <c r="AQ867" s="5"/>
      <c r="AR867" s="5"/>
      <c r="AS867" s="5"/>
      <c r="AT867" s="5" t="s">
        <v>95</v>
      </c>
      <c r="AU867" s="5" t="s">
        <v>96</v>
      </c>
      <c r="AV867" s="5" t="s">
        <v>2407</v>
      </c>
      <c r="AW867" s="5" t="s">
        <v>2408</v>
      </c>
      <c r="AX867" s="5"/>
      <c r="AY867" s="5"/>
      <c r="AZ867" s="5"/>
      <c r="BA867" s="5"/>
      <c r="BB867" s="5"/>
      <c r="BC867" s="5"/>
      <c r="BD867" s="5"/>
      <c r="BE867" s="5"/>
      <c r="BF867" s="5"/>
      <c r="BG867" s="5" t="s">
        <v>95</v>
      </c>
      <c r="BH867" s="5" t="s">
        <v>96</v>
      </c>
      <c r="BI867" s="5" t="s">
        <v>2399</v>
      </c>
      <c r="BJ867" s="5" t="s">
        <v>2400</v>
      </c>
      <c r="BK867" s="5" t="s">
        <v>95</v>
      </c>
      <c r="BL867" s="5" t="s">
        <v>96</v>
      </c>
      <c r="BM867" s="5" t="s">
        <v>855</v>
      </c>
      <c r="BN867" s="5" t="s">
        <v>856</v>
      </c>
      <c r="BO867" s="5" t="s">
        <v>95</v>
      </c>
      <c r="BP867" s="5" t="s">
        <v>96</v>
      </c>
      <c r="BQ867" s="5" t="s">
        <v>2409</v>
      </c>
      <c r="BR867" s="5" t="s">
        <v>2410</v>
      </c>
      <c r="BS867" s="5" t="s">
        <v>116</v>
      </c>
      <c r="BT867" s="5" t="s">
        <v>117</v>
      </c>
      <c r="BU867" s="5"/>
    </row>
    <row r="868" spans="1:73" s="6" customFormat="1" ht="13.5" customHeight="1">
      <c r="A868" s="11" t="str">
        <f>HYPERLINK("http://kyu.snu.ac.kr/sdhj/index.jsp?type=hj/GK14746_00IM0001_161a.jpg","1867_수동면_161a")</f>
        <v>1867_수동면_161a</v>
      </c>
      <c r="B868" s="4">
        <v>1867</v>
      </c>
      <c r="C868" s="4" t="s">
        <v>72</v>
      </c>
      <c r="D868" s="4" t="s">
        <v>73</v>
      </c>
      <c r="E868" s="4">
        <v>867</v>
      </c>
      <c r="F868" s="5">
        <v>5</v>
      </c>
      <c r="G868" s="5" t="s">
        <v>508</v>
      </c>
      <c r="H868" s="5" t="s">
        <v>509</v>
      </c>
      <c r="I868" s="5">
        <f t="shared" si="62"/>
        <v>3</v>
      </c>
      <c r="J868" s="5"/>
      <c r="K868" s="5"/>
      <c r="L868" s="5">
        <f>L867</f>
        <v>5</v>
      </c>
      <c r="M868" s="4" t="s">
        <v>2411</v>
      </c>
      <c r="N868" s="4" t="s">
        <v>2412</v>
      </c>
      <c r="O868" s="5"/>
      <c r="P868" s="5"/>
      <c r="Q868" s="5"/>
      <c r="R868" s="5"/>
      <c r="S868" s="5" t="s">
        <v>164</v>
      </c>
      <c r="T868" s="5" t="s">
        <v>165</v>
      </c>
      <c r="U868" s="5"/>
      <c r="V868" s="5"/>
      <c r="W868" s="5" t="s">
        <v>425</v>
      </c>
      <c r="X868" s="5" t="s">
        <v>426</v>
      </c>
      <c r="Y868" s="5" t="s">
        <v>167</v>
      </c>
      <c r="Z868" s="5" t="s">
        <v>168</v>
      </c>
      <c r="AA868" s="5"/>
      <c r="AB868" s="5"/>
      <c r="AC868" s="5">
        <v>24</v>
      </c>
      <c r="AD868" s="5" t="s">
        <v>1079</v>
      </c>
      <c r="AE868" s="5" t="s">
        <v>1080</v>
      </c>
      <c r="AF868" s="5"/>
      <c r="AG868" s="5"/>
      <c r="AH868" s="5"/>
      <c r="AI868" s="5"/>
      <c r="AJ868" s="5" t="s">
        <v>35</v>
      </c>
      <c r="AK868" s="5" t="s">
        <v>36</v>
      </c>
      <c r="AL868" s="5" t="s">
        <v>93</v>
      </c>
      <c r="AM868" s="5" t="s">
        <v>94</v>
      </c>
      <c r="AN868" s="5"/>
      <c r="AO868" s="5"/>
      <c r="AP868" s="5"/>
      <c r="AQ868" s="5"/>
      <c r="AR868" s="5"/>
      <c r="AS868" s="5"/>
      <c r="AT868" s="5" t="s">
        <v>108</v>
      </c>
      <c r="AU868" s="5" t="s">
        <v>109</v>
      </c>
      <c r="AV868" s="5" t="s">
        <v>2563</v>
      </c>
      <c r="AW868" s="5" t="s">
        <v>2564</v>
      </c>
      <c r="AX868" s="5"/>
      <c r="AY868" s="5"/>
      <c r="AZ868" s="5"/>
      <c r="BA868" s="5"/>
      <c r="BB868" s="5"/>
      <c r="BC868" s="5"/>
      <c r="BD868" s="5"/>
      <c r="BE868" s="5"/>
      <c r="BF868" s="5"/>
      <c r="BG868" s="5" t="s">
        <v>95</v>
      </c>
      <c r="BH868" s="5" t="s">
        <v>96</v>
      </c>
      <c r="BI868" s="5" t="s">
        <v>2565</v>
      </c>
      <c r="BJ868" s="5" t="s">
        <v>2566</v>
      </c>
      <c r="BK868" s="5" t="s">
        <v>95</v>
      </c>
      <c r="BL868" s="5" t="s">
        <v>96</v>
      </c>
      <c r="BM868" s="5" t="s">
        <v>2567</v>
      </c>
      <c r="BN868" s="5" t="s">
        <v>2568</v>
      </c>
      <c r="BO868" s="5" t="s">
        <v>95</v>
      </c>
      <c r="BP868" s="5" t="s">
        <v>96</v>
      </c>
      <c r="BQ868" s="5" t="s">
        <v>2569</v>
      </c>
      <c r="BR868" s="5" t="s">
        <v>2570</v>
      </c>
      <c r="BS868" s="5" t="s">
        <v>116</v>
      </c>
      <c r="BT868" s="5" t="s">
        <v>117</v>
      </c>
      <c r="BU868" s="5"/>
    </row>
    <row r="869" spans="1:73" s="6" customFormat="1" ht="13.5" customHeight="1">
      <c r="A869" s="11" t="str">
        <f>HYPERLINK("http://kyu.snu.ac.kr/sdhj/index.jsp?type=hj/GK14746_00IM0001_161a.jpg","1867_수동면_161a")</f>
        <v>1867_수동면_161a</v>
      </c>
      <c r="B869" s="4">
        <v>1867</v>
      </c>
      <c r="C869" s="4" t="s">
        <v>72</v>
      </c>
      <c r="D869" s="4" t="s">
        <v>73</v>
      </c>
      <c r="E869" s="4">
        <v>868</v>
      </c>
      <c r="F869" s="5">
        <v>5</v>
      </c>
      <c r="G869" s="5" t="s">
        <v>508</v>
      </c>
      <c r="H869" s="5" t="s">
        <v>509</v>
      </c>
      <c r="I869" s="5">
        <f t="shared" si="62"/>
        <v>3</v>
      </c>
      <c r="J869" s="5"/>
      <c r="K869" s="5"/>
      <c r="L869" s="5">
        <f>L868</f>
        <v>5</v>
      </c>
      <c r="M869" s="4" t="s">
        <v>2411</v>
      </c>
      <c r="N869" s="4" t="s">
        <v>2412</v>
      </c>
      <c r="O869" s="5"/>
      <c r="P869" s="5"/>
      <c r="Q869" s="5"/>
      <c r="R869" s="5"/>
      <c r="S869" s="5"/>
      <c r="T869" s="5" t="s">
        <v>5615</v>
      </c>
      <c r="U869" s="5" t="s">
        <v>4512</v>
      </c>
      <c r="V869" s="5" t="s">
        <v>4513</v>
      </c>
      <c r="W869" s="5"/>
      <c r="X869" s="5"/>
      <c r="Y869" s="5" t="s">
        <v>5134</v>
      </c>
      <c r="Z869" s="5" t="s">
        <v>5135</v>
      </c>
      <c r="AA869" s="5"/>
      <c r="AB869" s="5"/>
      <c r="AC869" s="5"/>
      <c r="AD869" s="5" t="s">
        <v>365</v>
      </c>
      <c r="AE869" s="5" t="s">
        <v>366</v>
      </c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</row>
    <row r="870" spans="1:73" s="6" customFormat="1" ht="13.5" customHeight="1">
      <c r="A870" s="11" t="str">
        <f>HYPERLINK("http://kyu.snu.ac.kr/sdhj/index.jsp?type=hj/GK14746_00IM0001_161a.jpg","1867_수동면_161a")</f>
        <v>1867_수동면_161a</v>
      </c>
      <c r="B870" s="4">
        <v>1867</v>
      </c>
      <c r="C870" s="4" t="s">
        <v>72</v>
      </c>
      <c r="D870" s="4" t="s">
        <v>73</v>
      </c>
      <c r="E870" s="4">
        <v>869</v>
      </c>
      <c r="F870" s="5">
        <v>5</v>
      </c>
      <c r="G870" s="5" t="s">
        <v>508</v>
      </c>
      <c r="H870" s="5" t="s">
        <v>509</v>
      </c>
      <c r="I870" s="5">
        <v>4</v>
      </c>
      <c r="J870" s="5" t="s">
        <v>951</v>
      </c>
      <c r="K870" s="5" t="s">
        <v>952</v>
      </c>
      <c r="L870" s="5">
        <v>1</v>
      </c>
      <c r="M870" s="4" t="s">
        <v>951</v>
      </c>
      <c r="N870" s="4" t="s">
        <v>952</v>
      </c>
      <c r="O870" s="5"/>
      <c r="P870" s="5"/>
      <c r="Q870" s="5"/>
      <c r="R870" s="5"/>
      <c r="S870" s="5"/>
      <c r="T870" s="5" t="s">
        <v>5371</v>
      </c>
      <c r="U870" s="5" t="s">
        <v>108</v>
      </c>
      <c r="V870" s="5" t="s">
        <v>109</v>
      </c>
      <c r="W870" s="5" t="s">
        <v>110</v>
      </c>
      <c r="X870" s="5" t="s">
        <v>111</v>
      </c>
      <c r="Y870" s="5" t="s">
        <v>953</v>
      </c>
      <c r="Z870" s="5" t="s">
        <v>954</v>
      </c>
      <c r="AA870" s="5"/>
      <c r="AB870" s="5"/>
      <c r="AC870" s="5">
        <v>42</v>
      </c>
      <c r="AD870" s="5" t="s">
        <v>877</v>
      </c>
      <c r="AE870" s="5" t="s">
        <v>878</v>
      </c>
      <c r="AF870" s="5"/>
      <c r="AG870" s="5"/>
      <c r="AH870" s="5"/>
      <c r="AI870" s="5"/>
      <c r="AJ870" s="5" t="s">
        <v>35</v>
      </c>
      <c r="AK870" s="5" t="s">
        <v>36</v>
      </c>
      <c r="AL870" s="5" t="s">
        <v>116</v>
      </c>
      <c r="AM870" s="5" t="s">
        <v>117</v>
      </c>
      <c r="AN870" s="5"/>
      <c r="AO870" s="5"/>
      <c r="AP870" s="5"/>
      <c r="AQ870" s="5"/>
      <c r="AR870" s="5"/>
      <c r="AS870" s="5"/>
      <c r="AT870" s="5" t="s">
        <v>95</v>
      </c>
      <c r="AU870" s="5" t="s">
        <v>96</v>
      </c>
      <c r="AV870" s="5" t="s">
        <v>955</v>
      </c>
      <c r="AW870" s="5" t="s">
        <v>956</v>
      </c>
      <c r="AX870" s="5"/>
      <c r="AY870" s="5"/>
      <c r="AZ870" s="5"/>
      <c r="BA870" s="5"/>
      <c r="BB870" s="5"/>
      <c r="BC870" s="5"/>
      <c r="BD870" s="5"/>
      <c r="BE870" s="5"/>
      <c r="BF870" s="5"/>
      <c r="BG870" s="5" t="s">
        <v>95</v>
      </c>
      <c r="BH870" s="5" t="s">
        <v>96</v>
      </c>
      <c r="BI870" s="5" t="s">
        <v>476</v>
      </c>
      <c r="BJ870" s="5" t="s">
        <v>477</v>
      </c>
      <c r="BK870" s="5" t="s">
        <v>95</v>
      </c>
      <c r="BL870" s="5" t="s">
        <v>96</v>
      </c>
      <c r="BM870" s="5" t="s">
        <v>957</v>
      </c>
      <c r="BN870" s="5" t="s">
        <v>958</v>
      </c>
      <c r="BO870" s="5" t="s">
        <v>95</v>
      </c>
      <c r="BP870" s="5" t="s">
        <v>96</v>
      </c>
      <c r="BQ870" s="5" t="s">
        <v>959</v>
      </c>
      <c r="BR870" s="5" t="s">
        <v>960</v>
      </c>
      <c r="BS870" s="5" t="s">
        <v>171</v>
      </c>
      <c r="BT870" s="5" t="s">
        <v>5921</v>
      </c>
      <c r="BU870" s="5"/>
    </row>
    <row r="871" spans="1:73" s="6" customFormat="1" ht="13.5" customHeight="1">
      <c r="A871" s="11" t="str">
        <f>HYPERLINK("http://kyu.snu.ac.kr/sdhj/index.jsp?type=hj/GK14746_00IM0001_161a.jpg","1867_수동면_161a")</f>
        <v>1867_수동면_161a</v>
      </c>
      <c r="B871" s="4">
        <v>1867</v>
      </c>
      <c r="C871" s="4" t="s">
        <v>72</v>
      </c>
      <c r="D871" s="4" t="s">
        <v>73</v>
      </c>
      <c r="E871" s="4">
        <v>870</v>
      </c>
      <c r="F871" s="5">
        <v>5</v>
      </c>
      <c r="G871" s="5" t="s">
        <v>508</v>
      </c>
      <c r="H871" s="5" t="s">
        <v>509</v>
      </c>
      <c r="I871" s="5">
        <f t="shared" ref="I871:I878" si="63">I870</f>
        <v>4</v>
      </c>
      <c r="J871" s="5"/>
      <c r="K871" s="5"/>
      <c r="L871" s="5">
        <f>L870</f>
        <v>1</v>
      </c>
      <c r="M871" s="4" t="s">
        <v>951</v>
      </c>
      <c r="N871" s="4" t="s">
        <v>952</v>
      </c>
      <c r="O871" s="5"/>
      <c r="P871" s="5"/>
      <c r="Q871" s="5"/>
      <c r="R871" s="5"/>
      <c r="S871" s="5" t="s">
        <v>164</v>
      </c>
      <c r="T871" s="5" t="s">
        <v>165</v>
      </c>
      <c r="U871" s="5"/>
      <c r="V871" s="5"/>
      <c r="W871" s="5" t="s">
        <v>269</v>
      </c>
      <c r="X871" s="5" t="s">
        <v>270</v>
      </c>
      <c r="Y871" s="5" t="s">
        <v>167</v>
      </c>
      <c r="Z871" s="5" t="s">
        <v>168</v>
      </c>
      <c r="AA871" s="5"/>
      <c r="AB871" s="5"/>
      <c r="AC871" s="5">
        <v>42</v>
      </c>
      <c r="AD871" s="5" t="s">
        <v>877</v>
      </c>
      <c r="AE871" s="5" t="s">
        <v>878</v>
      </c>
      <c r="AF871" s="5"/>
      <c r="AG871" s="5"/>
      <c r="AH871" s="5"/>
      <c r="AI871" s="5"/>
      <c r="AJ871" s="5" t="s">
        <v>35</v>
      </c>
      <c r="AK871" s="5" t="s">
        <v>36</v>
      </c>
      <c r="AL871" s="5" t="s">
        <v>187</v>
      </c>
      <c r="AM871" s="5" t="s">
        <v>188</v>
      </c>
      <c r="AN871" s="5"/>
      <c r="AO871" s="5"/>
      <c r="AP871" s="5"/>
      <c r="AQ871" s="5"/>
      <c r="AR871" s="5"/>
      <c r="AS871" s="5"/>
      <c r="AT871" s="5" t="s">
        <v>95</v>
      </c>
      <c r="AU871" s="5" t="s">
        <v>96</v>
      </c>
      <c r="AV871" s="5" t="s">
        <v>1222</v>
      </c>
      <c r="AW871" s="5" t="s">
        <v>1223</v>
      </c>
      <c r="AX871" s="5"/>
      <c r="AY871" s="5"/>
      <c r="AZ871" s="5"/>
      <c r="BA871" s="5"/>
      <c r="BB871" s="5"/>
      <c r="BC871" s="5"/>
      <c r="BD871" s="5"/>
      <c r="BE871" s="5"/>
      <c r="BF871" s="5"/>
      <c r="BG871" s="5" t="s">
        <v>95</v>
      </c>
      <c r="BH871" s="5" t="s">
        <v>96</v>
      </c>
      <c r="BI871" s="5" t="s">
        <v>1224</v>
      </c>
      <c r="BJ871" s="5" t="s">
        <v>1225</v>
      </c>
      <c r="BK871" s="5" t="s">
        <v>95</v>
      </c>
      <c r="BL871" s="5" t="s">
        <v>96</v>
      </c>
      <c r="BM871" s="5" t="s">
        <v>1226</v>
      </c>
      <c r="BN871" s="5" t="s">
        <v>1227</v>
      </c>
      <c r="BO871" s="5" t="s">
        <v>95</v>
      </c>
      <c r="BP871" s="5" t="s">
        <v>96</v>
      </c>
      <c r="BQ871" s="5" t="s">
        <v>1228</v>
      </c>
      <c r="BR871" s="5" t="s">
        <v>1229</v>
      </c>
      <c r="BS871" s="5" t="s">
        <v>171</v>
      </c>
      <c r="BT871" s="5" t="s">
        <v>5622</v>
      </c>
      <c r="BU871" s="5"/>
    </row>
    <row r="872" spans="1:73" s="6" customFormat="1" ht="13.5" customHeight="1">
      <c r="A872" s="11" t="str">
        <f>HYPERLINK("http://kyu.snu.ac.kr/sdhj/index.jsp?type=hj/GK14746_00IM0001_161a.jpg","1867_수동면_161a")</f>
        <v>1867_수동면_161a</v>
      </c>
      <c r="B872" s="4">
        <v>1867</v>
      </c>
      <c r="C872" s="4" t="s">
        <v>72</v>
      </c>
      <c r="D872" s="4" t="s">
        <v>73</v>
      </c>
      <c r="E872" s="4">
        <v>871</v>
      </c>
      <c r="F872" s="5">
        <v>5</v>
      </c>
      <c r="G872" s="5" t="s">
        <v>508</v>
      </c>
      <c r="H872" s="5" t="s">
        <v>509</v>
      </c>
      <c r="I872" s="5">
        <f t="shared" si="63"/>
        <v>4</v>
      </c>
      <c r="J872" s="5"/>
      <c r="K872" s="5"/>
      <c r="L872" s="5">
        <f>L871</f>
        <v>1</v>
      </c>
      <c r="M872" s="4" t="s">
        <v>951</v>
      </c>
      <c r="N872" s="4" t="s">
        <v>952</v>
      </c>
      <c r="O872" s="5"/>
      <c r="P872" s="5"/>
      <c r="Q872" s="5"/>
      <c r="R872" s="5"/>
      <c r="S872" s="5"/>
      <c r="T872" s="5" t="s">
        <v>5521</v>
      </c>
      <c r="U872" s="5" t="s">
        <v>4512</v>
      </c>
      <c r="V872" s="5" t="s">
        <v>4513</v>
      </c>
      <c r="W872" s="5"/>
      <c r="X872" s="5"/>
      <c r="Y872" s="5" t="s">
        <v>5136</v>
      </c>
      <c r="Z872" s="5" t="s">
        <v>5137</v>
      </c>
      <c r="AA872" s="5"/>
      <c r="AB872" s="5"/>
      <c r="AC872" s="5"/>
      <c r="AD872" s="5" t="s">
        <v>2885</v>
      </c>
      <c r="AE872" s="5" t="s">
        <v>2886</v>
      </c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</row>
    <row r="873" spans="1:73" s="6" customFormat="1" ht="13.5" customHeight="1">
      <c r="A873" s="11" t="str">
        <f>HYPERLINK("http://kyu.snu.ac.kr/sdhj/index.jsp?type=hj/GK14746_00IM0001_161a.jpg","1867_수동면_161a")</f>
        <v>1867_수동면_161a</v>
      </c>
      <c r="B873" s="4">
        <v>1867</v>
      </c>
      <c r="C873" s="4" t="s">
        <v>72</v>
      </c>
      <c r="D873" s="4" t="s">
        <v>73</v>
      </c>
      <c r="E873" s="4">
        <v>872</v>
      </c>
      <c r="F873" s="5">
        <v>5</v>
      </c>
      <c r="G873" s="5" t="s">
        <v>508</v>
      </c>
      <c r="H873" s="5" t="s">
        <v>509</v>
      </c>
      <c r="I873" s="5">
        <f t="shared" si="63"/>
        <v>4</v>
      </c>
      <c r="J873" s="5"/>
      <c r="K873" s="5"/>
      <c r="L873" s="5">
        <v>2</v>
      </c>
      <c r="M873" s="4" t="s">
        <v>510</v>
      </c>
      <c r="N873" s="4" t="s">
        <v>511</v>
      </c>
      <c r="O873" s="5"/>
      <c r="P873" s="5"/>
      <c r="Q873" s="5"/>
      <c r="R873" s="5"/>
      <c r="S873" s="5"/>
      <c r="T873" s="5" t="s">
        <v>5616</v>
      </c>
      <c r="U873" s="5" t="s">
        <v>108</v>
      </c>
      <c r="V873" s="5" t="s">
        <v>109</v>
      </c>
      <c r="W873" s="5" t="s">
        <v>269</v>
      </c>
      <c r="X873" s="5" t="s">
        <v>270</v>
      </c>
      <c r="Y873" s="5" t="s">
        <v>4082</v>
      </c>
      <c r="Z873" s="5" t="s">
        <v>4083</v>
      </c>
      <c r="AA873" s="5"/>
      <c r="AB873" s="5"/>
      <c r="AC873" s="5">
        <v>54</v>
      </c>
      <c r="AD873" s="5" t="s">
        <v>153</v>
      </c>
      <c r="AE873" s="5" t="s">
        <v>154</v>
      </c>
      <c r="AF873" s="5"/>
      <c r="AG873" s="5"/>
      <c r="AH873" s="5"/>
      <c r="AI873" s="5"/>
      <c r="AJ873" s="5" t="s">
        <v>35</v>
      </c>
      <c r="AK873" s="5" t="s">
        <v>36</v>
      </c>
      <c r="AL873" s="5" t="s">
        <v>1862</v>
      </c>
      <c r="AM873" s="5" t="s">
        <v>1863</v>
      </c>
      <c r="AN873" s="5"/>
      <c r="AO873" s="5"/>
      <c r="AP873" s="5"/>
      <c r="AQ873" s="5"/>
      <c r="AR873" s="5"/>
      <c r="AS873" s="5"/>
      <c r="AT873" s="5" t="s">
        <v>95</v>
      </c>
      <c r="AU873" s="5" t="s">
        <v>96</v>
      </c>
      <c r="AV873" s="5" t="s">
        <v>4075</v>
      </c>
      <c r="AW873" s="5" t="s">
        <v>4076</v>
      </c>
      <c r="AX873" s="5"/>
      <c r="AY873" s="5"/>
      <c r="AZ873" s="5"/>
      <c r="BA873" s="5"/>
      <c r="BB873" s="5"/>
      <c r="BC873" s="5"/>
      <c r="BD873" s="5"/>
      <c r="BE873" s="5"/>
      <c r="BF873" s="5"/>
      <c r="BG873" s="5" t="s">
        <v>95</v>
      </c>
      <c r="BH873" s="5" t="s">
        <v>96</v>
      </c>
      <c r="BI873" s="5" t="s">
        <v>3847</v>
      </c>
      <c r="BJ873" s="5" t="s">
        <v>3848</v>
      </c>
      <c r="BK873" s="5" t="s">
        <v>95</v>
      </c>
      <c r="BL873" s="5" t="s">
        <v>96</v>
      </c>
      <c r="BM873" s="5" t="s">
        <v>1867</v>
      </c>
      <c r="BN873" s="5" t="s">
        <v>1868</v>
      </c>
      <c r="BO873" s="5" t="s">
        <v>95</v>
      </c>
      <c r="BP873" s="5" t="s">
        <v>96</v>
      </c>
      <c r="BQ873" s="5" t="s">
        <v>4077</v>
      </c>
      <c r="BR873" s="5" t="s">
        <v>5617</v>
      </c>
      <c r="BS873" s="5" t="s">
        <v>626</v>
      </c>
      <c r="BT873" s="5" t="s">
        <v>627</v>
      </c>
      <c r="BU873" s="5"/>
    </row>
    <row r="874" spans="1:73" s="6" customFormat="1" ht="13.5" customHeight="1">
      <c r="A874" s="11" t="str">
        <f>HYPERLINK("http://kyu.snu.ac.kr/sdhj/index.jsp?type=hj/GK14746_00IM0001_161a.jpg","1867_수동면_161a")</f>
        <v>1867_수동면_161a</v>
      </c>
      <c r="B874" s="4">
        <v>1867</v>
      </c>
      <c r="C874" s="4" t="s">
        <v>72</v>
      </c>
      <c r="D874" s="4" t="s">
        <v>73</v>
      </c>
      <c r="E874" s="4">
        <v>873</v>
      </c>
      <c r="F874" s="5">
        <v>5</v>
      </c>
      <c r="G874" s="5" t="s">
        <v>508</v>
      </c>
      <c r="H874" s="5" t="s">
        <v>509</v>
      </c>
      <c r="I874" s="5">
        <f t="shared" si="63"/>
        <v>4</v>
      </c>
      <c r="J874" s="5"/>
      <c r="K874" s="5"/>
      <c r="L874" s="5">
        <f>L873</f>
        <v>2</v>
      </c>
      <c r="M874" s="4" t="s">
        <v>510</v>
      </c>
      <c r="N874" s="4" t="s">
        <v>511</v>
      </c>
      <c r="O874" s="5"/>
      <c r="P874" s="5"/>
      <c r="Q874" s="5"/>
      <c r="R874" s="5"/>
      <c r="S874" s="5" t="s">
        <v>164</v>
      </c>
      <c r="T874" s="5" t="s">
        <v>165</v>
      </c>
      <c r="U874" s="5"/>
      <c r="V874" s="5"/>
      <c r="W874" s="5" t="s">
        <v>184</v>
      </c>
      <c r="X874" s="5" t="s">
        <v>5640</v>
      </c>
      <c r="Y874" s="5" t="s">
        <v>167</v>
      </c>
      <c r="Z874" s="5" t="s">
        <v>168</v>
      </c>
      <c r="AA874" s="5"/>
      <c r="AB874" s="5"/>
      <c r="AC874" s="5">
        <v>43</v>
      </c>
      <c r="AD874" s="5" t="s">
        <v>438</v>
      </c>
      <c r="AE874" s="5" t="s">
        <v>439</v>
      </c>
      <c r="AF874" s="5"/>
      <c r="AG874" s="5"/>
      <c r="AH874" s="5"/>
      <c r="AI874" s="5"/>
      <c r="AJ874" s="5" t="s">
        <v>169</v>
      </c>
      <c r="AK874" s="5" t="s">
        <v>170</v>
      </c>
      <c r="AL874" s="5" t="s">
        <v>231</v>
      </c>
      <c r="AM874" s="5" t="s">
        <v>232</v>
      </c>
      <c r="AN874" s="5"/>
      <c r="AO874" s="5"/>
      <c r="AP874" s="5"/>
      <c r="AQ874" s="5"/>
      <c r="AR874" s="5"/>
      <c r="AS874" s="5"/>
      <c r="AT874" s="5" t="s">
        <v>95</v>
      </c>
      <c r="AU874" s="5" t="s">
        <v>96</v>
      </c>
      <c r="AV874" s="5" t="s">
        <v>296</v>
      </c>
      <c r="AW874" s="5" t="s">
        <v>297</v>
      </c>
      <c r="AX874" s="5"/>
      <c r="AY874" s="5"/>
      <c r="AZ874" s="5"/>
      <c r="BA874" s="5"/>
      <c r="BB874" s="5"/>
      <c r="BC874" s="5"/>
      <c r="BD874" s="5"/>
      <c r="BE874" s="5"/>
      <c r="BF874" s="5"/>
      <c r="BG874" s="5" t="s">
        <v>95</v>
      </c>
      <c r="BH874" s="5" t="s">
        <v>96</v>
      </c>
      <c r="BI874" s="5" t="s">
        <v>512</v>
      </c>
      <c r="BJ874" s="5" t="s">
        <v>513</v>
      </c>
      <c r="BK874" s="5" t="s">
        <v>95</v>
      </c>
      <c r="BL874" s="5" t="s">
        <v>96</v>
      </c>
      <c r="BM874" s="5" t="s">
        <v>514</v>
      </c>
      <c r="BN874" s="5" t="s">
        <v>515</v>
      </c>
      <c r="BO874" s="5" t="s">
        <v>95</v>
      </c>
      <c r="BP874" s="5" t="s">
        <v>96</v>
      </c>
      <c r="BQ874" s="5" t="s">
        <v>5922</v>
      </c>
      <c r="BR874" s="5" t="s">
        <v>5923</v>
      </c>
      <c r="BS874" s="5" t="s">
        <v>199</v>
      </c>
      <c r="BT874" s="5" t="s">
        <v>200</v>
      </c>
      <c r="BU874" s="5"/>
    </row>
    <row r="875" spans="1:73" s="6" customFormat="1" ht="13.5" customHeight="1">
      <c r="A875" s="11" t="str">
        <f>HYPERLINK("http://kyu.snu.ac.kr/sdhj/index.jsp?type=hj/GK14746_00IM0001_161a.jpg","1867_수동면_161a")</f>
        <v>1867_수동면_161a</v>
      </c>
      <c r="B875" s="4">
        <v>1867</v>
      </c>
      <c r="C875" s="4" t="s">
        <v>72</v>
      </c>
      <c r="D875" s="4" t="s">
        <v>73</v>
      </c>
      <c r="E875" s="4">
        <v>874</v>
      </c>
      <c r="F875" s="5">
        <v>5</v>
      </c>
      <c r="G875" s="5" t="s">
        <v>508</v>
      </c>
      <c r="H875" s="5" t="s">
        <v>509</v>
      </c>
      <c r="I875" s="5">
        <f t="shared" si="63"/>
        <v>4</v>
      </c>
      <c r="J875" s="5"/>
      <c r="K875" s="5"/>
      <c r="L875" s="5">
        <f>L874</f>
        <v>2</v>
      </c>
      <c r="M875" s="4" t="s">
        <v>510</v>
      </c>
      <c r="N875" s="4" t="s">
        <v>511</v>
      </c>
      <c r="O875" s="5"/>
      <c r="P875" s="5"/>
      <c r="Q875" s="5"/>
      <c r="R875" s="5"/>
      <c r="S875" s="5" t="s">
        <v>4494</v>
      </c>
      <c r="T875" s="5" t="s">
        <v>4495</v>
      </c>
      <c r="U875" s="5"/>
      <c r="V875" s="5"/>
      <c r="W875" s="5"/>
      <c r="X875" s="5"/>
      <c r="Y875" s="5" t="s">
        <v>5138</v>
      </c>
      <c r="Z875" s="5" t="s">
        <v>5139</v>
      </c>
      <c r="AA875" s="5"/>
      <c r="AB875" s="5"/>
      <c r="AC875" s="5">
        <v>14</v>
      </c>
      <c r="AD875" s="5" t="s">
        <v>4796</v>
      </c>
      <c r="AE875" s="5" t="s">
        <v>4797</v>
      </c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</row>
    <row r="876" spans="1:73" s="6" customFormat="1" ht="13.5" customHeight="1">
      <c r="A876" s="11" t="str">
        <f>HYPERLINK("http://kyu.snu.ac.kr/sdhj/index.jsp?type=hj/GK14746_00IM0001_161a.jpg","1867_수동면_161a")</f>
        <v>1867_수동면_161a</v>
      </c>
      <c r="B876" s="4">
        <v>1867</v>
      </c>
      <c r="C876" s="4" t="s">
        <v>72</v>
      </c>
      <c r="D876" s="4" t="s">
        <v>73</v>
      </c>
      <c r="E876" s="4">
        <v>875</v>
      </c>
      <c r="F876" s="5">
        <v>5</v>
      </c>
      <c r="G876" s="5" t="s">
        <v>508</v>
      </c>
      <c r="H876" s="5" t="s">
        <v>509</v>
      </c>
      <c r="I876" s="5">
        <f t="shared" si="63"/>
        <v>4</v>
      </c>
      <c r="J876" s="5"/>
      <c r="K876" s="5"/>
      <c r="L876" s="5">
        <f>L875</f>
        <v>2</v>
      </c>
      <c r="M876" s="4" t="s">
        <v>510</v>
      </c>
      <c r="N876" s="4" t="s">
        <v>511</v>
      </c>
      <c r="O876" s="5"/>
      <c r="P876" s="5"/>
      <c r="Q876" s="5"/>
      <c r="R876" s="5"/>
      <c r="S876" s="5"/>
      <c r="T876" s="5" t="s">
        <v>5618</v>
      </c>
      <c r="U876" s="5" t="s">
        <v>4512</v>
      </c>
      <c r="V876" s="5" t="s">
        <v>4513</v>
      </c>
      <c r="W876" s="5"/>
      <c r="X876" s="5"/>
      <c r="Y876" s="5" t="s">
        <v>5140</v>
      </c>
      <c r="Z876" s="5" t="s">
        <v>5141</v>
      </c>
      <c r="AA876" s="5"/>
      <c r="AB876" s="5"/>
      <c r="AC876" s="5"/>
      <c r="AD876" s="5" t="s">
        <v>2200</v>
      </c>
      <c r="AE876" s="5" t="s">
        <v>2201</v>
      </c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</row>
    <row r="877" spans="1:73" s="6" customFormat="1" ht="13.5" customHeight="1">
      <c r="A877" s="11" t="str">
        <f>HYPERLINK("http://kyu.snu.ac.kr/sdhj/index.jsp?type=hj/GK14746_00IM0001_161a.jpg","1867_수동면_161a")</f>
        <v>1867_수동면_161a</v>
      </c>
      <c r="B877" s="4">
        <v>1867</v>
      </c>
      <c r="C877" s="4" t="s">
        <v>72</v>
      </c>
      <c r="D877" s="4" t="s">
        <v>73</v>
      </c>
      <c r="E877" s="4">
        <v>876</v>
      </c>
      <c r="F877" s="5">
        <v>5</v>
      </c>
      <c r="G877" s="5" t="s">
        <v>508</v>
      </c>
      <c r="H877" s="5" t="s">
        <v>509</v>
      </c>
      <c r="I877" s="5">
        <f t="shared" si="63"/>
        <v>4</v>
      </c>
      <c r="J877" s="5"/>
      <c r="K877" s="5"/>
      <c r="L877" s="5">
        <v>3</v>
      </c>
      <c r="M877" s="4" t="s">
        <v>4436</v>
      </c>
      <c r="N877" s="4" t="s">
        <v>4437</v>
      </c>
      <c r="O877" s="5"/>
      <c r="P877" s="5"/>
      <c r="Q877" s="5"/>
      <c r="R877" s="5"/>
      <c r="S877" s="5"/>
      <c r="T877" s="5" t="s">
        <v>5924</v>
      </c>
      <c r="U877" s="5" t="s">
        <v>4438</v>
      </c>
      <c r="V877" s="5" t="s">
        <v>4439</v>
      </c>
      <c r="W877" s="5" t="s">
        <v>166</v>
      </c>
      <c r="X877" s="5" t="s">
        <v>5925</v>
      </c>
      <c r="Y877" s="5" t="s">
        <v>1444</v>
      </c>
      <c r="Z877" s="5" t="s">
        <v>1445</v>
      </c>
      <c r="AA877" s="5"/>
      <c r="AB877" s="5"/>
      <c r="AC877" s="5">
        <v>38</v>
      </c>
      <c r="AD877" s="5" t="s">
        <v>532</v>
      </c>
      <c r="AE877" s="5" t="s">
        <v>533</v>
      </c>
      <c r="AF877" s="5"/>
      <c r="AG877" s="5"/>
      <c r="AH877" s="5"/>
      <c r="AI877" s="5"/>
      <c r="AJ877" s="5" t="s">
        <v>35</v>
      </c>
      <c r="AK877" s="5" t="s">
        <v>36</v>
      </c>
      <c r="AL877" s="5" t="s">
        <v>171</v>
      </c>
      <c r="AM877" s="5" t="s">
        <v>5926</v>
      </c>
      <c r="AN877" s="5"/>
      <c r="AO877" s="5"/>
      <c r="AP877" s="5"/>
      <c r="AQ877" s="5"/>
      <c r="AR877" s="5"/>
      <c r="AS877" s="5"/>
      <c r="AT877" s="5" t="s">
        <v>914</v>
      </c>
      <c r="AU877" s="5" t="s">
        <v>915</v>
      </c>
      <c r="AV877" s="5" t="s">
        <v>4432</v>
      </c>
      <c r="AW877" s="5" t="s">
        <v>4433</v>
      </c>
      <c r="AX877" s="5"/>
      <c r="AY877" s="5"/>
      <c r="AZ877" s="5"/>
      <c r="BA877" s="5"/>
      <c r="BB877" s="5"/>
      <c r="BC877" s="5"/>
      <c r="BD877" s="5"/>
      <c r="BE877" s="5"/>
      <c r="BF877" s="5"/>
      <c r="BG877" s="5" t="s">
        <v>914</v>
      </c>
      <c r="BH877" s="5" t="s">
        <v>915</v>
      </c>
      <c r="BI877" s="5" t="s">
        <v>4432</v>
      </c>
      <c r="BJ877" s="5" t="s">
        <v>4433</v>
      </c>
      <c r="BK877" s="5" t="s">
        <v>914</v>
      </c>
      <c r="BL877" s="5" t="s">
        <v>915</v>
      </c>
      <c r="BM877" s="5" t="s">
        <v>4432</v>
      </c>
      <c r="BN877" s="5" t="s">
        <v>4433</v>
      </c>
      <c r="BO877" s="5" t="s">
        <v>914</v>
      </c>
      <c r="BP877" s="5" t="s">
        <v>915</v>
      </c>
      <c r="BQ877" s="5" t="s">
        <v>4432</v>
      </c>
      <c r="BR877" s="5" t="s">
        <v>4433</v>
      </c>
      <c r="BS877" s="5"/>
      <c r="BT877" s="5"/>
      <c r="BU877" s="5"/>
    </row>
    <row r="878" spans="1:73" s="6" customFormat="1" ht="13.5" customHeight="1">
      <c r="A878" s="12" t="str">
        <f>HYPERLINK("http://kyu.snu.ac.kr/sdhj/index.jsp?type=hj/GK14746_00IM0001_161a.jpg","1867_수동면_161a")</f>
        <v>1867_수동면_161a</v>
      </c>
      <c r="B878" s="7">
        <v>1867</v>
      </c>
      <c r="C878" s="7" t="s">
        <v>72</v>
      </c>
      <c r="D878" s="7" t="s">
        <v>73</v>
      </c>
      <c r="E878" s="7">
        <v>877</v>
      </c>
      <c r="F878" s="6">
        <v>5</v>
      </c>
      <c r="G878" s="6" t="s">
        <v>508</v>
      </c>
      <c r="H878" s="6" t="s">
        <v>509</v>
      </c>
      <c r="I878" s="6">
        <f t="shared" si="63"/>
        <v>4</v>
      </c>
      <c r="L878" s="6">
        <v>4</v>
      </c>
      <c r="M878" s="7" t="s">
        <v>4440</v>
      </c>
      <c r="N878" s="7" t="s">
        <v>4441</v>
      </c>
      <c r="O878" s="6" t="s">
        <v>14</v>
      </c>
      <c r="P878" s="6" t="s">
        <v>15</v>
      </c>
      <c r="T878" s="6" t="s">
        <v>5612</v>
      </c>
      <c r="U878" s="6" t="s">
        <v>189</v>
      </c>
      <c r="V878" s="6" t="s">
        <v>190</v>
      </c>
      <c r="W878" s="6" t="s">
        <v>269</v>
      </c>
      <c r="X878" s="6" t="s">
        <v>270</v>
      </c>
      <c r="Y878" s="6" t="s">
        <v>5927</v>
      </c>
      <c r="Z878" s="6" t="s">
        <v>4442</v>
      </c>
      <c r="AC878" s="6">
        <v>51</v>
      </c>
      <c r="AD878" s="6" t="s">
        <v>520</v>
      </c>
      <c r="AE878" s="6" t="s">
        <v>521</v>
      </c>
      <c r="AJ878" s="6" t="s">
        <v>35</v>
      </c>
      <c r="AK878" s="6" t="s">
        <v>36</v>
      </c>
      <c r="AL878" s="6" t="s">
        <v>187</v>
      </c>
      <c r="AM878" s="6" t="s">
        <v>188</v>
      </c>
      <c r="AT878" s="6" t="s">
        <v>189</v>
      </c>
      <c r="AU878" s="6" t="s">
        <v>190</v>
      </c>
      <c r="AV878" s="6" t="s">
        <v>4443</v>
      </c>
      <c r="AW878" s="6" t="s">
        <v>4444</v>
      </c>
      <c r="BG878" s="6" t="s">
        <v>189</v>
      </c>
      <c r="BH878" s="6" t="s">
        <v>190</v>
      </c>
      <c r="BI878" s="6" t="s">
        <v>4432</v>
      </c>
      <c r="BJ878" s="6" t="s">
        <v>4433</v>
      </c>
      <c r="BK878" s="6" t="s">
        <v>189</v>
      </c>
      <c r="BL878" s="6" t="s">
        <v>190</v>
      </c>
      <c r="BM878" s="6" t="s">
        <v>4432</v>
      </c>
      <c r="BN878" s="6" t="s">
        <v>4433</v>
      </c>
      <c r="BO878" s="6" t="s">
        <v>189</v>
      </c>
      <c r="BP878" s="6" t="s">
        <v>190</v>
      </c>
      <c r="BQ878" s="6" t="s">
        <v>4432</v>
      </c>
      <c r="BR878" s="6" t="s">
        <v>4433</v>
      </c>
    </row>
    <row r="879" spans="1:73" s="6" customFormat="1" ht="13.5" customHeight="1">
      <c r="A879" s="11" t="str">
        <f>HYPERLINK("http://kyu.snu.ac.kr/sdhj/index.jsp?type=hj/GK14746_00IM0001_161a.jpg","1867_수동면_161a")</f>
        <v>1867_수동면_161a</v>
      </c>
      <c r="B879" s="4">
        <v>1867</v>
      </c>
      <c r="C879" s="4" t="s">
        <v>72</v>
      </c>
      <c r="D879" s="4" t="s">
        <v>73</v>
      </c>
      <c r="E879" s="4">
        <v>878</v>
      </c>
      <c r="F879" s="5">
        <v>6</v>
      </c>
      <c r="G879" s="5" t="s">
        <v>180</v>
      </c>
      <c r="H879" s="5" t="s">
        <v>181</v>
      </c>
      <c r="I879" s="5">
        <v>1</v>
      </c>
      <c r="J879" s="5" t="s">
        <v>548</v>
      </c>
      <c r="K879" s="5" t="s">
        <v>549</v>
      </c>
      <c r="L879" s="5">
        <v>1</v>
      </c>
      <c r="M879" s="4" t="s">
        <v>548</v>
      </c>
      <c r="N879" s="4" t="s">
        <v>549</v>
      </c>
      <c r="O879" s="5"/>
      <c r="P879" s="5"/>
      <c r="Q879" s="5"/>
      <c r="R879" s="5"/>
      <c r="S879" s="5"/>
      <c r="T879" s="5" t="s">
        <v>5510</v>
      </c>
      <c r="U879" s="5" t="s">
        <v>495</v>
      </c>
      <c r="V879" s="5" t="s">
        <v>496</v>
      </c>
      <c r="W879" s="5" t="s">
        <v>550</v>
      </c>
      <c r="X879" s="5" t="s">
        <v>551</v>
      </c>
      <c r="Y879" s="5" t="s">
        <v>552</v>
      </c>
      <c r="Z879" s="5" t="s">
        <v>553</v>
      </c>
      <c r="AA879" s="5"/>
      <c r="AB879" s="5"/>
      <c r="AC879" s="5">
        <v>44</v>
      </c>
      <c r="AD879" s="5" t="s">
        <v>203</v>
      </c>
      <c r="AE879" s="5" t="s">
        <v>204</v>
      </c>
      <c r="AF879" s="5"/>
      <c r="AG879" s="5"/>
      <c r="AH879" s="5"/>
      <c r="AI879" s="5"/>
      <c r="AJ879" s="5" t="s">
        <v>35</v>
      </c>
      <c r="AK879" s="5" t="s">
        <v>36</v>
      </c>
      <c r="AL879" s="5" t="s">
        <v>554</v>
      </c>
      <c r="AM879" s="5" t="s">
        <v>555</v>
      </c>
      <c r="AN879" s="5"/>
      <c r="AO879" s="5"/>
      <c r="AP879" s="5"/>
      <c r="AQ879" s="5"/>
      <c r="AR879" s="5"/>
      <c r="AS879" s="5"/>
      <c r="AT879" s="5" t="s">
        <v>556</v>
      </c>
      <c r="AU879" s="5" t="s">
        <v>5928</v>
      </c>
      <c r="AV879" s="5" t="s">
        <v>557</v>
      </c>
      <c r="AW879" s="5" t="s">
        <v>558</v>
      </c>
      <c r="AX879" s="5"/>
      <c r="AY879" s="5"/>
      <c r="AZ879" s="5"/>
      <c r="BA879" s="5"/>
      <c r="BB879" s="5"/>
      <c r="BC879" s="5"/>
      <c r="BD879" s="5"/>
      <c r="BE879" s="5"/>
      <c r="BF879" s="5"/>
      <c r="BG879" s="5" t="s">
        <v>556</v>
      </c>
      <c r="BH879" s="5" t="s">
        <v>5928</v>
      </c>
      <c r="BI879" s="5" t="s">
        <v>559</v>
      </c>
      <c r="BJ879" s="5" t="s">
        <v>560</v>
      </c>
      <c r="BK879" s="5" t="s">
        <v>556</v>
      </c>
      <c r="BL879" s="5" t="s">
        <v>5928</v>
      </c>
      <c r="BM879" s="5" t="s">
        <v>561</v>
      </c>
      <c r="BN879" s="5" t="s">
        <v>562</v>
      </c>
      <c r="BO879" s="5" t="s">
        <v>556</v>
      </c>
      <c r="BP879" s="5" t="s">
        <v>5928</v>
      </c>
      <c r="BQ879" s="5" t="s">
        <v>563</v>
      </c>
      <c r="BR879" s="5" t="s">
        <v>564</v>
      </c>
      <c r="BS879" s="5" t="s">
        <v>199</v>
      </c>
      <c r="BT879" s="5" t="s">
        <v>200</v>
      </c>
      <c r="BU879" s="5"/>
    </row>
    <row r="880" spans="1:73" s="6" customFormat="1" ht="13.5" customHeight="1">
      <c r="A880" s="11" t="str">
        <f>HYPERLINK("http://kyu.snu.ac.kr/sdhj/index.jsp?type=hj/GK14746_00IM0001_161b.jpg","1867_수동면_161b")</f>
        <v>1867_수동면_161b</v>
      </c>
      <c r="B880" s="4">
        <v>1867</v>
      </c>
      <c r="C880" s="4" t="s">
        <v>72</v>
      </c>
      <c r="D880" s="4" t="s">
        <v>73</v>
      </c>
      <c r="E880" s="4">
        <v>879</v>
      </c>
      <c r="F880" s="5">
        <v>6</v>
      </c>
      <c r="G880" s="5" t="s">
        <v>180</v>
      </c>
      <c r="H880" s="5" t="s">
        <v>181</v>
      </c>
      <c r="I880" s="5">
        <f t="shared" ref="I880:I893" si="64">I879</f>
        <v>1</v>
      </c>
      <c r="J880" s="5"/>
      <c r="K880" s="5"/>
      <c r="L880" s="5">
        <v>2</v>
      </c>
      <c r="M880" s="4" t="s">
        <v>846</v>
      </c>
      <c r="N880" s="4" t="s">
        <v>847</v>
      </c>
      <c r="O880" s="5"/>
      <c r="P880" s="5"/>
      <c r="Q880" s="5"/>
      <c r="R880" s="5"/>
      <c r="S880" s="5"/>
      <c r="T880" s="5" t="s">
        <v>5421</v>
      </c>
      <c r="U880" s="5" t="s">
        <v>108</v>
      </c>
      <c r="V880" s="5" t="s">
        <v>109</v>
      </c>
      <c r="W880" s="5" t="s">
        <v>728</v>
      </c>
      <c r="X880" s="5" t="s">
        <v>729</v>
      </c>
      <c r="Y880" s="5" t="s">
        <v>4392</v>
      </c>
      <c r="Z880" s="5" t="s">
        <v>2531</v>
      </c>
      <c r="AA880" s="5"/>
      <c r="AB880" s="5"/>
      <c r="AC880" s="5">
        <v>50</v>
      </c>
      <c r="AD880" s="5" t="s">
        <v>850</v>
      </c>
      <c r="AE880" s="5" t="s">
        <v>851</v>
      </c>
      <c r="AF880" s="5"/>
      <c r="AG880" s="5"/>
      <c r="AH880" s="5"/>
      <c r="AI880" s="5"/>
      <c r="AJ880" s="5" t="s">
        <v>35</v>
      </c>
      <c r="AK880" s="5" t="s">
        <v>36</v>
      </c>
      <c r="AL880" s="5" t="s">
        <v>255</v>
      </c>
      <c r="AM880" s="5" t="s">
        <v>256</v>
      </c>
      <c r="AN880" s="5"/>
      <c r="AO880" s="5"/>
      <c r="AP880" s="5"/>
      <c r="AQ880" s="5"/>
      <c r="AR880" s="5"/>
      <c r="AS880" s="5"/>
      <c r="AT880" s="5" t="s">
        <v>95</v>
      </c>
      <c r="AU880" s="5" t="s">
        <v>96</v>
      </c>
      <c r="AV880" s="5" t="s">
        <v>4393</v>
      </c>
      <c r="AW880" s="5" t="s">
        <v>4394</v>
      </c>
      <c r="AX880" s="5"/>
      <c r="AY880" s="5"/>
      <c r="AZ880" s="5"/>
      <c r="BA880" s="5"/>
      <c r="BB880" s="5"/>
      <c r="BC880" s="5"/>
      <c r="BD880" s="5"/>
      <c r="BE880" s="5"/>
      <c r="BF880" s="5"/>
      <c r="BG880" s="5" t="s">
        <v>95</v>
      </c>
      <c r="BH880" s="5" t="s">
        <v>96</v>
      </c>
      <c r="BI880" s="5" t="s">
        <v>4395</v>
      </c>
      <c r="BJ880" s="5" t="s">
        <v>4396</v>
      </c>
      <c r="BK880" s="5" t="s">
        <v>95</v>
      </c>
      <c r="BL880" s="5" t="s">
        <v>96</v>
      </c>
      <c r="BM880" s="5" t="s">
        <v>3480</v>
      </c>
      <c r="BN880" s="5" t="s">
        <v>3481</v>
      </c>
      <c r="BO880" s="5" t="s">
        <v>95</v>
      </c>
      <c r="BP880" s="5" t="s">
        <v>96</v>
      </c>
      <c r="BQ880" s="5" t="s">
        <v>4397</v>
      </c>
      <c r="BR880" s="5" t="s">
        <v>4398</v>
      </c>
      <c r="BS880" s="5" t="s">
        <v>290</v>
      </c>
      <c r="BT880" s="5" t="s">
        <v>291</v>
      </c>
      <c r="BU880" s="5"/>
    </row>
    <row r="881" spans="1:73" s="6" customFormat="1" ht="13.5" customHeight="1">
      <c r="A881" s="11" t="str">
        <f>HYPERLINK("http://kyu.snu.ac.kr/sdhj/index.jsp?type=hj/GK14746_00IM0001_161b.jpg","1867_수동면_161b")</f>
        <v>1867_수동면_161b</v>
      </c>
      <c r="B881" s="4">
        <v>1867</v>
      </c>
      <c r="C881" s="4" t="s">
        <v>72</v>
      </c>
      <c r="D881" s="4" t="s">
        <v>73</v>
      </c>
      <c r="E881" s="4">
        <v>880</v>
      </c>
      <c r="F881" s="5">
        <v>6</v>
      </c>
      <c r="G881" s="5" t="s">
        <v>180</v>
      </c>
      <c r="H881" s="5" t="s">
        <v>181</v>
      </c>
      <c r="I881" s="5">
        <f t="shared" si="64"/>
        <v>1</v>
      </c>
      <c r="J881" s="5"/>
      <c r="K881" s="5"/>
      <c r="L881" s="5">
        <f>L880</f>
        <v>2</v>
      </c>
      <c r="M881" s="4" t="s">
        <v>846</v>
      </c>
      <c r="N881" s="4" t="s">
        <v>847</v>
      </c>
      <c r="O881" s="5"/>
      <c r="P881" s="5"/>
      <c r="Q881" s="5"/>
      <c r="R881" s="5"/>
      <c r="S881" s="5" t="s">
        <v>164</v>
      </c>
      <c r="T881" s="5" t="s">
        <v>165</v>
      </c>
      <c r="U881" s="5"/>
      <c r="V881" s="5"/>
      <c r="W881" s="5" t="s">
        <v>848</v>
      </c>
      <c r="X881" s="5" t="s">
        <v>849</v>
      </c>
      <c r="Y881" s="5" t="s">
        <v>167</v>
      </c>
      <c r="Z881" s="5" t="s">
        <v>168</v>
      </c>
      <c r="AA881" s="5"/>
      <c r="AB881" s="5"/>
      <c r="AC881" s="5">
        <v>50</v>
      </c>
      <c r="AD881" s="5" t="s">
        <v>850</v>
      </c>
      <c r="AE881" s="5" t="s">
        <v>851</v>
      </c>
      <c r="AF881" s="5"/>
      <c r="AG881" s="5"/>
      <c r="AH881" s="5"/>
      <c r="AI881" s="5"/>
      <c r="AJ881" s="5" t="s">
        <v>169</v>
      </c>
      <c r="AK881" s="5" t="s">
        <v>170</v>
      </c>
      <c r="AL881" s="5" t="s">
        <v>171</v>
      </c>
      <c r="AM881" s="5" t="s">
        <v>5425</v>
      </c>
      <c r="AN881" s="5"/>
      <c r="AO881" s="5"/>
      <c r="AP881" s="5"/>
      <c r="AQ881" s="5"/>
      <c r="AR881" s="5"/>
      <c r="AS881" s="5"/>
      <c r="AT881" s="5" t="s">
        <v>108</v>
      </c>
      <c r="AU881" s="5" t="s">
        <v>109</v>
      </c>
      <c r="AV881" s="5" t="s">
        <v>852</v>
      </c>
      <c r="AW881" s="5" t="s">
        <v>853</v>
      </c>
      <c r="AX881" s="5"/>
      <c r="AY881" s="5"/>
      <c r="AZ881" s="5"/>
      <c r="BA881" s="5"/>
      <c r="BB881" s="5"/>
      <c r="BC881" s="5"/>
      <c r="BD881" s="5"/>
      <c r="BE881" s="5"/>
      <c r="BF881" s="5"/>
      <c r="BG881" s="5" t="s">
        <v>95</v>
      </c>
      <c r="BH881" s="5" t="s">
        <v>96</v>
      </c>
      <c r="BI881" s="5" t="s">
        <v>854</v>
      </c>
      <c r="BJ881" s="5" t="s">
        <v>5929</v>
      </c>
      <c r="BK881" s="5" t="s">
        <v>95</v>
      </c>
      <c r="BL881" s="5" t="s">
        <v>96</v>
      </c>
      <c r="BM881" s="5" t="s">
        <v>855</v>
      </c>
      <c r="BN881" s="5" t="s">
        <v>856</v>
      </c>
      <c r="BO881" s="5" t="s">
        <v>95</v>
      </c>
      <c r="BP881" s="5" t="s">
        <v>96</v>
      </c>
      <c r="BQ881" s="5" t="s">
        <v>857</v>
      </c>
      <c r="BR881" s="5" t="s">
        <v>858</v>
      </c>
      <c r="BS881" s="5" t="s">
        <v>171</v>
      </c>
      <c r="BT881" s="5" t="s">
        <v>5674</v>
      </c>
      <c r="BU881" s="5"/>
    </row>
    <row r="882" spans="1:73" s="6" customFormat="1" ht="13.5" customHeight="1">
      <c r="A882" s="11" t="str">
        <f>HYPERLINK("http://kyu.snu.ac.kr/sdhj/index.jsp?type=hj/GK14746_00IM0001_161b.jpg","1867_수동면_161b")</f>
        <v>1867_수동면_161b</v>
      </c>
      <c r="B882" s="4">
        <v>1867</v>
      </c>
      <c r="C882" s="4" t="s">
        <v>72</v>
      </c>
      <c r="D882" s="4" t="s">
        <v>73</v>
      </c>
      <c r="E882" s="4">
        <v>881</v>
      </c>
      <c r="F882" s="5">
        <v>6</v>
      </c>
      <c r="G882" s="5" t="s">
        <v>180</v>
      </c>
      <c r="H882" s="5" t="s">
        <v>181</v>
      </c>
      <c r="I882" s="5">
        <f t="shared" si="64"/>
        <v>1</v>
      </c>
      <c r="J882" s="5"/>
      <c r="K882" s="5"/>
      <c r="L882" s="5">
        <v>3</v>
      </c>
      <c r="M882" s="4" t="s">
        <v>2393</v>
      </c>
      <c r="N882" s="4" t="s">
        <v>2394</v>
      </c>
      <c r="O882" s="5"/>
      <c r="P882" s="5"/>
      <c r="Q882" s="5"/>
      <c r="R882" s="5"/>
      <c r="S882" s="5"/>
      <c r="T882" s="5" t="s">
        <v>5371</v>
      </c>
      <c r="U882" s="5" t="s">
        <v>108</v>
      </c>
      <c r="V882" s="5" t="s">
        <v>109</v>
      </c>
      <c r="W882" s="5" t="s">
        <v>848</v>
      </c>
      <c r="X882" s="5" t="s">
        <v>849</v>
      </c>
      <c r="Y882" s="5" t="s">
        <v>2395</v>
      </c>
      <c r="Z882" s="5" t="s">
        <v>2396</v>
      </c>
      <c r="AA882" s="5"/>
      <c r="AB882" s="5"/>
      <c r="AC882" s="5">
        <v>60</v>
      </c>
      <c r="AD882" s="5" t="s">
        <v>850</v>
      </c>
      <c r="AE882" s="5" t="s">
        <v>851</v>
      </c>
      <c r="AF882" s="5"/>
      <c r="AG882" s="5"/>
      <c r="AH882" s="5"/>
      <c r="AI882" s="5"/>
      <c r="AJ882" s="5" t="s">
        <v>35</v>
      </c>
      <c r="AK882" s="5" t="s">
        <v>36</v>
      </c>
      <c r="AL882" s="5" t="s">
        <v>171</v>
      </c>
      <c r="AM882" s="5" t="s">
        <v>5667</v>
      </c>
      <c r="AN882" s="5"/>
      <c r="AO882" s="5"/>
      <c r="AP882" s="5"/>
      <c r="AQ882" s="5"/>
      <c r="AR882" s="5"/>
      <c r="AS882" s="5"/>
      <c r="AT882" s="5" t="s">
        <v>95</v>
      </c>
      <c r="AU882" s="5" t="s">
        <v>96</v>
      </c>
      <c r="AV882" s="5" t="s">
        <v>2397</v>
      </c>
      <c r="AW882" s="5" t="s">
        <v>2398</v>
      </c>
      <c r="AX882" s="5"/>
      <c r="AY882" s="5"/>
      <c r="AZ882" s="5"/>
      <c r="BA882" s="5"/>
      <c r="BB882" s="5"/>
      <c r="BC882" s="5"/>
      <c r="BD882" s="5"/>
      <c r="BE882" s="5"/>
      <c r="BF882" s="5"/>
      <c r="BG882" s="5" t="s">
        <v>95</v>
      </c>
      <c r="BH882" s="5" t="s">
        <v>96</v>
      </c>
      <c r="BI882" s="5" t="s">
        <v>2399</v>
      </c>
      <c r="BJ882" s="5" t="s">
        <v>2400</v>
      </c>
      <c r="BK882" s="5" t="s">
        <v>95</v>
      </c>
      <c r="BL882" s="5" t="s">
        <v>96</v>
      </c>
      <c r="BM882" s="5" t="s">
        <v>2401</v>
      </c>
      <c r="BN882" s="5" t="s">
        <v>2402</v>
      </c>
      <c r="BO882" s="5" t="s">
        <v>95</v>
      </c>
      <c r="BP882" s="5" t="s">
        <v>96</v>
      </c>
      <c r="BQ882" s="5" t="s">
        <v>2403</v>
      </c>
      <c r="BR882" s="5" t="s">
        <v>2404</v>
      </c>
      <c r="BS882" s="5" t="s">
        <v>116</v>
      </c>
      <c r="BT882" s="5" t="s">
        <v>117</v>
      </c>
      <c r="BU882" s="5"/>
    </row>
    <row r="883" spans="1:73" s="6" customFormat="1" ht="13.5" customHeight="1">
      <c r="A883" s="11" t="str">
        <f>HYPERLINK("http://kyu.snu.ac.kr/sdhj/index.jsp?type=hj/GK14746_00IM0001_161b.jpg","1867_수동면_161b")</f>
        <v>1867_수동면_161b</v>
      </c>
      <c r="B883" s="4">
        <v>1867</v>
      </c>
      <c r="C883" s="4" t="s">
        <v>72</v>
      </c>
      <c r="D883" s="4" t="s">
        <v>73</v>
      </c>
      <c r="E883" s="4">
        <v>882</v>
      </c>
      <c r="F883" s="5">
        <v>6</v>
      </c>
      <c r="G883" s="5" t="s">
        <v>180</v>
      </c>
      <c r="H883" s="5" t="s">
        <v>181</v>
      </c>
      <c r="I883" s="5">
        <f t="shared" si="64"/>
        <v>1</v>
      </c>
      <c r="J883" s="5"/>
      <c r="K883" s="5"/>
      <c r="L883" s="5">
        <f>L882</f>
        <v>3</v>
      </c>
      <c r="M883" s="4" t="s">
        <v>2393</v>
      </c>
      <c r="N883" s="4" t="s">
        <v>2394</v>
      </c>
      <c r="O883" s="5"/>
      <c r="P883" s="5"/>
      <c r="Q883" s="5"/>
      <c r="R883" s="5"/>
      <c r="S883" s="5" t="s">
        <v>3095</v>
      </c>
      <c r="T883" s="5" t="s">
        <v>3096</v>
      </c>
      <c r="U883" s="5"/>
      <c r="V883" s="5"/>
      <c r="W883" s="5" t="s">
        <v>110</v>
      </c>
      <c r="X883" s="5" t="s">
        <v>111</v>
      </c>
      <c r="Y883" s="5" t="s">
        <v>167</v>
      </c>
      <c r="Z883" s="5" t="s">
        <v>168</v>
      </c>
      <c r="AA883" s="5"/>
      <c r="AB883" s="5"/>
      <c r="AC883" s="5">
        <v>82</v>
      </c>
      <c r="AD883" s="5" t="s">
        <v>160</v>
      </c>
      <c r="AE883" s="5" t="s">
        <v>161</v>
      </c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</row>
    <row r="884" spans="1:73" s="6" customFormat="1" ht="13.5" customHeight="1">
      <c r="A884" s="11" t="str">
        <f>HYPERLINK("http://kyu.snu.ac.kr/sdhj/index.jsp?type=hj/GK14746_00IM0001_161b.jpg","1867_수동면_161b")</f>
        <v>1867_수동면_161b</v>
      </c>
      <c r="B884" s="4">
        <v>1867</v>
      </c>
      <c r="C884" s="4" t="s">
        <v>72</v>
      </c>
      <c r="D884" s="4" t="s">
        <v>73</v>
      </c>
      <c r="E884" s="4">
        <v>883</v>
      </c>
      <c r="F884" s="5">
        <v>6</v>
      </c>
      <c r="G884" s="5" t="s">
        <v>180</v>
      </c>
      <c r="H884" s="5" t="s">
        <v>181</v>
      </c>
      <c r="I884" s="5">
        <f t="shared" si="64"/>
        <v>1</v>
      </c>
      <c r="J884" s="5"/>
      <c r="K884" s="5"/>
      <c r="L884" s="5">
        <f>L883</f>
        <v>3</v>
      </c>
      <c r="M884" s="4" t="s">
        <v>2393</v>
      </c>
      <c r="N884" s="4" t="s">
        <v>2394</v>
      </c>
      <c r="O884" s="5"/>
      <c r="P884" s="5"/>
      <c r="Q884" s="5"/>
      <c r="R884" s="5"/>
      <c r="S884" s="5" t="s">
        <v>164</v>
      </c>
      <c r="T884" s="5" t="s">
        <v>165</v>
      </c>
      <c r="U884" s="5"/>
      <c r="V884" s="5"/>
      <c r="W884" s="5" t="s">
        <v>166</v>
      </c>
      <c r="X884" s="5" t="s">
        <v>5592</v>
      </c>
      <c r="Y884" s="5" t="s">
        <v>167</v>
      </c>
      <c r="Z884" s="5" t="s">
        <v>168</v>
      </c>
      <c r="AA884" s="5"/>
      <c r="AB884" s="5"/>
      <c r="AC884" s="5">
        <v>54</v>
      </c>
      <c r="AD884" s="5" t="s">
        <v>114</v>
      </c>
      <c r="AE884" s="5" t="s">
        <v>115</v>
      </c>
      <c r="AF884" s="5"/>
      <c r="AG884" s="5"/>
      <c r="AH884" s="5"/>
      <c r="AI884" s="5"/>
      <c r="AJ884" s="5" t="s">
        <v>35</v>
      </c>
      <c r="AK884" s="5" t="s">
        <v>36</v>
      </c>
      <c r="AL884" s="5" t="s">
        <v>199</v>
      </c>
      <c r="AM884" s="5" t="s">
        <v>200</v>
      </c>
      <c r="AN884" s="5"/>
      <c r="AO884" s="5"/>
      <c r="AP884" s="5"/>
      <c r="AQ884" s="5"/>
      <c r="AR884" s="5"/>
      <c r="AS884" s="5"/>
      <c r="AT884" s="5" t="s">
        <v>95</v>
      </c>
      <c r="AU884" s="5" t="s">
        <v>96</v>
      </c>
      <c r="AV884" s="5" t="s">
        <v>3469</v>
      </c>
      <c r="AW884" s="5" t="s">
        <v>3470</v>
      </c>
      <c r="AX884" s="5"/>
      <c r="AY884" s="5"/>
      <c r="AZ884" s="5"/>
      <c r="BA884" s="5"/>
      <c r="BB884" s="5"/>
      <c r="BC884" s="5"/>
      <c r="BD884" s="5"/>
      <c r="BE884" s="5"/>
      <c r="BF884" s="5"/>
      <c r="BG884" s="5" t="s">
        <v>95</v>
      </c>
      <c r="BH884" s="5" t="s">
        <v>96</v>
      </c>
      <c r="BI884" s="5" t="s">
        <v>3471</v>
      </c>
      <c r="BJ884" s="5" t="s">
        <v>3472</v>
      </c>
      <c r="BK884" s="5" t="s">
        <v>95</v>
      </c>
      <c r="BL884" s="5" t="s">
        <v>96</v>
      </c>
      <c r="BM884" s="5" t="s">
        <v>3473</v>
      </c>
      <c r="BN884" s="5" t="s">
        <v>3474</v>
      </c>
      <c r="BO884" s="5" t="s">
        <v>95</v>
      </c>
      <c r="BP884" s="5" t="s">
        <v>96</v>
      </c>
      <c r="BQ884" s="5" t="s">
        <v>3467</v>
      </c>
      <c r="BR884" s="5" t="s">
        <v>3468</v>
      </c>
      <c r="BS884" s="5" t="s">
        <v>187</v>
      </c>
      <c r="BT884" s="5" t="s">
        <v>188</v>
      </c>
      <c r="BU884" s="5"/>
    </row>
    <row r="885" spans="1:73" s="6" customFormat="1" ht="13.5" customHeight="1">
      <c r="A885" s="11" t="str">
        <f>HYPERLINK("http://kyu.snu.ac.kr/sdhj/index.jsp?type=hj/GK14746_00IM0001_161b.jpg","1867_수동면_161b")</f>
        <v>1867_수동면_161b</v>
      </c>
      <c r="B885" s="4">
        <v>1867</v>
      </c>
      <c r="C885" s="4" t="s">
        <v>72</v>
      </c>
      <c r="D885" s="4" t="s">
        <v>73</v>
      </c>
      <c r="E885" s="4">
        <v>884</v>
      </c>
      <c r="F885" s="5">
        <v>6</v>
      </c>
      <c r="G885" s="5" t="s">
        <v>180</v>
      </c>
      <c r="H885" s="5" t="s">
        <v>181</v>
      </c>
      <c r="I885" s="5">
        <f t="shared" si="64"/>
        <v>1</v>
      </c>
      <c r="J885" s="5"/>
      <c r="K885" s="5"/>
      <c r="L885" s="5">
        <f>L884</f>
        <v>3</v>
      </c>
      <c r="M885" s="4" t="s">
        <v>2393</v>
      </c>
      <c r="N885" s="4" t="s">
        <v>2394</v>
      </c>
      <c r="O885" s="5"/>
      <c r="P885" s="5"/>
      <c r="Q885" s="5"/>
      <c r="R885" s="5"/>
      <c r="S885" s="5"/>
      <c r="T885" s="5" t="s">
        <v>5521</v>
      </c>
      <c r="U885" s="5" t="s">
        <v>4512</v>
      </c>
      <c r="V885" s="5" t="s">
        <v>4513</v>
      </c>
      <c r="W885" s="5"/>
      <c r="X885" s="5"/>
      <c r="Y885" s="5" t="s">
        <v>5142</v>
      </c>
      <c r="Z885" s="5" t="s">
        <v>5143</v>
      </c>
      <c r="AA885" s="5"/>
      <c r="AB885" s="5"/>
      <c r="AC885" s="5">
        <v>44</v>
      </c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</row>
    <row r="886" spans="1:73" s="6" customFormat="1" ht="13.5" customHeight="1">
      <c r="A886" s="11" t="str">
        <f>HYPERLINK("http://kyu.snu.ac.kr/sdhj/index.jsp?type=hj/GK14746_00IM0001_161b.jpg","1867_수동면_161b")</f>
        <v>1867_수동면_161b</v>
      </c>
      <c r="B886" s="4">
        <v>1867</v>
      </c>
      <c r="C886" s="4" t="s">
        <v>72</v>
      </c>
      <c r="D886" s="4" t="s">
        <v>73</v>
      </c>
      <c r="E886" s="4">
        <v>885</v>
      </c>
      <c r="F886" s="5">
        <v>6</v>
      </c>
      <c r="G886" s="5" t="s">
        <v>180</v>
      </c>
      <c r="H886" s="5" t="s">
        <v>181</v>
      </c>
      <c r="I886" s="5">
        <f t="shared" si="64"/>
        <v>1</v>
      </c>
      <c r="J886" s="5"/>
      <c r="K886" s="5"/>
      <c r="L886" s="5">
        <v>4</v>
      </c>
      <c r="M886" s="4" t="s">
        <v>2165</v>
      </c>
      <c r="N886" s="4" t="s">
        <v>2166</v>
      </c>
      <c r="O886" s="5"/>
      <c r="P886" s="5"/>
      <c r="Q886" s="5"/>
      <c r="R886" s="5"/>
      <c r="S886" s="5"/>
      <c r="T886" s="5" t="s">
        <v>5757</v>
      </c>
      <c r="U886" s="5" t="s">
        <v>108</v>
      </c>
      <c r="V886" s="5" t="s">
        <v>109</v>
      </c>
      <c r="W886" s="5" t="s">
        <v>269</v>
      </c>
      <c r="X886" s="5" t="s">
        <v>270</v>
      </c>
      <c r="Y886" s="5" t="s">
        <v>5930</v>
      </c>
      <c r="Z886" s="5" t="s">
        <v>2167</v>
      </c>
      <c r="AA886" s="5"/>
      <c r="AB886" s="5"/>
      <c r="AC886" s="5">
        <v>64</v>
      </c>
      <c r="AD886" s="5" t="s">
        <v>1161</v>
      </c>
      <c r="AE886" s="5" t="s">
        <v>1162</v>
      </c>
      <c r="AF886" s="5"/>
      <c r="AG886" s="5"/>
      <c r="AH886" s="5"/>
      <c r="AI886" s="5"/>
      <c r="AJ886" s="5" t="s">
        <v>35</v>
      </c>
      <c r="AK886" s="5" t="s">
        <v>36</v>
      </c>
      <c r="AL886" s="5" t="s">
        <v>187</v>
      </c>
      <c r="AM886" s="5" t="s">
        <v>188</v>
      </c>
      <c r="AN886" s="5"/>
      <c r="AO886" s="5"/>
      <c r="AP886" s="5"/>
      <c r="AQ886" s="5"/>
      <c r="AR886" s="5"/>
      <c r="AS886" s="5"/>
      <c r="AT886" s="5" t="s">
        <v>95</v>
      </c>
      <c r="AU886" s="5" t="s">
        <v>96</v>
      </c>
      <c r="AV886" s="5" t="s">
        <v>2168</v>
      </c>
      <c r="AW886" s="5" t="s">
        <v>2169</v>
      </c>
      <c r="AX886" s="5"/>
      <c r="AY886" s="5"/>
      <c r="AZ886" s="5"/>
      <c r="BA886" s="5"/>
      <c r="BB886" s="5"/>
      <c r="BC886" s="5"/>
      <c r="BD886" s="5"/>
      <c r="BE886" s="5"/>
      <c r="BF886" s="5"/>
      <c r="BG886" s="5" t="s">
        <v>95</v>
      </c>
      <c r="BH886" s="5" t="s">
        <v>96</v>
      </c>
      <c r="BI886" s="5" t="s">
        <v>2170</v>
      </c>
      <c r="BJ886" s="5" t="s">
        <v>2171</v>
      </c>
      <c r="BK886" s="5" t="s">
        <v>95</v>
      </c>
      <c r="BL886" s="5" t="s">
        <v>96</v>
      </c>
      <c r="BM886" s="5" t="s">
        <v>2172</v>
      </c>
      <c r="BN886" s="5" t="s">
        <v>2173</v>
      </c>
      <c r="BO886" s="5" t="s">
        <v>95</v>
      </c>
      <c r="BP886" s="5" t="s">
        <v>96</v>
      </c>
      <c r="BQ886" s="5" t="s">
        <v>2174</v>
      </c>
      <c r="BR886" s="5" t="s">
        <v>2175</v>
      </c>
      <c r="BS886" s="5" t="s">
        <v>2176</v>
      </c>
      <c r="BT886" s="5" t="s">
        <v>2177</v>
      </c>
      <c r="BU886" s="5"/>
    </row>
    <row r="887" spans="1:73" s="6" customFormat="1" ht="13.5" customHeight="1">
      <c r="A887" s="12" t="str">
        <f>HYPERLINK("http://kyu.snu.ac.kr/sdhj/index.jsp?type=hj/GK14746_00IM0001_161b.jpg","1867_수동면_161b")</f>
        <v>1867_수동면_161b</v>
      </c>
      <c r="B887" s="7">
        <v>1867</v>
      </c>
      <c r="C887" s="7" t="s">
        <v>72</v>
      </c>
      <c r="D887" s="7" t="s">
        <v>73</v>
      </c>
      <c r="E887" s="7">
        <v>886</v>
      </c>
      <c r="F887" s="6">
        <v>6</v>
      </c>
      <c r="G887" s="6" t="s">
        <v>180</v>
      </c>
      <c r="H887" s="6" t="s">
        <v>181</v>
      </c>
      <c r="I887" s="6">
        <f t="shared" si="64"/>
        <v>1</v>
      </c>
      <c r="L887" s="6">
        <f>L886</f>
        <v>4</v>
      </c>
      <c r="M887" s="7" t="s">
        <v>5931</v>
      </c>
      <c r="N887" s="7" t="s">
        <v>2166</v>
      </c>
      <c r="S887" s="6" t="s">
        <v>164</v>
      </c>
      <c r="T887" s="6" t="s">
        <v>165</v>
      </c>
      <c r="W887" s="6" t="s">
        <v>243</v>
      </c>
      <c r="X887" s="6" t="s">
        <v>244</v>
      </c>
      <c r="Y887" s="6" t="s">
        <v>167</v>
      </c>
      <c r="Z887" s="6" t="s">
        <v>168</v>
      </c>
      <c r="AC887" s="6">
        <v>64</v>
      </c>
      <c r="AD887" s="6" t="s">
        <v>1161</v>
      </c>
      <c r="AE887" s="6" t="s">
        <v>1162</v>
      </c>
      <c r="AJ887" s="6" t="s">
        <v>35</v>
      </c>
      <c r="AK887" s="6" t="s">
        <v>36</v>
      </c>
      <c r="AL887" s="6" t="s">
        <v>245</v>
      </c>
      <c r="AM887" s="6" t="s">
        <v>246</v>
      </c>
      <c r="AT887" s="6" t="s">
        <v>95</v>
      </c>
      <c r="AU887" s="6" t="s">
        <v>96</v>
      </c>
      <c r="AV887" s="6" t="s">
        <v>4458</v>
      </c>
      <c r="AW887" s="6" t="s">
        <v>4459</v>
      </c>
      <c r="BG887" s="6" t="s">
        <v>95</v>
      </c>
      <c r="BH887" s="6" t="s">
        <v>96</v>
      </c>
      <c r="BI887" s="6" t="s">
        <v>4460</v>
      </c>
      <c r="BJ887" s="6" t="s">
        <v>4461</v>
      </c>
      <c r="BK887" s="6" t="s">
        <v>95</v>
      </c>
      <c r="BL887" s="6" t="s">
        <v>96</v>
      </c>
      <c r="BM887" s="6" t="s">
        <v>5932</v>
      </c>
      <c r="BN887" s="6" t="s">
        <v>4462</v>
      </c>
      <c r="BO887" s="6" t="s">
        <v>95</v>
      </c>
      <c r="BP887" s="6" t="s">
        <v>96</v>
      </c>
      <c r="BQ887" s="6" t="s">
        <v>4463</v>
      </c>
      <c r="BR887" s="6" t="s">
        <v>4464</v>
      </c>
    </row>
    <row r="888" spans="1:73" s="6" customFormat="1" ht="13.5" customHeight="1">
      <c r="A888" s="11" t="str">
        <f>HYPERLINK("http://kyu.snu.ac.kr/sdhj/index.jsp?type=hj/GK14746_00IM0001_161b.jpg","1867_수동면_161b")</f>
        <v>1867_수동면_161b</v>
      </c>
      <c r="B888" s="4">
        <v>1867</v>
      </c>
      <c r="C888" s="4" t="s">
        <v>72</v>
      </c>
      <c r="D888" s="4" t="s">
        <v>73</v>
      </c>
      <c r="E888" s="4">
        <v>887</v>
      </c>
      <c r="F888" s="5">
        <v>6</v>
      </c>
      <c r="G888" s="5" t="s">
        <v>180</v>
      </c>
      <c r="H888" s="5" t="s">
        <v>181</v>
      </c>
      <c r="I888" s="5">
        <f t="shared" si="64"/>
        <v>1</v>
      </c>
      <c r="J888" s="5"/>
      <c r="K888" s="5"/>
      <c r="L888" s="5">
        <f>L887</f>
        <v>4</v>
      </c>
      <c r="M888" s="4" t="s">
        <v>2165</v>
      </c>
      <c r="N888" s="4" t="s">
        <v>2166</v>
      </c>
      <c r="O888" s="5"/>
      <c r="P888" s="5"/>
      <c r="Q888" s="5"/>
      <c r="R888" s="5"/>
      <c r="S888" s="5" t="s">
        <v>4494</v>
      </c>
      <c r="T888" s="5" t="s">
        <v>4495</v>
      </c>
      <c r="U888" s="5" t="s">
        <v>108</v>
      </c>
      <c r="V888" s="5" t="s">
        <v>109</v>
      </c>
      <c r="W888" s="5"/>
      <c r="X888" s="5"/>
      <c r="Y888" s="5" t="s">
        <v>5144</v>
      </c>
      <c r="Z888" s="5" t="s">
        <v>5145</v>
      </c>
      <c r="AA888" s="5"/>
      <c r="AB888" s="5"/>
      <c r="AC888" s="5">
        <v>31</v>
      </c>
      <c r="AD888" s="5" t="s">
        <v>662</v>
      </c>
      <c r="AE888" s="5" t="s">
        <v>663</v>
      </c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</row>
    <row r="889" spans="1:73" s="6" customFormat="1" ht="13.5" customHeight="1">
      <c r="A889" s="11" t="str">
        <f>HYPERLINK("http://kyu.snu.ac.kr/sdhj/index.jsp?type=hj/GK14746_00IM0001_161b.jpg","1867_수동면_161b")</f>
        <v>1867_수동면_161b</v>
      </c>
      <c r="B889" s="4">
        <v>1867</v>
      </c>
      <c r="C889" s="4" t="s">
        <v>72</v>
      </c>
      <c r="D889" s="4" t="s">
        <v>73</v>
      </c>
      <c r="E889" s="4">
        <v>888</v>
      </c>
      <c r="F889" s="5">
        <v>6</v>
      </c>
      <c r="G889" s="5" t="s">
        <v>180</v>
      </c>
      <c r="H889" s="5" t="s">
        <v>181</v>
      </c>
      <c r="I889" s="5">
        <f t="shared" si="64"/>
        <v>1</v>
      </c>
      <c r="J889" s="5"/>
      <c r="K889" s="5"/>
      <c r="L889" s="5">
        <f>L888</f>
        <v>4</v>
      </c>
      <c r="M889" s="4" t="s">
        <v>2165</v>
      </c>
      <c r="N889" s="4" t="s">
        <v>2166</v>
      </c>
      <c r="O889" s="5"/>
      <c r="P889" s="5"/>
      <c r="Q889" s="5"/>
      <c r="R889" s="5"/>
      <c r="S889" s="5" t="s">
        <v>379</v>
      </c>
      <c r="T889" s="5" t="s">
        <v>380</v>
      </c>
      <c r="U889" s="5"/>
      <c r="V889" s="5"/>
      <c r="W889" s="5"/>
      <c r="X889" s="5"/>
      <c r="Y889" s="5" t="s">
        <v>5146</v>
      </c>
      <c r="Z889" s="5" t="s">
        <v>5147</v>
      </c>
      <c r="AA889" s="5"/>
      <c r="AB889" s="5"/>
      <c r="AC889" s="5"/>
      <c r="AD889" s="5" t="s">
        <v>536</v>
      </c>
      <c r="AE889" s="5" t="s">
        <v>537</v>
      </c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</row>
    <row r="890" spans="1:73" s="6" customFormat="1" ht="13.5" customHeight="1">
      <c r="A890" s="11" t="str">
        <f>HYPERLINK("http://kyu.snu.ac.kr/sdhj/index.jsp?type=hj/GK14746_00IM0001_161b.jpg","1867_수동면_161b")</f>
        <v>1867_수동면_161b</v>
      </c>
      <c r="B890" s="4">
        <v>1867</v>
      </c>
      <c r="C890" s="4" t="s">
        <v>72</v>
      </c>
      <c r="D890" s="4" t="s">
        <v>73</v>
      </c>
      <c r="E890" s="4">
        <v>889</v>
      </c>
      <c r="F890" s="5">
        <v>6</v>
      </c>
      <c r="G890" s="5" t="s">
        <v>180</v>
      </c>
      <c r="H890" s="5" t="s">
        <v>181</v>
      </c>
      <c r="I890" s="5">
        <f t="shared" si="64"/>
        <v>1</v>
      </c>
      <c r="J890" s="5"/>
      <c r="K890" s="5"/>
      <c r="L890" s="5">
        <f>L889</f>
        <v>4</v>
      </c>
      <c r="M890" s="4" t="s">
        <v>2165</v>
      </c>
      <c r="N890" s="4" t="s">
        <v>2166</v>
      </c>
      <c r="O890" s="5"/>
      <c r="P890" s="5"/>
      <c r="Q890" s="5"/>
      <c r="R890" s="5"/>
      <c r="S890" s="5"/>
      <c r="T890" s="5" t="s">
        <v>5759</v>
      </c>
      <c r="U890" s="5" t="s">
        <v>4512</v>
      </c>
      <c r="V890" s="5" t="s">
        <v>4513</v>
      </c>
      <c r="W890" s="5"/>
      <c r="X890" s="5"/>
      <c r="Y890" s="5" t="s">
        <v>5148</v>
      </c>
      <c r="Z890" s="5" t="s">
        <v>5149</v>
      </c>
      <c r="AA890" s="5"/>
      <c r="AB890" s="5"/>
      <c r="AC890" s="5"/>
      <c r="AD890" s="5" t="s">
        <v>714</v>
      </c>
      <c r="AE890" s="5" t="s">
        <v>715</v>
      </c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</row>
    <row r="891" spans="1:73" s="6" customFormat="1" ht="13.5" customHeight="1">
      <c r="A891" s="11" t="str">
        <f>HYPERLINK("http://kyu.snu.ac.kr/sdhj/index.jsp?type=hj/GK14746_00IM0001_161b.jpg","1867_수동면_161b")</f>
        <v>1867_수동면_161b</v>
      </c>
      <c r="B891" s="4">
        <v>1867</v>
      </c>
      <c r="C891" s="4" t="s">
        <v>72</v>
      </c>
      <c r="D891" s="4" t="s">
        <v>73</v>
      </c>
      <c r="E891" s="4">
        <v>890</v>
      </c>
      <c r="F891" s="5">
        <v>6</v>
      </c>
      <c r="G891" s="5" t="s">
        <v>180</v>
      </c>
      <c r="H891" s="5" t="s">
        <v>181</v>
      </c>
      <c r="I891" s="5">
        <f t="shared" si="64"/>
        <v>1</v>
      </c>
      <c r="J891" s="5"/>
      <c r="K891" s="5"/>
      <c r="L891" s="5">
        <v>5</v>
      </c>
      <c r="M891" s="4" t="s">
        <v>3591</v>
      </c>
      <c r="N891" s="4" t="s">
        <v>3592</v>
      </c>
      <c r="O891" s="5"/>
      <c r="P891" s="5"/>
      <c r="Q891" s="5"/>
      <c r="R891" s="5"/>
      <c r="S891" s="5"/>
      <c r="T891" s="5" t="s">
        <v>5768</v>
      </c>
      <c r="U891" s="5" t="s">
        <v>189</v>
      </c>
      <c r="V891" s="5" t="s">
        <v>190</v>
      </c>
      <c r="W891" s="5" t="s">
        <v>3827</v>
      </c>
      <c r="X891" s="5" t="s">
        <v>3828</v>
      </c>
      <c r="Y891" s="5" t="s">
        <v>4154</v>
      </c>
      <c r="Z891" s="5" t="s">
        <v>4155</v>
      </c>
      <c r="AA891" s="5"/>
      <c r="AB891" s="5"/>
      <c r="AC891" s="5">
        <v>51</v>
      </c>
      <c r="AD891" s="5" t="s">
        <v>153</v>
      </c>
      <c r="AE891" s="5" t="s">
        <v>154</v>
      </c>
      <c r="AF891" s="5"/>
      <c r="AG891" s="5"/>
      <c r="AH891" s="5"/>
      <c r="AI891" s="5"/>
      <c r="AJ891" s="5" t="s">
        <v>35</v>
      </c>
      <c r="AK891" s="5" t="s">
        <v>36</v>
      </c>
      <c r="AL891" s="5" t="s">
        <v>3829</v>
      </c>
      <c r="AM891" s="5" t="s">
        <v>3830</v>
      </c>
      <c r="AN891" s="5"/>
      <c r="AO891" s="5"/>
      <c r="AP891" s="5"/>
      <c r="AQ891" s="5"/>
      <c r="AR891" s="5"/>
      <c r="AS891" s="5"/>
      <c r="AT891" s="5" t="s">
        <v>189</v>
      </c>
      <c r="AU891" s="5" t="s">
        <v>190</v>
      </c>
      <c r="AV891" s="5" t="s">
        <v>4156</v>
      </c>
      <c r="AW891" s="5" t="s">
        <v>4157</v>
      </c>
      <c r="AX891" s="5"/>
      <c r="AY891" s="5"/>
      <c r="AZ891" s="5"/>
      <c r="BA891" s="5"/>
      <c r="BB891" s="5"/>
      <c r="BC891" s="5"/>
      <c r="BD891" s="5"/>
      <c r="BE891" s="5"/>
      <c r="BF891" s="5"/>
      <c r="BG891" s="5" t="s">
        <v>189</v>
      </c>
      <c r="BH891" s="5" t="s">
        <v>190</v>
      </c>
      <c r="BI891" s="5" t="s">
        <v>4158</v>
      </c>
      <c r="BJ891" s="5" t="s">
        <v>4159</v>
      </c>
      <c r="BK891" s="5" t="s">
        <v>189</v>
      </c>
      <c r="BL891" s="5" t="s">
        <v>190</v>
      </c>
      <c r="BM891" s="5" t="s">
        <v>4160</v>
      </c>
      <c r="BN891" s="5" t="s">
        <v>4161</v>
      </c>
      <c r="BO891" s="5" t="s">
        <v>189</v>
      </c>
      <c r="BP891" s="5" t="s">
        <v>190</v>
      </c>
      <c r="BQ891" s="5" t="s">
        <v>4162</v>
      </c>
      <c r="BR891" s="5" t="s">
        <v>4163</v>
      </c>
      <c r="BS891" s="5" t="s">
        <v>1393</v>
      </c>
      <c r="BT891" s="5" t="s">
        <v>1120</v>
      </c>
      <c r="BU891" s="5"/>
    </row>
    <row r="892" spans="1:73" s="6" customFormat="1" ht="13.5" customHeight="1">
      <c r="A892" s="11" t="str">
        <f>HYPERLINK("http://kyu.snu.ac.kr/sdhj/index.jsp?type=hj/GK14746_00IM0001_161b.jpg","1867_수동면_161b")</f>
        <v>1867_수동면_161b</v>
      </c>
      <c r="B892" s="4">
        <v>1867</v>
      </c>
      <c r="C892" s="4" t="s">
        <v>72</v>
      </c>
      <c r="D892" s="4" t="s">
        <v>73</v>
      </c>
      <c r="E892" s="4">
        <v>891</v>
      </c>
      <c r="F892" s="5">
        <v>6</v>
      </c>
      <c r="G892" s="5" t="s">
        <v>180</v>
      </c>
      <c r="H892" s="5" t="s">
        <v>181</v>
      </c>
      <c r="I892" s="5">
        <f t="shared" si="64"/>
        <v>1</v>
      </c>
      <c r="J892" s="5"/>
      <c r="K892" s="5"/>
      <c r="L892" s="5">
        <f>L891</f>
        <v>5</v>
      </c>
      <c r="M892" s="4" t="s">
        <v>3591</v>
      </c>
      <c r="N892" s="4" t="s">
        <v>3592</v>
      </c>
      <c r="O892" s="5"/>
      <c r="P892" s="5"/>
      <c r="Q892" s="5"/>
      <c r="R892" s="5"/>
      <c r="S892" s="5" t="s">
        <v>164</v>
      </c>
      <c r="T892" s="5" t="s">
        <v>165</v>
      </c>
      <c r="U892" s="5"/>
      <c r="V892" s="5"/>
      <c r="W892" s="5" t="s">
        <v>1536</v>
      </c>
      <c r="X892" s="5" t="s">
        <v>1537</v>
      </c>
      <c r="Y892" s="5" t="s">
        <v>22</v>
      </c>
      <c r="Z892" s="5" t="s">
        <v>23</v>
      </c>
      <c r="AA892" s="5"/>
      <c r="AB892" s="5"/>
      <c r="AC892" s="5">
        <v>49</v>
      </c>
      <c r="AD892" s="5" t="s">
        <v>153</v>
      </c>
      <c r="AE892" s="5" t="s">
        <v>154</v>
      </c>
      <c r="AF892" s="5"/>
      <c r="AG892" s="5"/>
      <c r="AH892" s="5"/>
      <c r="AI892" s="5"/>
      <c r="AJ892" s="5" t="s">
        <v>35</v>
      </c>
      <c r="AK892" s="5" t="s">
        <v>36</v>
      </c>
      <c r="AL892" s="5" t="s">
        <v>383</v>
      </c>
      <c r="AM892" s="5" t="s">
        <v>384</v>
      </c>
      <c r="AN892" s="5"/>
      <c r="AO892" s="5"/>
      <c r="AP892" s="5"/>
      <c r="AQ892" s="5"/>
      <c r="AR892" s="5"/>
      <c r="AS892" s="5"/>
      <c r="AT892" s="5" t="s">
        <v>189</v>
      </c>
      <c r="AU892" s="5" t="s">
        <v>190</v>
      </c>
      <c r="AV892" s="5" t="s">
        <v>3593</v>
      </c>
      <c r="AW892" s="5" t="s">
        <v>3594</v>
      </c>
      <c r="AX892" s="5"/>
      <c r="AY892" s="5"/>
      <c r="AZ892" s="5"/>
      <c r="BA892" s="5"/>
      <c r="BB892" s="5"/>
      <c r="BC892" s="5"/>
      <c r="BD892" s="5"/>
      <c r="BE892" s="5"/>
      <c r="BF892" s="5"/>
      <c r="BG892" s="5" t="s">
        <v>189</v>
      </c>
      <c r="BH892" s="5" t="s">
        <v>190</v>
      </c>
      <c r="BI892" s="5" t="s">
        <v>3595</v>
      </c>
      <c r="BJ892" s="5" t="s">
        <v>3596</v>
      </c>
      <c r="BK892" s="5" t="s">
        <v>189</v>
      </c>
      <c r="BL892" s="5" t="s">
        <v>190</v>
      </c>
      <c r="BM892" s="5" t="s">
        <v>3597</v>
      </c>
      <c r="BN892" s="5" t="s">
        <v>3598</v>
      </c>
      <c r="BO892" s="5" t="s">
        <v>189</v>
      </c>
      <c r="BP892" s="5" t="s">
        <v>190</v>
      </c>
      <c r="BQ892" s="5" t="s">
        <v>3599</v>
      </c>
      <c r="BR892" s="5" t="s">
        <v>3600</v>
      </c>
      <c r="BS892" s="5" t="s">
        <v>187</v>
      </c>
      <c r="BT892" s="5" t="s">
        <v>188</v>
      </c>
      <c r="BU892" s="5"/>
    </row>
    <row r="893" spans="1:73" s="6" customFormat="1" ht="13.5" customHeight="1">
      <c r="A893" s="11" t="str">
        <f>HYPERLINK("http://kyu.snu.ac.kr/sdhj/index.jsp?type=hj/GK14746_00IM0001_161b.jpg","1867_수동면_161b")</f>
        <v>1867_수동면_161b</v>
      </c>
      <c r="B893" s="4">
        <v>1867</v>
      </c>
      <c r="C893" s="4" t="s">
        <v>72</v>
      </c>
      <c r="D893" s="4" t="s">
        <v>73</v>
      </c>
      <c r="E893" s="4">
        <v>892</v>
      </c>
      <c r="F893" s="5">
        <v>6</v>
      </c>
      <c r="G893" s="5" t="s">
        <v>180</v>
      </c>
      <c r="H893" s="5" t="s">
        <v>181</v>
      </c>
      <c r="I893" s="5">
        <f t="shared" si="64"/>
        <v>1</v>
      </c>
      <c r="J893" s="5"/>
      <c r="K893" s="5"/>
      <c r="L893" s="5">
        <f>L892</f>
        <v>5</v>
      </c>
      <c r="M893" s="4" t="s">
        <v>3591</v>
      </c>
      <c r="N893" s="4" t="s">
        <v>3592</v>
      </c>
      <c r="O893" s="5"/>
      <c r="P893" s="5"/>
      <c r="Q893" s="5"/>
      <c r="R893" s="5"/>
      <c r="S893" s="5"/>
      <c r="T893" s="5" t="s">
        <v>5769</v>
      </c>
      <c r="U893" s="5" t="s">
        <v>4512</v>
      </c>
      <c r="V893" s="5" t="s">
        <v>4513</v>
      </c>
      <c r="W893" s="5"/>
      <c r="X893" s="5"/>
      <c r="Y893" s="5" t="s">
        <v>4677</v>
      </c>
      <c r="Z893" s="5" t="s">
        <v>4678</v>
      </c>
      <c r="AA893" s="5"/>
      <c r="AB893" s="5"/>
      <c r="AC893" s="5"/>
      <c r="AD893" s="5" t="s">
        <v>349</v>
      </c>
      <c r="AE893" s="5" t="s">
        <v>350</v>
      </c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</row>
    <row r="894" spans="1:73" s="6" customFormat="1" ht="13.5" customHeight="1">
      <c r="A894" s="11" t="str">
        <f>HYPERLINK("http://kyu.snu.ac.kr/sdhj/index.jsp?type=hj/GK14746_00IM0001_161b.jpg","1867_수동면_161b")</f>
        <v>1867_수동면_161b</v>
      </c>
      <c r="B894" s="4">
        <v>1867</v>
      </c>
      <c r="C894" s="4" t="s">
        <v>72</v>
      </c>
      <c r="D894" s="4" t="s">
        <v>73</v>
      </c>
      <c r="E894" s="4">
        <v>893</v>
      </c>
      <c r="F894" s="5">
        <v>6</v>
      </c>
      <c r="G894" s="5" t="s">
        <v>180</v>
      </c>
      <c r="H894" s="5" t="s">
        <v>181</v>
      </c>
      <c r="I894" s="5">
        <v>2</v>
      </c>
      <c r="J894" s="5" t="s">
        <v>698</v>
      </c>
      <c r="K894" s="5" t="s">
        <v>699</v>
      </c>
      <c r="L894" s="5">
        <v>1</v>
      </c>
      <c r="M894" s="4" t="s">
        <v>5933</v>
      </c>
      <c r="N894" s="4" t="s">
        <v>5934</v>
      </c>
      <c r="O894" s="5" t="s">
        <v>14</v>
      </c>
      <c r="P894" s="5" t="s">
        <v>15</v>
      </c>
      <c r="Q894" s="5"/>
      <c r="R894" s="5"/>
      <c r="S894" s="5"/>
      <c r="T894" s="5" t="s">
        <v>5371</v>
      </c>
      <c r="U894" s="5" t="s">
        <v>108</v>
      </c>
      <c r="V894" s="5" t="s">
        <v>109</v>
      </c>
      <c r="W894" s="5" t="s">
        <v>550</v>
      </c>
      <c r="X894" s="5" t="s">
        <v>551</v>
      </c>
      <c r="Y894" s="5" t="s">
        <v>700</v>
      </c>
      <c r="Z894" s="5" t="s">
        <v>701</v>
      </c>
      <c r="AA894" s="5" t="s">
        <v>5935</v>
      </c>
      <c r="AB894" s="5" t="s">
        <v>5520</v>
      </c>
      <c r="AC894" s="5">
        <v>30</v>
      </c>
      <c r="AD894" s="5" t="s">
        <v>413</v>
      </c>
      <c r="AE894" s="5" t="s">
        <v>414</v>
      </c>
      <c r="AF894" s="5"/>
      <c r="AG894" s="5"/>
      <c r="AH894" s="5"/>
      <c r="AI894" s="5"/>
      <c r="AJ894" s="5" t="s">
        <v>35</v>
      </c>
      <c r="AK894" s="5" t="s">
        <v>36</v>
      </c>
      <c r="AL894" s="5" t="s">
        <v>554</v>
      </c>
      <c r="AM894" s="5" t="s">
        <v>555</v>
      </c>
      <c r="AN894" s="5"/>
      <c r="AO894" s="5"/>
      <c r="AP894" s="5"/>
      <c r="AQ894" s="5"/>
      <c r="AR894" s="5"/>
      <c r="AS894" s="5"/>
      <c r="AT894" s="5" t="s">
        <v>108</v>
      </c>
      <c r="AU894" s="5" t="s">
        <v>109</v>
      </c>
      <c r="AV894" s="5" t="s">
        <v>702</v>
      </c>
      <c r="AW894" s="5" t="s">
        <v>703</v>
      </c>
      <c r="AX894" s="5"/>
      <c r="AY894" s="5"/>
      <c r="AZ894" s="5"/>
      <c r="BA894" s="5"/>
      <c r="BB894" s="5"/>
      <c r="BC894" s="5"/>
      <c r="BD894" s="5"/>
      <c r="BE894" s="5"/>
      <c r="BF894" s="5"/>
      <c r="BG894" s="5" t="s">
        <v>95</v>
      </c>
      <c r="BH894" s="5" t="s">
        <v>96</v>
      </c>
      <c r="BI894" s="5" t="s">
        <v>704</v>
      </c>
      <c r="BJ894" s="5" t="s">
        <v>705</v>
      </c>
      <c r="BK894" s="5" t="s">
        <v>706</v>
      </c>
      <c r="BL894" s="5" t="s">
        <v>707</v>
      </c>
      <c r="BM894" s="5" t="s">
        <v>708</v>
      </c>
      <c r="BN894" s="5" t="s">
        <v>709</v>
      </c>
      <c r="BO894" s="5" t="s">
        <v>95</v>
      </c>
      <c r="BP894" s="5" t="s">
        <v>96</v>
      </c>
      <c r="BQ894" s="5" t="s">
        <v>710</v>
      </c>
      <c r="BR894" s="5" t="s">
        <v>711</v>
      </c>
      <c r="BS894" s="5" t="s">
        <v>712</v>
      </c>
      <c r="BT894" s="5" t="s">
        <v>713</v>
      </c>
      <c r="BU894" s="5"/>
    </row>
    <row r="895" spans="1:73" s="6" customFormat="1" ht="13.5" customHeight="1">
      <c r="A895" s="11" t="str">
        <f>HYPERLINK("http://kyu.snu.ac.kr/sdhj/index.jsp?type=hj/GK14746_00IM0001_161b.jpg","1867_수동면_161b")</f>
        <v>1867_수동면_161b</v>
      </c>
      <c r="B895" s="4">
        <v>1867</v>
      </c>
      <c r="C895" s="4" t="s">
        <v>72</v>
      </c>
      <c r="D895" s="4" t="s">
        <v>73</v>
      </c>
      <c r="E895" s="4">
        <v>894</v>
      </c>
      <c r="F895" s="5">
        <v>6</v>
      </c>
      <c r="G895" s="5" t="s">
        <v>180</v>
      </c>
      <c r="H895" s="5" t="s">
        <v>181</v>
      </c>
      <c r="I895" s="5">
        <f t="shared" ref="I895:I920" si="65">I894</f>
        <v>2</v>
      </c>
      <c r="J895" s="5"/>
      <c r="K895" s="5"/>
      <c r="L895" s="5">
        <f>L894</f>
        <v>1</v>
      </c>
      <c r="M895" s="4" t="s">
        <v>971</v>
      </c>
      <c r="N895" s="4" t="s">
        <v>972</v>
      </c>
      <c r="O895" s="5"/>
      <c r="P895" s="5"/>
      <c r="Q895" s="5"/>
      <c r="R895" s="5"/>
      <c r="S895" s="5" t="s">
        <v>164</v>
      </c>
      <c r="T895" s="5" t="s">
        <v>165</v>
      </c>
      <c r="U895" s="5"/>
      <c r="V895" s="5"/>
      <c r="W895" s="5" t="s">
        <v>110</v>
      </c>
      <c r="X895" s="5" t="s">
        <v>111</v>
      </c>
      <c r="Y895" s="5" t="s">
        <v>167</v>
      </c>
      <c r="Z895" s="5" t="s">
        <v>168</v>
      </c>
      <c r="AA895" s="5"/>
      <c r="AB895" s="5"/>
      <c r="AC895" s="5">
        <v>35</v>
      </c>
      <c r="AD895" s="5" t="s">
        <v>499</v>
      </c>
      <c r="AE895" s="5" t="s">
        <v>500</v>
      </c>
      <c r="AF895" s="5"/>
      <c r="AG895" s="5"/>
      <c r="AH895" s="5"/>
      <c r="AI895" s="5"/>
      <c r="AJ895" s="5" t="s">
        <v>35</v>
      </c>
      <c r="AK895" s="5" t="s">
        <v>36</v>
      </c>
      <c r="AL895" s="5" t="s">
        <v>973</v>
      </c>
      <c r="AM895" s="5" t="s">
        <v>974</v>
      </c>
      <c r="AN895" s="5"/>
      <c r="AO895" s="5"/>
      <c r="AP895" s="5"/>
      <c r="AQ895" s="5"/>
      <c r="AR895" s="5"/>
      <c r="AS895" s="5"/>
      <c r="AT895" s="5" t="s">
        <v>95</v>
      </c>
      <c r="AU895" s="5" t="s">
        <v>96</v>
      </c>
      <c r="AV895" s="5" t="s">
        <v>975</v>
      </c>
      <c r="AW895" s="5" t="s">
        <v>976</v>
      </c>
      <c r="AX895" s="5"/>
      <c r="AY895" s="5"/>
      <c r="AZ895" s="5"/>
      <c r="BA895" s="5"/>
      <c r="BB895" s="5"/>
      <c r="BC895" s="5"/>
      <c r="BD895" s="5"/>
      <c r="BE895" s="5"/>
      <c r="BF895" s="5"/>
      <c r="BG895" s="5" t="s">
        <v>95</v>
      </c>
      <c r="BH895" s="5" t="s">
        <v>96</v>
      </c>
      <c r="BI895" s="5" t="s">
        <v>977</v>
      </c>
      <c r="BJ895" s="5" t="s">
        <v>5936</v>
      </c>
      <c r="BK895" s="5" t="s">
        <v>95</v>
      </c>
      <c r="BL895" s="5" t="s">
        <v>96</v>
      </c>
      <c r="BM895" s="5" t="s">
        <v>978</v>
      </c>
      <c r="BN895" s="5" t="s">
        <v>979</v>
      </c>
      <c r="BO895" s="5" t="s">
        <v>95</v>
      </c>
      <c r="BP895" s="5" t="s">
        <v>96</v>
      </c>
      <c r="BQ895" s="5" t="s">
        <v>980</v>
      </c>
      <c r="BR895" s="5" t="s">
        <v>981</v>
      </c>
      <c r="BS895" s="5" t="s">
        <v>171</v>
      </c>
      <c r="BT895" s="5" t="s">
        <v>5419</v>
      </c>
      <c r="BU895" s="5"/>
    </row>
    <row r="896" spans="1:73" s="6" customFormat="1" ht="13.5" customHeight="1">
      <c r="A896" s="11" t="str">
        <f>HYPERLINK("http://kyu.snu.ac.kr/sdhj/index.jsp?type=hj/GK14746_00IM0001_161b.jpg","1867_수동면_161b")</f>
        <v>1867_수동면_161b</v>
      </c>
      <c r="B896" s="4">
        <v>1867</v>
      </c>
      <c r="C896" s="4" t="s">
        <v>72</v>
      </c>
      <c r="D896" s="4" t="s">
        <v>73</v>
      </c>
      <c r="E896" s="4">
        <v>895</v>
      </c>
      <c r="F896" s="5">
        <v>6</v>
      </c>
      <c r="G896" s="5" t="s">
        <v>180</v>
      </c>
      <c r="H896" s="5" t="s">
        <v>181</v>
      </c>
      <c r="I896" s="5">
        <f t="shared" si="65"/>
        <v>2</v>
      </c>
      <c r="J896" s="5"/>
      <c r="K896" s="5"/>
      <c r="L896" s="5">
        <f>L895</f>
        <v>1</v>
      </c>
      <c r="M896" s="4" t="s">
        <v>971</v>
      </c>
      <c r="N896" s="4" t="s">
        <v>972</v>
      </c>
      <c r="O896" s="5"/>
      <c r="P896" s="5"/>
      <c r="Q896" s="5"/>
      <c r="R896" s="5"/>
      <c r="S896" s="5" t="s">
        <v>4494</v>
      </c>
      <c r="T896" s="5" t="s">
        <v>4495</v>
      </c>
      <c r="U896" s="5"/>
      <c r="V896" s="5"/>
      <c r="W896" s="5"/>
      <c r="X896" s="5"/>
      <c r="Y896" s="5" t="s">
        <v>5150</v>
      </c>
      <c r="Z896" s="5" t="s">
        <v>5151</v>
      </c>
      <c r="AA896" s="5"/>
      <c r="AB896" s="5"/>
      <c r="AC896" s="5">
        <v>7</v>
      </c>
      <c r="AD896" s="5" t="s">
        <v>893</v>
      </c>
      <c r="AE896" s="5" t="s">
        <v>894</v>
      </c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</row>
    <row r="897" spans="1:73" s="6" customFormat="1" ht="13.5" customHeight="1">
      <c r="A897" s="11" t="str">
        <f>HYPERLINK("http://kyu.snu.ac.kr/sdhj/index.jsp?type=hj/GK14746_00IM0001_161b.jpg","1867_수동면_161b")</f>
        <v>1867_수동면_161b</v>
      </c>
      <c r="B897" s="4">
        <v>1867</v>
      </c>
      <c r="C897" s="4" t="s">
        <v>72</v>
      </c>
      <c r="D897" s="4" t="s">
        <v>73</v>
      </c>
      <c r="E897" s="4">
        <v>896</v>
      </c>
      <c r="F897" s="5">
        <v>6</v>
      </c>
      <c r="G897" s="5" t="s">
        <v>180</v>
      </c>
      <c r="H897" s="5" t="s">
        <v>181</v>
      </c>
      <c r="I897" s="5">
        <f t="shared" si="65"/>
        <v>2</v>
      </c>
      <c r="J897" s="5"/>
      <c r="K897" s="5"/>
      <c r="L897" s="5">
        <f>L896</f>
        <v>1</v>
      </c>
      <c r="M897" s="4" t="s">
        <v>971</v>
      </c>
      <c r="N897" s="4" t="s">
        <v>972</v>
      </c>
      <c r="O897" s="5"/>
      <c r="P897" s="5"/>
      <c r="Q897" s="5"/>
      <c r="R897" s="5"/>
      <c r="S897" s="5"/>
      <c r="T897" s="5" t="s">
        <v>5574</v>
      </c>
      <c r="U897" s="5" t="s">
        <v>4512</v>
      </c>
      <c r="V897" s="5" t="s">
        <v>4513</v>
      </c>
      <c r="W897" s="5"/>
      <c r="X897" s="5"/>
      <c r="Y897" s="5" t="s">
        <v>5021</v>
      </c>
      <c r="Z897" s="5" t="s">
        <v>5022</v>
      </c>
      <c r="AA897" s="5"/>
      <c r="AB897" s="5"/>
      <c r="AC897" s="5"/>
      <c r="AD897" s="5" t="s">
        <v>1292</v>
      </c>
      <c r="AE897" s="5" t="s">
        <v>1293</v>
      </c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</row>
    <row r="898" spans="1:73" s="6" customFormat="1" ht="13.5" customHeight="1">
      <c r="A898" s="11" t="str">
        <f>HYPERLINK("http://kyu.snu.ac.kr/sdhj/index.jsp?type=hj/GK14746_00IM0001_161b.jpg","1867_수동면_161b")</f>
        <v>1867_수동면_161b</v>
      </c>
      <c r="B898" s="4">
        <v>1867</v>
      </c>
      <c r="C898" s="4" t="s">
        <v>72</v>
      </c>
      <c r="D898" s="4" t="s">
        <v>73</v>
      </c>
      <c r="E898" s="4">
        <v>897</v>
      </c>
      <c r="F898" s="5">
        <v>6</v>
      </c>
      <c r="G898" s="5" t="s">
        <v>180</v>
      </c>
      <c r="H898" s="5" t="s">
        <v>181</v>
      </c>
      <c r="I898" s="5">
        <f t="shared" si="65"/>
        <v>2</v>
      </c>
      <c r="J898" s="5"/>
      <c r="K898" s="5"/>
      <c r="L898" s="5">
        <v>2</v>
      </c>
      <c r="M898" s="4" t="s">
        <v>3620</v>
      </c>
      <c r="N898" s="4" t="s">
        <v>3621</v>
      </c>
      <c r="O898" s="5"/>
      <c r="P898" s="5"/>
      <c r="Q898" s="5"/>
      <c r="R898" s="5"/>
      <c r="S898" s="5"/>
      <c r="T898" s="5" t="s">
        <v>5538</v>
      </c>
      <c r="U898" s="5" t="s">
        <v>108</v>
      </c>
      <c r="V898" s="5" t="s">
        <v>109</v>
      </c>
      <c r="W898" s="5" t="s">
        <v>550</v>
      </c>
      <c r="X898" s="5" t="s">
        <v>551</v>
      </c>
      <c r="Y898" s="5" t="s">
        <v>702</v>
      </c>
      <c r="Z898" s="5" t="s">
        <v>703</v>
      </c>
      <c r="AA898" s="5"/>
      <c r="AB898" s="5"/>
      <c r="AC898" s="5">
        <v>76</v>
      </c>
      <c r="AD898" s="5" t="s">
        <v>304</v>
      </c>
      <c r="AE898" s="5" t="s">
        <v>305</v>
      </c>
      <c r="AF898" s="5"/>
      <c r="AG898" s="5"/>
      <c r="AH898" s="5"/>
      <c r="AI898" s="5"/>
      <c r="AJ898" s="5" t="s">
        <v>35</v>
      </c>
      <c r="AK898" s="5" t="s">
        <v>36</v>
      </c>
      <c r="AL898" s="5" t="s">
        <v>554</v>
      </c>
      <c r="AM898" s="5" t="s">
        <v>555</v>
      </c>
      <c r="AN898" s="5"/>
      <c r="AO898" s="5"/>
      <c r="AP898" s="5"/>
      <c r="AQ898" s="5"/>
      <c r="AR898" s="5"/>
      <c r="AS898" s="5"/>
      <c r="AT898" s="5" t="s">
        <v>95</v>
      </c>
      <c r="AU898" s="5" t="s">
        <v>96</v>
      </c>
      <c r="AV898" s="5" t="s">
        <v>704</v>
      </c>
      <c r="AW898" s="5" t="s">
        <v>705</v>
      </c>
      <c r="AX898" s="5"/>
      <c r="AY898" s="5"/>
      <c r="AZ898" s="5"/>
      <c r="BA898" s="5"/>
      <c r="BB898" s="5"/>
      <c r="BC898" s="5"/>
      <c r="BD898" s="5"/>
      <c r="BE898" s="5"/>
      <c r="BF898" s="5"/>
      <c r="BG898" s="5" t="s">
        <v>706</v>
      </c>
      <c r="BH898" s="5" t="s">
        <v>707</v>
      </c>
      <c r="BI898" s="5" t="s">
        <v>708</v>
      </c>
      <c r="BJ898" s="5" t="s">
        <v>709</v>
      </c>
      <c r="BK898" s="5" t="s">
        <v>3622</v>
      </c>
      <c r="BL898" s="5" t="s">
        <v>3623</v>
      </c>
      <c r="BM898" s="5" t="s">
        <v>2381</v>
      </c>
      <c r="BN898" s="5" t="s">
        <v>2382</v>
      </c>
      <c r="BO898" s="5" t="s">
        <v>95</v>
      </c>
      <c r="BP898" s="5" t="s">
        <v>96</v>
      </c>
      <c r="BQ898" s="5" t="s">
        <v>3624</v>
      </c>
      <c r="BR898" s="5" t="s">
        <v>3625</v>
      </c>
      <c r="BS898" s="5" t="s">
        <v>187</v>
      </c>
      <c r="BT898" s="5" t="s">
        <v>188</v>
      </c>
      <c r="BU898" s="5"/>
    </row>
    <row r="899" spans="1:73" s="6" customFormat="1" ht="13.5" customHeight="1">
      <c r="A899" s="11" t="str">
        <f>HYPERLINK("http://kyu.snu.ac.kr/sdhj/index.jsp?type=hj/GK14746_00IM0001_162a.jpg","1867_수동면_162a")</f>
        <v>1867_수동면_162a</v>
      </c>
      <c r="B899" s="4">
        <v>1867</v>
      </c>
      <c r="C899" s="4" t="s">
        <v>72</v>
      </c>
      <c r="D899" s="4" t="s">
        <v>73</v>
      </c>
      <c r="E899" s="4">
        <v>898</v>
      </c>
      <c r="F899" s="5">
        <v>6</v>
      </c>
      <c r="G899" s="5" t="s">
        <v>180</v>
      </c>
      <c r="H899" s="5" t="s">
        <v>181</v>
      </c>
      <c r="I899" s="5">
        <f t="shared" si="65"/>
        <v>2</v>
      </c>
      <c r="J899" s="5"/>
      <c r="K899" s="5"/>
      <c r="L899" s="5">
        <f t="shared" ref="L899:L907" si="66">L898</f>
        <v>2</v>
      </c>
      <c r="M899" s="4" t="s">
        <v>3620</v>
      </c>
      <c r="N899" s="4" t="s">
        <v>3621</v>
      </c>
      <c r="O899" s="5"/>
      <c r="P899" s="5"/>
      <c r="Q899" s="5"/>
      <c r="R899" s="5"/>
      <c r="S899" s="5" t="s">
        <v>164</v>
      </c>
      <c r="T899" s="5" t="s">
        <v>165</v>
      </c>
      <c r="U899" s="5"/>
      <c r="V899" s="5"/>
      <c r="W899" s="5" t="s">
        <v>3894</v>
      </c>
      <c r="X899" s="5" t="s">
        <v>3895</v>
      </c>
      <c r="Y899" s="5" t="s">
        <v>167</v>
      </c>
      <c r="Z899" s="5" t="s">
        <v>168</v>
      </c>
      <c r="AA899" s="5"/>
      <c r="AB899" s="5"/>
      <c r="AC899" s="5">
        <v>52</v>
      </c>
      <c r="AD899" s="5" t="s">
        <v>153</v>
      </c>
      <c r="AE899" s="5" t="s">
        <v>154</v>
      </c>
      <c r="AF899" s="5"/>
      <c r="AG899" s="5"/>
      <c r="AH899" s="5"/>
      <c r="AI899" s="5"/>
      <c r="AJ899" s="5" t="s">
        <v>169</v>
      </c>
      <c r="AK899" s="5" t="s">
        <v>170</v>
      </c>
      <c r="AL899" s="5" t="s">
        <v>712</v>
      </c>
      <c r="AM899" s="5" t="s">
        <v>713</v>
      </c>
      <c r="AN899" s="5"/>
      <c r="AO899" s="5"/>
      <c r="AP899" s="5"/>
      <c r="AQ899" s="5"/>
      <c r="AR899" s="5"/>
      <c r="AS899" s="5"/>
      <c r="AT899" s="5" t="s">
        <v>95</v>
      </c>
      <c r="AU899" s="5" t="s">
        <v>96</v>
      </c>
      <c r="AV899" s="5" t="s">
        <v>3896</v>
      </c>
      <c r="AW899" s="5" t="s">
        <v>3897</v>
      </c>
      <c r="AX899" s="5"/>
      <c r="AY899" s="5"/>
      <c r="AZ899" s="5"/>
      <c r="BA899" s="5"/>
      <c r="BB899" s="5"/>
      <c r="BC899" s="5"/>
      <c r="BD899" s="5"/>
      <c r="BE899" s="5"/>
      <c r="BF899" s="5"/>
      <c r="BG899" s="5" t="s">
        <v>95</v>
      </c>
      <c r="BH899" s="5" t="s">
        <v>96</v>
      </c>
      <c r="BI899" s="5" t="s">
        <v>3898</v>
      </c>
      <c r="BJ899" s="5" t="s">
        <v>3899</v>
      </c>
      <c r="BK899" s="5" t="s">
        <v>95</v>
      </c>
      <c r="BL899" s="5" t="s">
        <v>96</v>
      </c>
      <c r="BM899" s="5" t="s">
        <v>2829</v>
      </c>
      <c r="BN899" s="5" t="s">
        <v>2830</v>
      </c>
      <c r="BO899" s="5" t="s">
        <v>95</v>
      </c>
      <c r="BP899" s="5" t="s">
        <v>96</v>
      </c>
      <c r="BQ899" s="5" t="s">
        <v>3900</v>
      </c>
      <c r="BR899" s="5" t="s">
        <v>3901</v>
      </c>
      <c r="BS899" s="5" t="s">
        <v>3902</v>
      </c>
      <c r="BT899" s="5" t="s">
        <v>3903</v>
      </c>
      <c r="BU899" s="5"/>
    </row>
    <row r="900" spans="1:73" s="6" customFormat="1" ht="13.5" customHeight="1">
      <c r="A900" s="11" t="str">
        <f>HYPERLINK("http://kyu.snu.ac.kr/sdhj/index.jsp?type=hj/GK14746_00IM0001_162a.jpg","1867_수동면_162a")</f>
        <v>1867_수동면_162a</v>
      </c>
      <c r="B900" s="4">
        <v>1867</v>
      </c>
      <c r="C900" s="4" t="s">
        <v>72</v>
      </c>
      <c r="D900" s="4" t="s">
        <v>73</v>
      </c>
      <c r="E900" s="4">
        <v>899</v>
      </c>
      <c r="F900" s="5">
        <v>6</v>
      </c>
      <c r="G900" s="5" t="s">
        <v>180</v>
      </c>
      <c r="H900" s="5" t="s">
        <v>181</v>
      </c>
      <c r="I900" s="5">
        <f t="shared" si="65"/>
        <v>2</v>
      </c>
      <c r="J900" s="5"/>
      <c r="K900" s="5"/>
      <c r="L900" s="5">
        <f t="shared" si="66"/>
        <v>2</v>
      </c>
      <c r="M900" s="4" t="s">
        <v>3620</v>
      </c>
      <c r="N900" s="4" t="s">
        <v>3621</v>
      </c>
      <c r="O900" s="5"/>
      <c r="P900" s="5"/>
      <c r="Q900" s="5"/>
      <c r="R900" s="5"/>
      <c r="S900" s="5" t="s">
        <v>4494</v>
      </c>
      <c r="T900" s="5" t="s">
        <v>4495</v>
      </c>
      <c r="U900" s="5" t="s">
        <v>108</v>
      </c>
      <c r="V900" s="5" t="s">
        <v>109</v>
      </c>
      <c r="W900" s="5"/>
      <c r="X900" s="5"/>
      <c r="Y900" s="5" t="s">
        <v>5152</v>
      </c>
      <c r="Z900" s="5" t="s">
        <v>5937</v>
      </c>
      <c r="AA900" s="5"/>
      <c r="AB900" s="5"/>
      <c r="AC900" s="5">
        <v>41</v>
      </c>
      <c r="AD900" s="5" t="s">
        <v>229</v>
      </c>
      <c r="AE900" s="5" t="s">
        <v>230</v>
      </c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</row>
    <row r="901" spans="1:73" s="6" customFormat="1" ht="13.5" customHeight="1">
      <c r="A901" s="11" t="str">
        <f>HYPERLINK("http://kyu.snu.ac.kr/sdhj/index.jsp?type=hj/GK14746_00IM0001_162a.jpg","1867_수동면_162a")</f>
        <v>1867_수동면_162a</v>
      </c>
      <c r="B901" s="4">
        <v>1867</v>
      </c>
      <c r="C901" s="4" t="s">
        <v>72</v>
      </c>
      <c r="D901" s="4" t="s">
        <v>73</v>
      </c>
      <c r="E901" s="4">
        <v>900</v>
      </c>
      <c r="F901" s="5">
        <v>6</v>
      </c>
      <c r="G901" s="5" t="s">
        <v>180</v>
      </c>
      <c r="H901" s="5" t="s">
        <v>181</v>
      </c>
      <c r="I901" s="5">
        <f t="shared" si="65"/>
        <v>2</v>
      </c>
      <c r="J901" s="5"/>
      <c r="K901" s="5"/>
      <c r="L901" s="5">
        <f t="shared" si="66"/>
        <v>2</v>
      </c>
      <c r="M901" s="4" t="s">
        <v>3620</v>
      </c>
      <c r="N901" s="4" t="s">
        <v>3621</v>
      </c>
      <c r="O901" s="5"/>
      <c r="P901" s="5"/>
      <c r="Q901" s="5"/>
      <c r="R901" s="5"/>
      <c r="S901" s="5" t="s">
        <v>4475</v>
      </c>
      <c r="T901" s="5" t="s">
        <v>4435</v>
      </c>
      <c r="U901" s="5"/>
      <c r="V901" s="5"/>
      <c r="W901" s="5" t="s">
        <v>184</v>
      </c>
      <c r="X901" s="5" t="s">
        <v>5938</v>
      </c>
      <c r="Y901" s="5" t="s">
        <v>167</v>
      </c>
      <c r="Z901" s="5" t="s">
        <v>168</v>
      </c>
      <c r="AA901" s="5"/>
      <c r="AB901" s="5"/>
      <c r="AC901" s="5">
        <v>49</v>
      </c>
      <c r="AD901" s="5" t="s">
        <v>381</v>
      </c>
      <c r="AE901" s="5" t="s">
        <v>382</v>
      </c>
      <c r="AF901" s="5"/>
      <c r="AG901" s="5"/>
      <c r="AH901" s="5"/>
      <c r="AI901" s="5"/>
      <c r="AJ901" s="5" t="s">
        <v>35</v>
      </c>
      <c r="AK901" s="5" t="s">
        <v>36</v>
      </c>
      <c r="AL901" s="5" t="s">
        <v>4490</v>
      </c>
      <c r="AM901" s="5" t="s">
        <v>5939</v>
      </c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</row>
    <row r="902" spans="1:73" s="6" customFormat="1" ht="13.5" customHeight="1">
      <c r="A902" s="11" t="str">
        <f>HYPERLINK("http://kyu.snu.ac.kr/sdhj/index.jsp?type=hj/GK14746_00IM0001_162a.jpg","1867_수동면_162a")</f>
        <v>1867_수동면_162a</v>
      </c>
      <c r="B902" s="4">
        <v>1867</v>
      </c>
      <c r="C902" s="4" t="s">
        <v>72</v>
      </c>
      <c r="D902" s="4" t="s">
        <v>73</v>
      </c>
      <c r="E902" s="4">
        <v>901</v>
      </c>
      <c r="F902" s="5">
        <v>6</v>
      </c>
      <c r="G902" s="5" t="s">
        <v>180</v>
      </c>
      <c r="H902" s="5" t="s">
        <v>181</v>
      </c>
      <c r="I902" s="5">
        <f t="shared" si="65"/>
        <v>2</v>
      </c>
      <c r="J902" s="5"/>
      <c r="K902" s="5"/>
      <c r="L902" s="5">
        <f t="shared" si="66"/>
        <v>2</v>
      </c>
      <c r="M902" s="4" t="s">
        <v>3620</v>
      </c>
      <c r="N902" s="4" t="s">
        <v>3621</v>
      </c>
      <c r="O902" s="5"/>
      <c r="P902" s="5"/>
      <c r="Q902" s="5"/>
      <c r="R902" s="5"/>
      <c r="S902" s="5" t="s">
        <v>4494</v>
      </c>
      <c r="T902" s="5" t="s">
        <v>4495</v>
      </c>
      <c r="U902" s="5" t="s">
        <v>108</v>
      </c>
      <c r="V902" s="5" t="s">
        <v>109</v>
      </c>
      <c r="W902" s="5"/>
      <c r="X902" s="5"/>
      <c r="Y902" s="5" t="s">
        <v>5153</v>
      </c>
      <c r="Z902" s="5" t="s">
        <v>5940</v>
      </c>
      <c r="AA902" s="5"/>
      <c r="AB902" s="5"/>
      <c r="AC902" s="5">
        <v>37</v>
      </c>
      <c r="AD902" s="5" t="s">
        <v>678</v>
      </c>
      <c r="AE902" s="5" t="s">
        <v>679</v>
      </c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</row>
    <row r="903" spans="1:73" s="6" customFormat="1" ht="13.5" customHeight="1">
      <c r="A903" s="11" t="str">
        <f>HYPERLINK("http://kyu.snu.ac.kr/sdhj/index.jsp?type=hj/GK14746_00IM0001_162a.jpg","1867_수동면_162a")</f>
        <v>1867_수동면_162a</v>
      </c>
      <c r="B903" s="4">
        <v>1867</v>
      </c>
      <c r="C903" s="4" t="s">
        <v>72</v>
      </c>
      <c r="D903" s="4" t="s">
        <v>73</v>
      </c>
      <c r="E903" s="4">
        <v>902</v>
      </c>
      <c r="F903" s="5">
        <v>6</v>
      </c>
      <c r="G903" s="5" t="s">
        <v>180</v>
      </c>
      <c r="H903" s="5" t="s">
        <v>181</v>
      </c>
      <c r="I903" s="5">
        <f t="shared" si="65"/>
        <v>2</v>
      </c>
      <c r="J903" s="5"/>
      <c r="K903" s="5"/>
      <c r="L903" s="5">
        <f t="shared" si="66"/>
        <v>2</v>
      </c>
      <c r="M903" s="4" t="s">
        <v>3620</v>
      </c>
      <c r="N903" s="4" t="s">
        <v>3621</v>
      </c>
      <c r="O903" s="5"/>
      <c r="P903" s="5"/>
      <c r="Q903" s="5"/>
      <c r="R903" s="5"/>
      <c r="S903" s="5" t="s">
        <v>4494</v>
      </c>
      <c r="T903" s="5" t="s">
        <v>4495</v>
      </c>
      <c r="U903" s="5" t="s">
        <v>108</v>
      </c>
      <c r="V903" s="5" t="s">
        <v>109</v>
      </c>
      <c r="W903" s="5"/>
      <c r="X903" s="5"/>
      <c r="Y903" s="5" t="s">
        <v>5154</v>
      </c>
      <c r="Z903" s="5" t="s">
        <v>5155</v>
      </c>
      <c r="AA903" s="5" t="s">
        <v>5156</v>
      </c>
      <c r="AB903" s="5" t="s">
        <v>5941</v>
      </c>
      <c r="AC903" s="5">
        <v>25</v>
      </c>
      <c r="AD903" s="5" t="s">
        <v>653</v>
      </c>
      <c r="AE903" s="5" t="s">
        <v>654</v>
      </c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</row>
    <row r="904" spans="1:73" s="6" customFormat="1" ht="13.5" customHeight="1">
      <c r="A904" s="11" t="str">
        <f>HYPERLINK("http://kyu.snu.ac.kr/sdhj/index.jsp?type=hj/GK14746_00IM0001_162a.jpg","1867_수동면_162a")</f>
        <v>1867_수동면_162a</v>
      </c>
      <c r="B904" s="4">
        <v>1867</v>
      </c>
      <c r="C904" s="4" t="s">
        <v>72</v>
      </c>
      <c r="D904" s="4" t="s">
        <v>73</v>
      </c>
      <c r="E904" s="4">
        <v>903</v>
      </c>
      <c r="F904" s="5">
        <v>6</v>
      </c>
      <c r="G904" s="5" t="s">
        <v>180</v>
      </c>
      <c r="H904" s="5" t="s">
        <v>181</v>
      </c>
      <c r="I904" s="5">
        <f t="shared" si="65"/>
        <v>2</v>
      </c>
      <c r="J904" s="5"/>
      <c r="K904" s="5"/>
      <c r="L904" s="5">
        <f t="shared" si="66"/>
        <v>2</v>
      </c>
      <c r="M904" s="4" t="s">
        <v>3620</v>
      </c>
      <c r="N904" s="4" t="s">
        <v>3621</v>
      </c>
      <c r="O904" s="5"/>
      <c r="P904" s="5"/>
      <c r="Q904" s="5"/>
      <c r="R904" s="5"/>
      <c r="S904" s="5" t="s">
        <v>4475</v>
      </c>
      <c r="T904" s="5" t="s">
        <v>4435</v>
      </c>
      <c r="U904" s="5"/>
      <c r="V904" s="5"/>
      <c r="W904" s="5" t="s">
        <v>728</v>
      </c>
      <c r="X904" s="5" t="s">
        <v>729</v>
      </c>
      <c r="Y904" s="5" t="s">
        <v>167</v>
      </c>
      <c r="Z904" s="5" t="s">
        <v>168</v>
      </c>
      <c r="AA904" s="5"/>
      <c r="AB904" s="5"/>
      <c r="AC904" s="5">
        <v>25</v>
      </c>
      <c r="AD904" s="5" t="s">
        <v>653</v>
      </c>
      <c r="AE904" s="5" t="s">
        <v>654</v>
      </c>
      <c r="AF904" s="5"/>
      <c r="AG904" s="5"/>
      <c r="AH904" s="5"/>
      <c r="AI904" s="5"/>
      <c r="AJ904" s="5" t="s">
        <v>169</v>
      </c>
      <c r="AK904" s="5" t="s">
        <v>170</v>
      </c>
      <c r="AL904" s="5" t="s">
        <v>255</v>
      </c>
      <c r="AM904" s="5" t="s">
        <v>256</v>
      </c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</row>
    <row r="905" spans="1:73" s="6" customFormat="1" ht="13.5" customHeight="1">
      <c r="A905" s="11" t="str">
        <f>HYPERLINK("http://kyu.snu.ac.kr/sdhj/index.jsp?type=hj/GK14746_00IM0001_162a.jpg","1867_수동면_162a")</f>
        <v>1867_수동면_162a</v>
      </c>
      <c r="B905" s="4">
        <v>1867</v>
      </c>
      <c r="C905" s="4" t="s">
        <v>72</v>
      </c>
      <c r="D905" s="4" t="s">
        <v>73</v>
      </c>
      <c r="E905" s="4">
        <v>904</v>
      </c>
      <c r="F905" s="5">
        <v>6</v>
      </c>
      <c r="G905" s="5" t="s">
        <v>180</v>
      </c>
      <c r="H905" s="5" t="s">
        <v>181</v>
      </c>
      <c r="I905" s="5">
        <f t="shared" si="65"/>
        <v>2</v>
      </c>
      <c r="J905" s="5"/>
      <c r="K905" s="5"/>
      <c r="L905" s="5">
        <f t="shared" si="66"/>
        <v>2</v>
      </c>
      <c r="M905" s="4" t="s">
        <v>3620</v>
      </c>
      <c r="N905" s="4" t="s">
        <v>3621</v>
      </c>
      <c r="O905" s="5"/>
      <c r="P905" s="5"/>
      <c r="Q905" s="5"/>
      <c r="R905" s="5"/>
      <c r="S905" s="5" t="s">
        <v>379</v>
      </c>
      <c r="T905" s="5" t="s">
        <v>380</v>
      </c>
      <c r="U905" s="5" t="s">
        <v>108</v>
      </c>
      <c r="V905" s="5" t="s">
        <v>109</v>
      </c>
      <c r="W905" s="5"/>
      <c r="X905" s="5"/>
      <c r="Y905" s="5" t="s">
        <v>5157</v>
      </c>
      <c r="Z905" s="5" t="s">
        <v>2408</v>
      </c>
      <c r="AA905" s="5"/>
      <c r="AB905" s="5"/>
      <c r="AC905" s="5">
        <v>26</v>
      </c>
      <c r="AD905" s="5" t="s">
        <v>2100</v>
      </c>
      <c r="AE905" s="5" t="s">
        <v>2101</v>
      </c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</row>
    <row r="906" spans="1:73" s="6" customFormat="1" ht="13.5" customHeight="1">
      <c r="A906" s="11" t="str">
        <f>HYPERLINK("http://kyu.snu.ac.kr/sdhj/index.jsp?type=hj/GK14746_00IM0001_162a.jpg","1867_수동면_162a")</f>
        <v>1867_수동면_162a</v>
      </c>
      <c r="B906" s="4">
        <v>1867</v>
      </c>
      <c r="C906" s="4" t="s">
        <v>72</v>
      </c>
      <c r="D906" s="4" t="s">
        <v>73</v>
      </c>
      <c r="E906" s="4">
        <v>905</v>
      </c>
      <c r="F906" s="5">
        <v>6</v>
      </c>
      <c r="G906" s="5" t="s">
        <v>180</v>
      </c>
      <c r="H906" s="5" t="s">
        <v>181</v>
      </c>
      <c r="I906" s="5">
        <f t="shared" si="65"/>
        <v>2</v>
      </c>
      <c r="J906" s="5"/>
      <c r="K906" s="5"/>
      <c r="L906" s="5">
        <f t="shared" si="66"/>
        <v>2</v>
      </c>
      <c r="M906" s="4" t="s">
        <v>3620</v>
      </c>
      <c r="N906" s="4" t="s">
        <v>3621</v>
      </c>
      <c r="O906" s="5"/>
      <c r="P906" s="5"/>
      <c r="Q906" s="5"/>
      <c r="R906" s="5"/>
      <c r="S906" s="5" t="s">
        <v>4481</v>
      </c>
      <c r="T906" s="5" t="s">
        <v>4482</v>
      </c>
      <c r="U906" s="5"/>
      <c r="V906" s="5"/>
      <c r="W906" s="5" t="s">
        <v>243</v>
      </c>
      <c r="X906" s="5" t="s">
        <v>244</v>
      </c>
      <c r="Y906" s="5" t="s">
        <v>167</v>
      </c>
      <c r="Z906" s="5" t="s">
        <v>168</v>
      </c>
      <c r="AA906" s="5"/>
      <c r="AB906" s="5"/>
      <c r="AC906" s="5">
        <v>27</v>
      </c>
      <c r="AD906" s="5" t="s">
        <v>2200</v>
      </c>
      <c r="AE906" s="5" t="s">
        <v>2201</v>
      </c>
      <c r="AF906" s="5"/>
      <c r="AG906" s="5"/>
      <c r="AH906" s="5"/>
      <c r="AI906" s="5"/>
      <c r="AJ906" s="5" t="s">
        <v>35</v>
      </c>
      <c r="AK906" s="5" t="s">
        <v>36</v>
      </c>
      <c r="AL906" s="5" t="s">
        <v>171</v>
      </c>
      <c r="AM906" s="5" t="s">
        <v>5540</v>
      </c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</row>
    <row r="907" spans="1:73" s="6" customFormat="1" ht="13.5" customHeight="1">
      <c r="A907" s="11" t="str">
        <f>HYPERLINK("http://kyu.snu.ac.kr/sdhj/index.jsp?type=hj/GK14746_00IM0001_162a.jpg","1867_수동면_162a")</f>
        <v>1867_수동면_162a</v>
      </c>
      <c r="B907" s="4">
        <v>1867</v>
      </c>
      <c r="C907" s="4" t="s">
        <v>72</v>
      </c>
      <c r="D907" s="4" t="s">
        <v>73</v>
      </c>
      <c r="E907" s="4">
        <v>906</v>
      </c>
      <c r="F907" s="5">
        <v>6</v>
      </c>
      <c r="G907" s="5" t="s">
        <v>180</v>
      </c>
      <c r="H907" s="5" t="s">
        <v>181</v>
      </c>
      <c r="I907" s="5">
        <f t="shared" si="65"/>
        <v>2</v>
      </c>
      <c r="J907" s="5"/>
      <c r="K907" s="5"/>
      <c r="L907" s="5">
        <f t="shared" si="66"/>
        <v>2</v>
      </c>
      <c r="M907" s="4" t="s">
        <v>3620</v>
      </c>
      <c r="N907" s="4" t="s">
        <v>3621</v>
      </c>
      <c r="O907" s="5"/>
      <c r="P907" s="5"/>
      <c r="Q907" s="5"/>
      <c r="R907" s="5"/>
      <c r="S907" s="5"/>
      <c r="T907" s="5" t="s">
        <v>5541</v>
      </c>
      <c r="U907" s="5" t="s">
        <v>4512</v>
      </c>
      <c r="V907" s="5" t="s">
        <v>4513</v>
      </c>
      <c r="W907" s="5"/>
      <c r="X907" s="5"/>
      <c r="Y907" s="5" t="s">
        <v>5158</v>
      </c>
      <c r="Z907" s="5" t="s">
        <v>5159</v>
      </c>
      <c r="AA907" s="5"/>
      <c r="AB907" s="5"/>
      <c r="AC907" s="5"/>
      <c r="AD907" s="5" t="s">
        <v>185</v>
      </c>
      <c r="AE907" s="5" t="s">
        <v>186</v>
      </c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</row>
    <row r="908" spans="1:73" s="6" customFormat="1" ht="13.5" customHeight="1">
      <c r="A908" s="11" t="str">
        <f>HYPERLINK("http://kyu.snu.ac.kr/sdhj/index.jsp?type=hj/GK14746_00IM0001_162a.jpg","1867_수동면_162a")</f>
        <v>1867_수동면_162a</v>
      </c>
      <c r="B908" s="4">
        <v>1867</v>
      </c>
      <c r="C908" s="4" t="s">
        <v>72</v>
      </c>
      <c r="D908" s="4" t="s">
        <v>73</v>
      </c>
      <c r="E908" s="4">
        <v>907</v>
      </c>
      <c r="F908" s="5">
        <v>6</v>
      </c>
      <c r="G908" s="5" t="s">
        <v>180</v>
      </c>
      <c r="H908" s="5" t="s">
        <v>181</v>
      </c>
      <c r="I908" s="5">
        <f t="shared" si="65"/>
        <v>2</v>
      </c>
      <c r="J908" s="5"/>
      <c r="K908" s="5"/>
      <c r="L908" s="5">
        <v>3</v>
      </c>
      <c r="M908" s="4" t="s">
        <v>4050</v>
      </c>
      <c r="N908" s="4" t="s">
        <v>4051</v>
      </c>
      <c r="O908" s="5"/>
      <c r="P908" s="5"/>
      <c r="Q908" s="5"/>
      <c r="R908" s="5"/>
      <c r="S908" s="5"/>
      <c r="T908" s="5" t="s">
        <v>5438</v>
      </c>
      <c r="U908" s="5" t="s">
        <v>108</v>
      </c>
      <c r="V908" s="5" t="s">
        <v>109</v>
      </c>
      <c r="W908" s="5" t="s">
        <v>425</v>
      </c>
      <c r="X908" s="5" t="s">
        <v>426</v>
      </c>
      <c r="Y908" s="5" t="s">
        <v>4052</v>
      </c>
      <c r="Z908" s="5" t="s">
        <v>4053</v>
      </c>
      <c r="AA908" s="5"/>
      <c r="AB908" s="5"/>
      <c r="AC908" s="5">
        <v>55</v>
      </c>
      <c r="AD908" s="5" t="s">
        <v>1264</v>
      </c>
      <c r="AE908" s="5" t="s">
        <v>1265</v>
      </c>
      <c r="AF908" s="5"/>
      <c r="AG908" s="5"/>
      <c r="AH908" s="5"/>
      <c r="AI908" s="5"/>
      <c r="AJ908" s="5" t="s">
        <v>35</v>
      </c>
      <c r="AK908" s="5" t="s">
        <v>36</v>
      </c>
      <c r="AL908" s="5" t="s">
        <v>538</v>
      </c>
      <c r="AM908" s="5" t="s">
        <v>539</v>
      </c>
      <c r="AN908" s="5"/>
      <c r="AO908" s="5"/>
      <c r="AP908" s="5"/>
      <c r="AQ908" s="5"/>
      <c r="AR908" s="5"/>
      <c r="AS908" s="5"/>
      <c r="AT908" s="5" t="s">
        <v>95</v>
      </c>
      <c r="AU908" s="5" t="s">
        <v>96</v>
      </c>
      <c r="AV908" s="5" t="s">
        <v>2318</v>
      </c>
      <c r="AW908" s="5" t="s">
        <v>2319</v>
      </c>
      <c r="AX908" s="5"/>
      <c r="AY908" s="5"/>
      <c r="AZ908" s="5"/>
      <c r="BA908" s="5"/>
      <c r="BB908" s="5"/>
      <c r="BC908" s="5"/>
      <c r="BD908" s="5"/>
      <c r="BE908" s="5"/>
      <c r="BF908" s="5"/>
      <c r="BG908" s="5" t="s">
        <v>95</v>
      </c>
      <c r="BH908" s="5" t="s">
        <v>96</v>
      </c>
      <c r="BI908" s="5" t="s">
        <v>2320</v>
      </c>
      <c r="BJ908" s="5" t="s">
        <v>2321</v>
      </c>
      <c r="BK908" s="5" t="s">
        <v>95</v>
      </c>
      <c r="BL908" s="5" t="s">
        <v>96</v>
      </c>
      <c r="BM908" s="5" t="s">
        <v>2118</v>
      </c>
      <c r="BN908" s="5" t="s">
        <v>2119</v>
      </c>
      <c r="BO908" s="5" t="s">
        <v>95</v>
      </c>
      <c r="BP908" s="5" t="s">
        <v>96</v>
      </c>
      <c r="BQ908" s="5" t="s">
        <v>4054</v>
      </c>
      <c r="BR908" s="5" t="s">
        <v>4055</v>
      </c>
      <c r="BS908" s="5" t="s">
        <v>626</v>
      </c>
      <c r="BT908" s="5" t="s">
        <v>627</v>
      </c>
      <c r="BU908" s="5"/>
    </row>
    <row r="909" spans="1:73" s="6" customFormat="1" ht="13.5" customHeight="1">
      <c r="A909" s="11" t="str">
        <f>HYPERLINK("http://kyu.snu.ac.kr/sdhj/index.jsp?type=hj/GK14746_00IM0001_162a.jpg","1867_수동면_162a")</f>
        <v>1867_수동면_162a</v>
      </c>
      <c r="B909" s="4">
        <v>1867</v>
      </c>
      <c r="C909" s="4" t="s">
        <v>72</v>
      </c>
      <c r="D909" s="4" t="s">
        <v>73</v>
      </c>
      <c r="E909" s="4">
        <v>908</v>
      </c>
      <c r="F909" s="5">
        <v>6</v>
      </c>
      <c r="G909" s="5" t="s">
        <v>180</v>
      </c>
      <c r="H909" s="5" t="s">
        <v>181</v>
      </c>
      <c r="I909" s="5">
        <f t="shared" si="65"/>
        <v>2</v>
      </c>
      <c r="J909" s="5"/>
      <c r="K909" s="5"/>
      <c r="L909" s="5">
        <f>L908</f>
        <v>3</v>
      </c>
      <c r="M909" s="4" t="s">
        <v>4050</v>
      </c>
      <c r="N909" s="4" t="s">
        <v>4051</v>
      </c>
      <c r="O909" s="5"/>
      <c r="P909" s="5"/>
      <c r="Q909" s="5"/>
      <c r="R909" s="5"/>
      <c r="S909" s="5" t="s">
        <v>164</v>
      </c>
      <c r="T909" s="5" t="s">
        <v>165</v>
      </c>
      <c r="U909" s="5"/>
      <c r="V909" s="5"/>
      <c r="W909" s="5" t="s">
        <v>728</v>
      </c>
      <c r="X909" s="5" t="s">
        <v>729</v>
      </c>
      <c r="Y909" s="5" t="s">
        <v>167</v>
      </c>
      <c r="Z909" s="5" t="s">
        <v>168</v>
      </c>
      <c r="AA909" s="5"/>
      <c r="AB909" s="5"/>
      <c r="AC909" s="5">
        <v>55</v>
      </c>
      <c r="AD909" s="5" t="s">
        <v>1264</v>
      </c>
      <c r="AE909" s="5" t="s">
        <v>1265</v>
      </c>
      <c r="AF909" s="5"/>
      <c r="AG909" s="5"/>
      <c r="AH909" s="5"/>
      <c r="AI909" s="5"/>
      <c r="AJ909" s="5" t="s">
        <v>169</v>
      </c>
      <c r="AK909" s="5" t="s">
        <v>170</v>
      </c>
      <c r="AL909" s="5" t="s">
        <v>255</v>
      </c>
      <c r="AM909" s="5" t="s">
        <v>256</v>
      </c>
      <c r="AN909" s="5"/>
      <c r="AO909" s="5"/>
      <c r="AP909" s="5"/>
      <c r="AQ909" s="5"/>
      <c r="AR909" s="5"/>
      <c r="AS909" s="5"/>
      <c r="AT909" s="5" t="s">
        <v>95</v>
      </c>
      <c r="AU909" s="5" t="s">
        <v>96</v>
      </c>
      <c r="AV909" s="5" t="s">
        <v>4393</v>
      </c>
      <c r="AW909" s="5" t="s">
        <v>4394</v>
      </c>
      <c r="AX909" s="5"/>
      <c r="AY909" s="5"/>
      <c r="AZ909" s="5"/>
      <c r="BA909" s="5"/>
      <c r="BB909" s="5"/>
      <c r="BC909" s="5"/>
      <c r="BD909" s="5"/>
      <c r="BE909" s="5"/>
      <c r="BF909" s="5"/>
      <c r="BG909" s="5" t="s">
        <v>95</v>
      </c>
      <c r="BH909" s="5" t="s">
        <v>96</v>
      </c>
      <c r="BI909" s="5" t="s">
        <v>4407</v>
      </c>
      <c r="BJ909" s="5" t="s">
        <v>4396</v>
      </c>
      <c r="BK909" s="5" t="s">
        <v>95</v>
      </c>
      <c r="BL909" s="5" t="s">
        <v>96</v>
      </c>
      <c r="BM909" s="5" t="s">
        <v>3480</v>
      </c>
      <c r="BN909" s="5" t="s">
        <v>3481</v>
      </c>
      <c r="BO909" s="5" t="s">
        <v>95</v>
      </c>
      <c r="BP909" s="5" t="s">
        <v>96</v>
      </c>
      <c r="BQ909" s="5" t="s">
        <v>4408</v>
      </c>
      <c r="BR909" s="5" t="s">
        <v>4409</v>
      </c>
      <c r="BS909" s="5" t="s">
        <v>290</v>
      </c>
      <c r="BT909" s="5" t="s">
        <v>291</v>
      </c>
      <c r="BU909" s="5"/>
    </row>
    <row r="910" spans="1:73" s="6" customFormat="1" ht="13.5" customHeight="1">
      <c r="A910" s="11" t="str">
        <f>HYPERLINK("http://kyu.snu.ac.kr/sdhj/index.jsp?type=hj/GK14746_00IM0001_162a.jpg","1867_수동면_162a")</f>
        <v>1867_수동면_162a</v>
      </c>
      <c r="B910" s="4">
        <v>1867</v>
      </c>
      <c r="C910" s="4" t="s">
        <v>72</v>
      </c>
      <c r="D910" s="4" t="s">
        <v>73</v>
      </c>
      <c r="E910" s="4">
        <v>909</v>
      </c>
      <c r="F910" s="5">
        <v>6</v>
      </c>
      <c r="G910" s="5" t="s">
        <v>180</v>
      </c>
      <c r="H910" s="5" t="s">
        <v>181</v>
      </c>
      <c r="I910" s="5">
        <f t="shared" si="65"/>
        <v>2</v>
      </c>
      <c r="J910" s="5"/>
      <c r="K910" s="5"/>
      <c r="L910" s="5">
        <f>L909</f>
        <v>3</v>
      </c>
      <c r="M910" s="4" t="s">
        <v>4050</v>
      </c>
      <c r="N910" s="4" t="s">
        <v>4051</v>
      </c>
      <c r="O910" s="5"/>
      <c r="P910" s="5"/>
      <c r="Q910" s="5"/>
      <c r="R910" s="5"/>
      <c r="S910" s="5" t="s">
        <v>4494</v>
      </c>
      <c r="T910" s="5" t="s">
        <v>4495</v>
      </c>
      <c r="U910" s="5" t="s">
        <v>108</v>
      </c>
      <c r="V910" s="5" t="s">
        <v>109</v>
      </c>
      <c r="W910" s="5"/>
      <c r="X910" s="5"/>
      <c r="Y910" s="5" t="s">
        <v>557</v>
      </c>
      <c r="Z910" s="5" t="s">
        <v>558</v>
      </c>
      <c r="AA910" s="5"/>
      <c r="AB910" s="5"/>
      <c r="AC910" s="5">
        <v>23</v>
      </c>
      <c r="AD910" s="5" t="s">
        <v>1079</v>
      </c>
      <c r="AE910" s="5" t="s">
        <v>1080</v>
      </c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</row>
    <row r="911" spans="1:73" s="6" customFormat="1" ht="13.5" customHeight="1">
      <c r="A911" s="11" t="str">
        <f>HYPERLINK("http://kyu.snu.ac.kr/sdhj/index.jsp?type=hj/GK14746_00IM0001_162a.jpg","1867_수동면_162a")</f>
        <v>1867_수동면_162a</v>
      </c>
      <c r="B911" s="4">
        <v>1867</v>
      </c>
      <c r="C911" s="4" t="s">
        <v>72</v>
      </c>
      <c r="D911" s="4" t="s">
        <v>73</v>
      </c>
      <c r="E911" s="4">
        <v>910</v>
      </c>
      <c r="F911" s="5">
        <v>6</v>
      </c>
      <c r="G911" s="5" t="s">
        <v>180</v>
      </c>
      <c r="H911" s="5" t="s">
        <v>181</v>
      </c>
      <c r="I911" s="5">
        <f t="shared" si="65"/>
        <v>2</v>
      </c>
      <c r="J911" s="5"/>
      <c r="K911" s="5"/>
      <c r="L911" s="5">
        <f>L910</f>
        <v>3</v>
      </c>
      <c r="M911" s="4" t="s">
        <v>4050</v>
      </c>
      <c r="N911" s="4" t="s">
        <v>4051</v>
      </c>
      <c r="O911" s="5"/>
      <c r="P911" s="5"/>
      <c r="Q911" s="5"/>
      <c r="R911" s="5"/>
      <c r="S911" s="5" t="s">
        <v>4475</v>
      </c>
      <c r="T911" s="5" t="s">
        <v>4435</v>
      </c>
      <c r="U911" s="5"/>
      <c r="V911" s="5"/>
      <c r="W911" s="5" t="s">
        <v>166</v>
      </c>
      <c r="X911" s="5" t="s">
        <v>5942</v>
      </c>
      <c r="Y911" s="5" t="s">
        <v>167</v>
      </c>
      <c r="Z911" s="5" t="s">
        <v>168</v>
      </c>
      <c r="AA911" s="5"/>
      <c r="AB911" s="5"/>
      <c r="AC911" s="5">
        <v>23</v>
      </c>
      <c r="AD911" s="5" t="s">
        <v>1079</v>
      </c>
      <c r="AE911" s="5" t="s">
        <v>1080</v>
      </c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</row>
    <row r="912" spans="1:73" s="6" customFormat="1" ht="13.5" customHeight="1">
      <c r="A912" s="11" t="str">
        <f>HYPERLINK("http://kyu.snu.ac.kr/sdhj/index.jsp?type=hj/GK14746_00IM0001_162a.jpg","1867_수동면_162a")</f>
        <v>1867_수동면_162a</v>
      </c>
      <c r="B912" s="4">
        <v>1867</v>
      </c>
      <c r="C912" s="4" t="s">
        <v>72</v>
      </c>
      <c r="D912" s="4" t="s">
        <v>73</v>
      </c>
      <c r="E912" s="4">
        <v>911</v>
      </c>
      <c r="F912" s="5">
        <v>6</v>
      </c>
      <c r="G912" s="5" t="s">
        <v>180</v>
      </c>
      <c r="H912" s="5" t="s">
        <v>181</v>
      </c>
      <c r="I912" s="5">
        <f t="shared" si="65"/>
        <v>2</v>
      </c>
      <c r="J912" s="5"/>
      <c r="K912" s="5"/>
      <c r="L912" s="5">
        <f>L911</f>
        <v>3</v>
      </c>
      <c r="M912" s="4" t="s">
        <v>4050</v>
      </c>
      <c r="N912" s="4" t="s">
        <v>4051</v>
      </c>
      <c r="O912" s="5"/>
      <c r="P912" s="5"/>
      <c r="Q912" s="5"/>
      <c r="R912" s="5"/>
      <c r="S912" s="5"/>
      <c r="T912" s="5" t="s">
        <v>5442</v>
      </c>
      <c r="U912" s="5" t="s">
        <v>4512</v>
      </c>
      <c r="V912" s="5" t="s">
        <v>4513</v>
      </c>
      <c r="W912" s="5"/>
      <c r="X912" s="5"/>
      <c r="Y912" s="5" t="s">
        <v>503</v>
      </c>
      <c r="Z912" s="5" t="s">
        <v>504</v>
      </c>
      <c r="AA912" s="5"/>
      <c r="AB912" s="5"/>
      <c r="AC912" s="5"/>
      <c r="AD912" s="5" t="s">
        <v>2468</v>
      </c>
      <c r="AE912" s="5" t="s">
        <v>2469</v>
      </c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</row>
    <row r="913" spans="1:73" s="6" customFormat="1" ht="13.5" customHeight="1">
      <c r="A913" s="11" t="str">
        <f>HYPERLINK("http://kyu.snu.ac.kr/sdhj/index.jsp?type=hj/GK14746_00IM0001_162a.jpg","1867_수동면_162a")</f>
        <v>1867_수동면_162a</v>
      </c>
      <c r="B913" s="4">
        <v>1867</v>
      </c>
      <c r="C913" s="4" t="s">
        <v>72</v>
      </c>
      <c r="D913" s="4" t="s">
        <v>73</v>
      </c>
      <c r="E913" s="4">
        <v>912</v>
      </c>
      <c r="F913" s="5">
        <v>6</v>
      </c>
      <c r="G913" s="5" t="s">
        <v>180</v>
      </c>
      <c r="H913" s="5" t="s">
        <v>181</v>
      </c>
      <c r="I913" s="5">
        <f t="shared" si="65"/>
        <v>2</v>
      </c>
      <c r="J913" s="5"/>
      <c r="K913" s="5"/>
      <c r="L913" s="5">
        <v>4</v>
      </c>
      <c r="M913" s="4" t="s">
        <v>1387</v>
      </c>
      <c r="N913" s="4" t="s">
        <v>1388</v>
      </c>
      <c r="O913" s="5"/>
      <c r="P913" s="5"/>
      <c r="Q913" s="5"/>
      <c r="R913" s="5"/>
      <c r="S913" s="5"/>
      <c r="T913" s="5" t="s">
        <v>5563</v>
      </c>
      <c r="U913" s="5" t="s">
        <v>108</v>
      </c>
      <c r="V913" s="5" t="s">
        <v>109</v>
      </c>
      <c r="W913" s="5" t="s">
        <v>184</v>
      </c>
      <c r="X913" s="5" t="s">
        <v>5943</v>
      </c>
      <c r="Y913" s="5" t="s">
        <v>2603</v>
      </c>
      <c r="Z913" s="5" t="s">
        <v>2604</v>
      </c>
      <c r="AA913" s="5"/>
      <c r="AB913" s="5"/>
      <c r="AC913" s="5">
        <v>39</v>
      </c>
      <c r="AD913" s="5" t="s">
        <v>1391</v>
      </c>
      <c r="AE913" s="5" t="s">
        <v>1392</v>
      </c>
      <c r="AF913" s="5"/>
      <c r="AG913" s="5"/>
      <c r="AH913" s="5"/>
      <c r="AI913" s="5"/>
      <c r="AJ913" s="5" t="s">
        <v>35</v>
      </c>
      <c r="AK913" s="5" t="s">
        <v>36</v>
      </c>
      <c r="AL913" s="5" t="s">
        <v>199</v>
      </c>
      <c r="AM913" s="5" t="s">
        <v>200</v>
      </c>
      <c r="AN913" s="5"/>
      <c r="AO913" s="5"/>
      <c r="AP913" s="5"/>
      <c r="AQ913" s="5"/>
      <c r="AR913" s="5"/>
      <c r="AS913" s="5"/>
      <c r="AT913" s="5" t="s">
        <v>95</v>
      </c>
      <c r="AU913" s="5" t="s">
        <v>96</v>
      </c>
      <c r="AV913" s="5" t="s">
        <v>936</v>
      </c>
      <c r="AW913" s="5" t="s">
        <v>937</v>
      </c>
      <c r="AX913" s="5"/>
      <c r="AY913" s="5"/>
      <c r="AZ913" s="5"/>
      <c r="BA913" s="5"/>
      <c r="BB913" s="5"/>
      <c r="BC913" s="5"/>
      <c r="BD913" s="5"/>
      <c r="BE913" s="5"/>
      <c r="BF913" s="5"/>
      <c r="BG913" s="5" t="s">
        <v>95</v>
      </c>
      <c r="BH913" s="5" t="s">
        <v>96</v>
      </c>
      <c r="BI913" s="5" t="s">
        <v>2605</v>
      </c>
      <c r="BJ913" s="5" t="s">
        <v>1383</v>
      </c>
      <c r="BK913" s="5" t="s">
        <v>95</v>
      </c>
      <c r="BL913" s="5" t="s">
        <v>96</v>
      </c>
      <c r="BM913" s="5" t="s">
        <v>191</v>
      </c>
      <c r="BN913" s="5" t="s">
        <v>192</v>
      </c>
      <c r="BO913" s="5" t="s">
        <v>95</v>
      </c>
      <c r="BP913" s="5" t="s">
        <v>96</v>
      </c>
      <c r="BQ913" s="5" t="s">
        <v>2606</v>
      </c>
      <c r="BR913" s="5" t="s">
        <v>2607</v>
      </c>
      <c r="BS913" s="5" t="s">
        <v>116</v>
      </c>
      <c r="BT913" s="5" t="s">
        <v>117</v>
      </c>
      <c r="BU913" s="5"/>
    </row>
    <row r="914" spans="1:73" s="6" customFormat="1" ht="13.5" customHeight="1">
      <c r="A914" s="11" t="str">
        <f>HYPERLINK("http://kyu.snu.ac.kr/sdhj/index.jsp?type=hj/GK14746_00IM0001_162a.jpg","1867_수동면_162a")</f>
        <v>1867_수동면_162a</v>
      </c>
      <c r="B914" s="4">
        <v>1867</v>
      </c>
      <c r="C914" s="4" t="s">
        <v>72</v>
      </c>
      <c r="D914" s="4" t="s">
        <v>73</v>
      </c>
      <c r="E914" s="4">
        <v>913</v>
      </c>
      <c r="F914" s="5">
        <v>6</v>
      </c>
      <c r="G914" s="5" t="s">
        <v>180</v>
      </c>
      <c r="H914" s="5" t="s">
        <v>181</v>
      </c>
      <c r="I914" s="5">
        <f t="shared" si="65"/>
        <v>2</v>
      </c>
      <c r="J914" s="5"/>
      <c r="K914" s="5"/>
      <c r="L914" s="5">
        <f>L913</f>
        <v>4</v>
      </c>
      <c r="M914" s="4" t="s">
        <v>1387</v>
      </c>
      <c r="N914" s="4" t="s">
        <v>1388</v>
      </c>
      <c r="O914" s="5"/>
      <c r="P914" s="5"/>
      <c r="Q914" s="5"/>
      <c r="R914" s="5"/>
      <c r="S914" s="5" t="s">
        <v>164</v>
      </c>
      <c r="T914" s="5" t="s">
        <v>165</v>
      </c>
      <c r="U914" s="5"/>
      <c r="V914" s="5"/>
      <c r="W914" s="5" t="s">
        <v>1389</v>
      </c>
      <c r="X914" s="5" t="s">
        <v>1390</v>
      </c>
      <c r="Y914" s="5" t="s">
        <v>167</v>
      </c>
      <c r="Z914" s="5" t="s">
        <v>168</v>
      </c>
      <c r="AA914" s="5"/>
      <c r="AB914" s="5"/>
      <c r="AC914" s="5">
        <v>39</v>
      </c>
      <c r="AD914" s="5" t="s">
        <v>1391</v>
      </c>
      <c r="AE914" s="5" t="s">
        <v>1392</v>
      </c>
      <c r="AF914" s="5"/>
      <c r="AG914" s="5"/>
      <c r="AH914" s="5"/>
      <c r="AI914" s="5"/>
      <c r="AJ914" s="5" t="s">
        <v>169</v>
      </c>
      <c r="AK914" s="5" t="s">
        <v>170</v>
      </c>
      <c r="AL914" s="5" t="s">
        <v>1393</v>
      </c>
      <c r="AM914" s="5" t="s">
        <v>1120</v>
      </c>
      <c r="AN914" s="5"/>
      <c r="AO914" s="5"/>
      <c r="AP914" s="5"/>
      <c r="AQ914" s="5"/>
      <c r="AR914" s="5"/>
      <c r="AS914" s="5"/>
      <c r="AT914" s="5" t="s">
        <v>95</v>
      </c>
      <c r="AU914" s="5" t="s">
        <v>96</v>
      </c>
      <c r="AV914" s="5" t="s">
        <v>1394</v>
      </c>
      <c r="AW914" s="5" t="s">
        <v>1395</v>
      </c>
      <c r="AX914" s="5"/>
      <c r="AY914" s="5"/>
      <c r="AZ914" s="5"/>
      <c r="BA914" s="5"/>
      <c r="BB914" s="5"/>
      <c r="BC914" s="5"/>
      <c r="BD914" s="5"/>
      <c r="BE914" s="5"/>
      <c r="BF914" s="5"/>
      <c r="BG914" s="5" t="s">
        <v>95</v>
      </c>
      <c r="BH914" s="5" t="s">
        <v>96</v>
      </c>
      <c r="BI914" s="5" t="s">
        <v>1396</v>
      </c>
      <c r="BJ914" s="5" t="s">
        <v>1397</v>
      </c>
      <c r="BK914" s="5" t="s">
        <v>95</v>
      </c>
      <c r="BL914" s="5" t="s">
        <v>96</v>
      </c>
      <c r="BM914" s="5" t="s">
        <v>1398</v>
      </c>
      <c r="BN914" s="5" t="s">
        <v>1399</v>
      </c>
      <c r="BO914" s="5" t="s">
        <v>95</v>
      </c>
      <c r="BP914" s="5" t="s">
        <v>96</v>
      </c>
      <c r="BQ914" s="5" t="s">
        <v>1400</v>
      </c>
      <c r="BR914" s="5" t="s">
        <v>1401</v>
      </c>
      <c r="BS914" s="5" t="s">
        <v>171</v>
      </c>
      <c r="BT914" s="5" t="s">
        <v>5944</v>
      </c>
      <c r="BU914" s="5"/>
    </row>
    <row r="915" spans="1:73" s="6" customFormat="1" ht="13.5" customHeight="1">
      <c r="A915" s="11" t="str">
        <f>HYPERLINK("http://kyu.snu.ac.kr/sdhj/index.jsp?type=hj/GK14746_00IM0001_162a.jpg","1867_수동면_162a")</f>
        <v>1867_수동면_162a</v>
      </c>
      <c r="B915" s="4">
        <v>1867</v>
      </c>
      <c r="C915" s="4" t="s">
        <v>72</v>
      </c>
      <c r="D915" s="4" t="s">
        <v>73</v>
      </c>
      <c r="E915" s="4">
        <v>914</v>
      </c>
      <c r="F915" s="5">
        <v>6</v>
      </c>
      <c r="G915" s="5" t="s">
        <v>180</v>
      </c>
      <c r="H915" s="5" t="s">
        <v>181</v>
      </c>
      <c r="I915" s="5">
        <f t="shared" si="65"/>
        <v>2</v>
      </c>
      <c r="J915" s="5"/>
      <c r="K915" s="5"/>
      <c r="L915" s="5">
        <f>L914</f>
        <v>4</v>
      </c>
      <c r="M915" s="4" t="s">
        <v>1387</v>
      </c>
      <c r="N915" s="4" t="s">
        <v>1388</v>
      </c>
      <c r="O915" s="5"/>
      <c r="P915" s="5"/>
      <c r="Q915" s="5"/>
      <c r="R915" s="5"/>
      <c r="S915" s="5"/>
      <c r="T915" s="5" t="s">
        <v>5565</v>
      </c>
      <c r="U915" s="5" t="s">
        <v>4512</v>
      </c>
      <c r="V915" s="5" t="s">
        <v>4513</v>
      </c>
      <c r="W915" s="5"/>
      <c r="X915" s="5"/>
      <c r="Y915" s="5" t="s">
        <v>5160</v>
      </c>
      <c r="Z915" s="5" t="s">
        <v>5945</v>
      </c>
      <c r="AA915" s="5"/>
      <c r="AB915" s="5"/>
      <c r="AC915" s="5"/>
      <c r="AD915" s="5" t="s">
        <v>714</v>
      </c>
      <c r="AE915" s="5" t="s">
        <v>715</v>
      </c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</row>
    <row r="916" spans="1:73" s="6" customFormat="1" ht="13.5" customHeight="1">
      <c r="A916" s="11" t="str">
        <f>HYPERLINK("http://kyu.snu.ac.kr/sdhj/index.jsp?type=hj/GK14746_00IM0001_162a.jpg","1867_수동면_162a")</f>
        <v>1867_수동면_162a</v>
      </c>
      <c r="B916" s="4">
        <v>1867</v>
      </c>
      <c r="C916" s="4" t="s">
        <v>72</v>
      </c>
      <c r="D916" s="4" t="s">
        <v>73</v>
      </c>
      <c r="E916" s="4">
        <v>915</v>
      </c>
      <c r="F916" s="5">
        <v>6</v>
      </c>
      <c r="G916" s="5" t="s">
        <v>180</v>
      </c>
      <c r="H916" s="5" t="s">
        <v>181</v>
      </c>
      <c r="I916" s="5">
        <f t="shared" si="65"/>
        <v>2</v>
      </c>
      <c r="J916" s="5"/>
      <c r="K916" s="5"/>
      <c r="L916" s="5">
        <v>5</v>
      </c>
      <c r="M916" s="4" t="s">
        <v>2334</v>
      </c>
      <c r="N916" s="4" t="s">
        <v>2335</v>
      </c>
      <c r="O916" s="5"/>
      <c r="P916" s="5"/>
      <c r="Q916" s="5"/>
      <c r="R916" s="5"/>
      <c r="S916" s="5"/>
      <c r="T916" s="5" t="s">
        <v>5794</v>
      </c>
      <c r="U916" s="5" t="s">
        <v>108</v>
      </c>
      <c r="V916" s="5" t="s">
        <v>109</v>
      </c>
      <c r="W916" s="5" t="s">
        <v>728</v>
      </c>
      <c r="X916" s="5" t="s">
        <v>729</v>
      </c>
      <c r="Y916" s="5" t="s">
        <v>2713</v>
      </c>
      <c r="Z916" s="5" t="s">
        <v>2714</v>
      </c>
      <c r="AA916" s="5"/>
      <c r="AB916" s="5"/>
      <c r="AC916" s="5">
        <v>70</v>
      </c>
      <c r="AD916" s="5" t="s">
        <v>1914</v>
      </c>
      <c r="AE916" s="5" t="s">
        <v>1915</v>
      </c>
      <c r="AF916" s="5"/>
      <c r="AG916" s="5"/>
      <c r="AH916" s="5"/>
      <c r="AI916" s="5"/>
      <c r="AJ916" s="5" t="s">
        <v>35</v>
      </c>
      <c r="AK916" s="5" t="s">
        <v>36</v>
      </c>
      <c r="AL916" s="5" t="s">
        <v>255</v>
      </c>
      <c r="AM916" s="5" t="s">
        <v>256</v>
      </c>
      <c r="AN916" s="5"/>
      <c r="AO916" s="5"/>
      <c r="AP916" s="5"/>
      <c r="AQ916" s="5"/>
      <c r="AR916" s="5"/>
      <c r="AS916" s="5"/>
      <c r="AT916" s="5" t="s">
        <v>95</v>
      </c>
      <c r="AU916" s="5" t="s">
        <v>96</v>
      </c>
      <c r="AV916" s="5" t="s">
        <v>2715</v>
      </c>
      <c r="AW916" s="5" t="s">
        <v>2716</v>
      </c>
      <c r="AX916" s="5"/>
      <c r="AY916" s="5"/>
      <c r="AZ916" s="5"/>
      <c r="BA916" s="5"/>
      <c r="BB916" s="5"/>
      <c r="BC916" s="5"/>
      <c r="BD916" s="5"/>
      <c r="BE916" s="5"/>
      <c r="BF916" s="5"/>
      <c r="BG916" s="5" t="s">
        <v>95</v>
      </c>
      <c r="BH916" s="5" t="s">
        <v>96</v>
      </c>
      <c r="BI916" s="5" t="s">
        <v>2717</v>
      </c>
      <c r="BJ916" s="5" t="s">
        <v>2718</v>
      </c>
      <c r="BK916" s="5" t="s">
        <v>95</v>
      </c>
      <c r="BL916" s="5" t="s">
        <v>96</v>
      </c>
      <c r="BM916" s="5" t="s">
        <v>2719</v>
      </c>
      <c r="BN916" s="5" t="s">
        <v>1511</v>
      </c>
      <c r="BO916" s="5" t="s">
        <v>95</v>
      </c>
      <c r="BP916" s="5" t="s">
        <v>96</v>
      </c>
      <c r="BQ916" s="5" t="s">
        <v>2720</v>
      </c>
      <c r="BR916" s="5" t="s">
        <v>2721</v>
      </c>
      <c r="BS916" s="5" t="s">
        <v>2722</v>
      </c>
      <c r="BT916" s="5" t="s">
        <v>2723</v>
      </c>
      <c r="BU916" s="5"/>
    </row>
    <row r="917" spans="1:73" s="6" customFormat="1" ht="13.5" customHeight="1">
      <c r="A917" s="11" t="str">
        <f>HYPERLINK("http://kyu.snu.ac.kr/sdhj/index.jsp?type=hj/GK14746_00IM0001_162a.jpg","1867_수동면_162a")</f>
        <v>1867_수동면_162a</v>
      </c>
      <c r="B917" s="4">
        <v>1867</v>
      </c>
      <c r="C917" s="4" t="s">
        <v>72</v>
      </c>
      <c r="D917" s="4" t="s">
        <v>73</v>
      </c>
      <c r="E917" s="4">
        <v>916</v>
      </c>
      <c r="F917" s="5">
        <v>6</v>
      </c>
      <c r="G917" s="5" t="s">
        <v>180</v>
      </c>
      <c r="H917" s="5" t="s">
        <v>181</v>
      </c>
      <c r="I917" s="5">
        <f t="shared" si="65"/>
        <v>2</v>
      </c>
      <c r="J917" s="5"/>
      <c r="K917" s="5"/>
      <c r="L917" s="5">
        <f>L916</f>
        <v>5</v>
      </c>
      <c r="M917" s="4" t="s">
        <v>2334</v>
      </c>
      <c r="N917" s="4" t="s">
        <v>2335</v>
      </c>
      <c r="O917" s="5"/>
      <c r="P917" s="5"/>
      <c r="Q917" s="5"/>
      <c r="R917" s="5"/>
      <c r="S917" s="5" t="s">
        <v>164</v>
      </c>
      <c r="T917" s="5" t="s">
        <v>165</v>
      </c>
      <c r="U917" s="5"/>
      <c r="V917" s="5"/>
      <c r="W917" s="5" t="s">
        <v>184</v>
      </c>
      <c r="X917" s="5" t="s">
        <v>5946</v>
      </c>
      <c r="Y917" s="5" t="s">
        <v>167</v>
      </c>
      <c r="Z917" s="5" t="s">
        <v>168</v>
      </c>
      <c r="AA917" s="5"/>
      <c r="AB917" s="5"/>
      <c r="AC917" s="5">
        <v>63</v>
      </c>
      <c r="AD917" s="5" t="s">
        <v>2336</v>
      </c>
      <c r="AE917" s="5" t="s">
        <v>2337</v>
      </c>
      <c r="AF917" s="5"/>
      <c r="AG917" s="5"/>
      <c r="AH917" s="5"/>
      <c r="AI917" s="5"/>
      <c r="AJ917" s="5" t="s">
        <v>169</v>
      </c>
      <c r="AK917" s="5" t="s">
        <v>170</v>
      </c>
      <c r="AL917" s="5" t="s">
        <v>199</v>
      </c>
      <c r="AM917" s="5" t="s">
        <v>200</v>
      </c>
      <c r="AN917" s="5"/>
      <c r="AO917" s="5"/>
      <c r="AP917" s="5"/>
      <c r="AQ917" s="5"/>
      <c r="AR917" s="5"/>
      <c r="AS917" s="5"/>
      <c r="AT917" s="5" t="s">
        <v>95</v>
      </c>
      <c r="AU917" s="5" t="s">
        <v>96</v>
      </c>
      <c r="AV917" s="5" t="s">
        <v>235</v>
      </c>
      <c r="AW917" s="5" t="s">
        <v>236</v>
      </c>
      <c r="AX917" s="5"/>
      <c r="AY917" s="5"/>
      <c r="AZ917" s="5"/>
      <c r="BA917" s="5"/>
      <c r="BB917" s="5"/>
      <c r="BC917" s="5"/>
      <c r="BD917" s="5"/>
      <c r="BE917" s="5"/>
      <c r="BF917" s="5"/>
      <c r="BG917" s="5" t="s">
        <v>95</v>
      </c>
      <c r="BH917" s="5" t="s">
        <v>96</v>
      </c>
      <c r="BI917" s="5" t="s">
        <v>191</v>
      </c>
      <c r="BJ917" s="5" t="s">
        <v>192</v>
      </c>
      <c r="BK917" s="5" t="s">
        <v>95</v>
      </c>
      <c r="BL917" s="5" t="s">
        <v>96</v>
      </c>
      <c r="BM917" s="5" t="s">
        <v>920</v>
      </c>
      <c r="BN917" s="5" t="s">
        <v>921</v>
      </c>
      <c r="BO917" s="5" t="s">
        <v>95</v>
      </c>
      <c r="BP917" s="5" t="s">
        <v>96</v>
      </c>
      <c r="BQ917" s="5" t="s">
        <v>2338</v>
      </c>
      <c r="BR917" s="5" t="s">
        <v>2339</v>
      </c>
      <c r="BS917" s="5" t="s">
        <v>116</v>
      </c>
      <c r="BT917" s="5" t="s">
        <v>117</v>
      </c>
      <c r="BU917" s="5"/>
    </row>
    <row r="918" spans="1:73" s="6" customFormat="1" ht="13.5" customHeight="1">
      <c r="A918" s="11" t="str">
        <f>HYPERLINK("http://kyu.snu.ac.kr/sdhj/index.jsp?type=hj/GK14746_00IM0001_162a.jpg","1867_수동면_162a")</f>
        <v>1867_수동면_162a</v>
      </c>
      <c r="B918" s="4">
        <v>1867</v>
      </c>
      <c r="C918" s="4" t="s">
        <v>72</v>
      </c>
      <c r="D918" s="4" t="s">
        <v>73</v>
      </c>
      <c r="E918" s="4">
        <v>917</v>
      </c>
      <c r="F918" s="5">
        <v>6</v>
      </c>
      <c r="G918" s="5" t="s">
        <v>180</v>
      </c>
      <c r="H918" s="5" t="s">
        <v>181</v>
      </c>
      <c r="I918" s="5">
        <f t="shared" si="65"/>
        <v>2</v>
      </c>
      <c r="J918" s="5"/>
      <c r="K918" s="5"/>
      <c r="L918" s="5">
        <f>L917</f>
        <v>5</v>
      </c>
      <c r="M918" s="4" t="s">
        <v>2334</v>
      </c>
      <c r="N918" s="4" t="s">
        <v>2335</v>
      </c>
      <c r="O918" s="5"/>
      <c r="P918" s="5"/>
      <c r="Q918" s="5"/>
      <c r="R918" s="5"/>
      <c r="S918" s="5" t="s">
        <v>4494</v>
      </c>
      <c r="T918" s="5" t="s">
        <v>4495</v>
      </c>
      <c r="U918" s="5"/>
      <c r="V918" s="5"/>
      <c r="W918" s="5"/>
      <c r="X918" s="5"/>
      <c r="Y918" s="5" t="s">
        <v>5161</v>
      </c>
      <c r="Z918" s="5" t="s">
        <v>5162</v>
      </c>
      <c r="AA918" s="5"/>
      <c r="AB918" s="5"/>
      <c r="AC918" s="5">
        <v>28</v>
      </c>
      <c r="AD918" s="5" t="s">
        <v>2468</v>
      </c>
      <c r="AE918" s="5" t="s">
        <v>2469</v>
      </c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</row>
    <row r="919" spans="1:73" s="6" customFormat="1" ht="13.5" customHeight="1">
      <c r="A919" s="11" t="str">
        <f>HYPERLINK("http://kyu.snu.ac.kr/sdhj/index.jsp?type=hj/GK14746_00IM0001_162a.jpg","1867_수동면_162a")</f>
        <v>1867_수동면_162a</v>
      </c>
      <c r="B919" s="4">
        <v>1867</v>
      </c>
      <c r="C919" s="4" t="s">
        <v>72</v>
      </c>
      <c r="D919" s="4" t="s">
        <v>73</v>
      </c>
      <c r="E919" s="4">
        <v>918</v>
      </c>
      <c r="F919" s="5">
        <v>6</v>
      </c>
      <c r="G919" s="5" t="s">
        <v>180</v>
      </c>
      <c r="H919" s="5" t="s">
        <v>181</v>
      </c>
      <c r="I919" s="5">
        <f t="shared" si="65"/>
        <v>2</v>
      </c>
      <c r="J919" s="5"/>
      <c r="K919" s="5"/>
      <c r="L919" s="5">
        <f>L918</f>
        <v>5</v>
      </c>
      <c r="M919" s="4" t="s">
        <v>2334</v>
      </c>
      <c r="N919" s="4" t="s">
        <v>2335</v>
      </c>
      <c r="O919" s="5"/>
      <c r="P919" s="5"/>
      <c r="Q919" s="5"/>
      <c r="R919" s="5"/>
      <c r="S919" s="5" t="s">
        <v>4475</v>
      </c>
      <c r="T919" s="5" t="s">
        <v>4435</v>
      </c>
      <c r="U919" s="5"/>
      <c r="V919" s="5"/>
      <c r="W919" s="5" t="s">
        <v>166</v>
      </c>
      <c r="X919" s="5" t="s">
        <v>5947</v>
      </c>
      <c r="Y919" s="5" t="s">
        <v>167</v>
      </c>
      <c r="Z919" s="5" t="s">
        <v>168</v>
      </c>
      <c r="AA919" s="5"/>
      <c r="AB919" s="5"/>
      <c r="AC919" s="5">
        <v>28</v>
      </c>
      <c r="AD919" s="5" t="s">
        <v>2468</v>
      </c>
      <c r="AE919" s="5" t="s">
        <v>2469</v>
      </c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</row>
    <row r="920" spans="1:73" s="6" customFormat="1" ht="13.5" customHeight="1">
      <c r="A920" s="11" t="str">
        <f>HYPERLINK("http://kyu.snu.ac.kr/sdhj/index.jsp?type=hj/GK14746_00IM0001_162a.jpg","1867_수동면_162a")</f>
        <v>1867_수동면_162a</v>
      </c>
      <c r="B920" s="4">
        <v>1867</v>
      </c>
      <c r="C920" s="4" t="s">
        <v>72</v>
      </c>
      <c r="D920" s="4" t="s">
        <v>73</v>
      </c>
      <c r="E920" s="4">
        <v>919</v>
      </c>
      <c r="F920" s="5">
        <v>6</v>
      </c>
      <c r="G920" s="5" t="s">
        <v>180</v>
      </c>
      <c r="H920" s="5" t="s">
        <v>181</v>
      </c>
      <c r="I920" s="5">
        <f t="shared" si="65"/>
        <v>2</v>
      </c>
      <c r="J920" s="5"/>
      <c r="K920" s="5"/>
      <c r="L920" s="5">
        <f>L919</f>
        <v>5</v>
      </c>
      <c r="M920" s="4" t="s">
        <v>2334</v>
      </c>
      <c r="N920" s="4" t="s">
        <v>2335</v>
      </c>
      <c r="O920" s="5"/>
      <c r="P920" s="5"/>
      <c r="Q920" s="5"/>
      <c r="R920" s="5"/>
      <c r="S920" s="5"/>
      <c r="T920" s="5" t="s">
        <v>5796</v>
      </c>
      <c r="U920" s="5" t="s">
        <v>4512</v>
      </c>
      <c r="V920" s="5" t="s">
        <v>4513</v>
      </c>
      <c r="W920" s="5"/>
      <c r="X920" s="5"/>
      <c r="Y920" s="5" t="s">
        <v>5948</v>
      </c>
      <c r="Z920" s="5" t="s">
        <v>5949</v>
      </c>
      <c r="AA920" s="5"/>
      <c r="AB920" s="5"/>
      <c r="AC920" s="5"/>
      <c r="AD920" s="5" t="s">
        <v>714</v>
      </c>
      <c r="AE920" s="5" t="s">
        <v>715</v>
      </c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</row>
    <row r="921" spans="1:73" s="6" customFormat="1" ht="13.5" customHeight="1">
      <c r="A921" s="11" t="str">
        <f>HYPERLINK("http://kyu.snu.ac.kr/sdhj/index.jsp?type=hj/GK14746_00IM0001_162a.jpg","1867_수동면_162a")</f>
        <v>1867_수동면_162a</v>
      </c>
      <c r="B921" s="4">
        <v>1867</v>
      </c>
      <c r="C921" s="4" t="s">
        <v>72</v>
      </c>
      <c r="D921" s="4" t="s">
        <v>73</v>
      </c>
      <c r="E921" s="4">
        <v>920</v>
      </c>
      <c r="F921" s="5">
        <v>6</v>
      </c>
      <c r="G921" s="5" t="s">
        <v>180</v>
      </c>
      <c r="H921" s="5" t="s">
        <v>181</v>
      </c>
      <c r="I921" s="5">
        <v>3</v>
      </c>
      <c r="J921" s="5" t="s">
        <v>3549</v>
      </c>
      <c r="K921" s="5" t="s">
        <v>3550</v>
      </c>
      <c r="L921" s="5">
        <v>1</v>
      </c>
      <c r="M921" s="4" t="s">
        <v>3549</v>
      </c>
      <c r="N921" s="4" t="s">
        <v>3550</v>
      </c>
      <c r="O921" s="5"/>
      <c r="P921" s="5"/>
      <c r="Q921" s="5"/>
      <c r="R921" s="5"/>
      <c r="S921" s="5"/>
      <c r="T921" s="5" t="s">
        <v>5421</v>
      </c>
      <c r="U921" s="5" t="s">
        <v>189</v>
      </c>
      <c r="V921" s="5" t="s">
        <v>190</v>
      </c>
      <c r="W921" s="5" t="s">
        <v>425</v>
      </c>
      <c r="X921" s="5" t="s">
        <v>426</v>
      </c>
      <c r="Y921" s="5" t="s">
        <v>3551</v>
      </c>
      <c r="Z921" s="5" t="s">
        <v>3552</v>
      </c>
      <c r="AA921" s="5"/>
      <c r="AB921" s="5"/>
      <c r="AC921" s="5">
        <v>44</v>
      </c>
      <c r="AD921" s="5" t="s">
        <v>438</v>
      </c>
      <c r="AE921" s="5" t="s">
        <v>439</v>
      </c>
      <c r="AF921" s="5"/>
      <c r="AG921" s="5"/>
      <c r="AH921" s="5"/>
      <c r="AI921" s="5"/>
      <c r="AJ921" s="5" t="s">
        <v>35</v>
      </c>
      <c r="AK921" s="5" t="s">
        <v>36</v>
      </c>
      <c r="AL921" s="5" t="s">
        <v>93</v>
      </c>
      <c r="AM921" s="5" t="s">
        <v>94</v>
      </c>
      <c r="AN921" s="5"/>
      <c r="AO921" s="5"/>
      <c r="AP921" s="5"/>
      <c r="AQ921" s="5"/>
      <c r="AR921" s="5"/>
      <c r="AS921" s="5"/>
      <c r="AT921" s="5" t="s">
        <v>189</v>
      </c>
      <c r="AU921" s="5" t="s">
        <v>190</v>
      </c>
      <c r="AV921" s="5" t="s">
        <v>3553</v>
      </c>
      <c r="AW921" s="5" t="s">
        <v>3554</v>
      </c>
      <c r="AX921" s="5"/>
      <c r="AY921" s="5"/>
      <c r="AZ921" s="5"/>
      <c r="BA921" s="5"/>
      <c r="BB921" s="5"/>
      <c r="BC921" s="5"/>
      <c r="BD921" s="5"/>
      <c r="BE921" s="5"/>
      <c r="BF921" s="5"/>
      <c r="BG921" s="5" t="s">
        <v>189</v>
      </c>
      <c r="BH921" s="5" t="s">
        <v>190</v>
      </c>
      <c r="BI921" s="5" t="s">
        <v>3066</v>
      </c>
      <c r="BJ921" s="5" t="s">
        <v>3067</v>
      </c>
      <c r="BK921" s="5" t="s">
        <v>189</v>
      </c>
      <c r="BL921" s="5" t="s">
        <v>190</v>
      </c>
      <c r="BM921" s="5" t="s">
        <v>3555</v>
      </c>
      <c r="BN921" s="5" t="s">
        <v>3556</v>
      </c>
      <c r="BO921" s="5" t="s">
        <v>189</v>
      </c>
      <c r="BP921" s="5" t="s">
        <v>190</v>
      </c>
      <c r="BQ921" s="5" t="s">
        <v>3557</v>
      </c>
      <c r="BR921" s="5" t="s">
        <v>3558</v>
      </c>
      <c r="BS921" s="5" t="s">
        <v>187</v>
      </c>
      <c r="BT921" s="5" t="s">
        <v>188</v>
      </c>
      <c r="BU921" s="5"/>
    </row>
    <row r="922" spans="1:73" s="6" customFormat="1" ht="13.5" customHeight="1">
      <c r="A922" s="11" t="str">
        <f>HYPERLINK("http://kyu.snu.ac.kr/sdhj/index.jsp?type=hj/GK14746_00IM0001_162a.jpg","1867_수동면_162a")</f>
        <v>1867_수동면_162a</v>
      </c>
      <c r="B922" s="4">
        <v>1867</v>
      </c>
      <c r="C922" s="4" t="s">
        <v>72</v>
      </c>
      <c r="D922" s="4" t="s">
        <v>73</v>
      </c>
      <c r="E922" s="4">
        <v>921</v>
      </c>
      <c r="F922" s="5">
        <v>6</v>
      </c>
      <c r="G922" s="5" t="s">
        <v>180</v>
      </c>
      <c r="H922" s="5" t="s">
        <v>181</v>
      </c>
      <c r="I922" s="5">
        <f t="shared" ref="I922:I939" si="67">I921</f>
        <v>3</v>
      </c>
      <c r="J922" s="5"/>
      <c r="K922" s="5"/>
      <c r="L922" s="5">
        <f>L921</f>
        <v>1</v>
      </c>
      <c r="M922" s="4" t="s">
        <v>3549</v>
      </c>
      <c r="N922" s="4" t="s">
        <v>3550</v>
      </c>
      <c r="O922" s="5"/>
      <c r="P922" s="5"/>
      <c r="Q922" s="5"/>
      <c r="R922" s="5"/>
      <c r="S922" s="5" t="s">
        <v>164</v>
      </c>
      <c r="T922" s="5" t="s">
        <v>165</v>
      </c>
      <c r="U922" s="5"/>
      <c r="V922" s="5"/>
      <c r="W922" s="5" t="s">
        <v>166</v>
      </c>
      <c r="X922" s="5" t="s">
        <v>5422</v>
      </c>
      <c r="Y922" s="5" t="s">
        <v>22</v>
      </c>
      <c r="Z922" s="5" t="s">
        <v>23</v>
      </c>
      <c r="AA922" s="5"/>
      <c r="AB922" s="5"/>
      <c r="AC922" s="5">
        <v>31</v>
      </c>
      <c r="AD922" s="5" t="s">
        <v>1640</v>
      </c>
      <c r="AE922" s="5" t="s">
        <v>1641</v>
      </c>
      <c r="AF922" s="5"/>
      <c r="AG922" s="5"/>
      <c r="AH922" s="5"/>
      <c r="AI922" s="5"/>
      <c r="AJ922" s="5" t="s">
        <v>35</v>
      </c>
      <c r="AK922" s="5" t="s">
        <v>36</v>
      </c>
      <c r="AL922" s="5" t="s">
        <v>171</v>
      </c>
      <c r="AM922" s="5" t="s">
        <v>5425</v>
      </c>
      <c r="AN922" s="5"/>
      <c r="AO922" s="5"/>
      <c r="AP922" s="5"/>
      <c r="AQ922" s="5"/>
      <c r="AR922" s="5"/>
      <c r="AS922" s="5"/>
      <c r="AT922" s="5" t="s">
        <v>189</v>
      </c>
      <c r="AU922" s="5" t="s">
        <v>190</v>
      </c>
      <c r="AV922" s="5" t="s">
        <v>3682</v>
      </c>
      <c r="AW922" s="5" t="s">
        <v>3683</v>
      </c>
      <c r="AX922" s="5"/>
      <c r="AY922" s="5"/>
      <c r="AZ922" s="5"/>
      <c r="BA922" s="5"/>
      <c r="BB922" s="5"/>
      <c r="BC922" s="5"/>
      <c r="BD922" s="5"/>
      <c r="BE922" s="5"/>
      <c r="BF922" s="5"/>
      <c r="BG922" s="5" t="s">
        <v>189</v>
      </c>
      <c r="BH922" s="5" t="s">
        <v>190</v>
      </c>
      <c r="BI922" s="5" t="s">
        <v>3684</v>
      </c>
      <c r="BJ922" s="5" t="s">
        <v>3685</v>
      </c>
      <c r="BK922" s="5" t="s">
        <v>189</v>
      </c>
      <c r="BL922" s="5" t="s">
        <v>190</v>
      </c>
      <c r="BM922" s="5" t="s">
        <v>195</v>
      </c>
      <c r="BN922" s="5" t="s">
        <v>196</v>
      </c>
      <c r="BO922" s="5" t="s">
        <v>189</v>
      </c>
      <c r="BP922" s="5" t="s">
        <v>190</v>
      </c>
      <c r="BQ922" s="5" t="s">
        <v>3686</v>
      </c>
      <c r="BR922" s="5" t="s">
        <v>3687</v>
      </c>
      <c r="BS922" s="5" t="s">
        <v>1054</v>
      </c>
      <c r="BT922" s="5" t="s">
        <v>1055</v>
      </c>
      <c r="BU922" s="5"/>
    </row>
    <row r="923" spans="1:73" s="6" customFormat="1" ht="13.5" customHeight="1">
      <c r="A923" s="11" t="str">
        <f>HYPERLINK("http://kyu.snu.ac.kr/sdhj/index.jsp?type=hj/GK14746_00IM0001_162b.jpg","1867_수동면_162b")</f>
        <v>1867_수동면_162b</v>
      </c>
      <c r="B923" s="4">
        <v>1867</v>
      </c>
      <c r="C923" s="4" t="s">
        <v>72</v>
      </c>
      <c r="D923" s="4" t="s">
        <v>73</v>
      </c>
      <c r="E923" s="4">
        <v>922</v>
      </c>
      <c r="F923" s="5">
        <v>6</v>
      </c>
      <c r="G923" s="5" t="s">
        <v>180</v>
      </c>
      <c r="H923" s="5" t="s">
        <v>181</v>
      </c>
      <c r="I923" s="5">
        <f t="shared" si="67"/>
        <v>3</v>
      </c>
      <c r="J923" s="5"/>
      <c r="K923" s="5"/>
      <c r="L923" s="5">
        <v>2</v>
      </c>
      <c r="M923" s="4" t="s">
        <v>1980</v>
      </c>
      <c r="N923" s="4" t="s">
        <v>1981</v>
      </c>
      <c r="O923" s="5" t="s">
        <v>14</v>
      </c>
      <c r="P923" s="5" t="s">
        <v>15</v>
      </c>
      <c r="Q923" s="5"/>
      <c r="R923" s="5"/>
      <c r="S923" s="5"/>
      <c r="T923" s="5" t="s">
        <v>5950</v>
      </c>
      <c r="U923" s="5" t="s">
        <v>108</v>
      </c>
      <c r="V923" s="5" t="s">
        <v>109</v>
      </c>
      <c r="W923" s="5" t="s">
        <v>184</v>
      </c>
      <c r="X923" s="5" t="s">
        <v>5951</v>
      </c>
      <c r="Y923" s="5" t="s">
        <v>1982</v>
      </c>
      <c r="Z923" s="5" t="s">
        <v>1983</v>
      </c>
      <c r="AA923" s="5"/>
      <c r="AB923" s="5"/>
      <c r="AC923" s="5">
        <v>43</v>
      </c>
      <c r="AD923" s="5" t="s">
        <v>212</v>
      </c>
      <c r="AE923" s="5" t="s">
        <v>213</v>
      </c>
      <c r="AF923" s="5"/>
      <c r="AG923" s="5"/>
      <c r="AH923" s="5"/>
      <c r="AI923" s="5"/>
      <c r="AJ923" s="5" t="s">
        <v>35</v>
      </c>
      <c r="AK923" s="5" t="s">
        <v>36</v>
      </c>
      <c r="AL923" s="5" t="s">
        <v>1550</v>
      </c>
      <c r="AM923" s="5" t="s">
        <v>1551</v>
      </c>
      <c r="AN923" s="5"/>
      <c r="AO923" s="5"/>
      <c r="AP923" s="5"/>
      <c r="AQ923" s="5"/>
      <c r="AR923" s="5"/>
      <c r="AS923" s="5"/>
      <c r="AT923" s="5" t="s">
        <v>95</v>
      </c>
      <c r="AU923" s="5" t="s">
        <v>96</v>
      </c>
      <c r="AV923" s="5" t="s">
        <v>1984</v>
      </c>
      <c r="AW923" s="5" t="s">
        <v>1985</v>
      </c>
      <c r="AX923" s="5"/>
      <c r="AY923" s="5"/>
      <c r="AZ923" s="5"/>
      <c r="BA923" s="5"/>
      <c r="BB923" s="5"/>
      <c r="BC923" s="5"/>
      <c r="BD923" s="5"/>
      <c r="BE923" s="5"/>
      <c r="BF923" s="5"/>
      <c r="BG923" s="5" t="s">
        <v>95</v>
      </c>
      <c r="BH923" s="5" t="s">
        <v>96</v>
      </c>
      <c r="BI923" s="5" t="s">
        <v>1968</v>
      </c>
      <c r="BJ923" s="5" t="s">
        <v>1969</v>
      </c>
      <c r="BK923" s="5" t="s">
        <v>95</v>
      </c>
      <c r="BL923" s="5" t="s">
        <v>96</v>
      </c>
      <c r="BM923" s="5" t="s">
        <v>1986</v>
      </c>
      <c r="BN923" s="5" t="s">
        <v>1987</v>
      </c>
      <c r="BO923" s="5" t="s">
        <v>95</v>
      </c>
      <c r="BP923" s="5" t="s">
        <v>96</v>
      </c>
      <c r="BQ923" s="5" t="s">
        <v>1988</v>
      </c>
      <c r="BR923" s="5" t="s">
        <v>1989</v>
      </c>
      <c r="BS923" s="5" t="s">
        <v>255</v>
      </c>
      <c r="BT923" s="5" t="s">
        <v>256</v>
      </c>
      <c r="BU923" s="5"/>
    </row>
    <row r="924" spans="1:73" s="6" customFormat="1" ht="13.5" customHeight="1">
      <c r="A924" s="11" t="str">
        <f>HYPERLINK("http://kyu.snu.ac.kr/sdhj/index.jsp?type=hj/GK14746_00IM0001_162b.jpg","1867_수동면_162b")</f>
        <v>1867_수동면_162b</v>
      </c>
      <c r="B924" s="4">
        <v>1867</v>
      </c>
      <c r="C924" s="4" t="s">
        <v>72</v>
      </c>
      <c r="D924" s="4" t="s">
        <v>73</v>
      </c>
      <c r="E924" s="4">
        <v>923</v>
      </c>
      <c r="F924" s="5">
        <v>6</v>
      </c>
      <c r="G924" s="5" t="s">
        <v>180</v>
      </c>
      <c r="H924" s="5" t="s">
        <v>181</v>
      </c>
      <c r="I924" s="5">
        <f t="shared" si="67"/>
        <v>3</v>
      </c>
      <c r="J924" s="5"/>
      <c r="K924" s="5"/>
      <c r="L924" s="5">
        <f>L923</f>
        <v>2</v>
      </c>
      <c r="M924" s="4" t="s">
        <v>1980</v>
      </c>
      <c r="N924" s="4" t="s">
        <v>1981</v>
      </c>
      <c r="O924" s="5"/>
      <c r="P924" s="5"/>
      <c r="Q924" s="5"/>
      <c r="R924" s="5"/>
      <c r="S924" s="5" t="s">
        <v>4494</v>
      </c>
      <c r="T924" s="5" t="s">
        <v>4495</v>
      </c>
      <c r="U924" s="5"/>
      <c r="V924" s="5"/>
      <c r="W924" s="5"/>
      <c r="X924" s="5"/>
      <c r="Y924" s="5" t="s">
        <v>5163</v>
      </c>
      <c r="Z924" s="5" t="s">
        <v>5164</v>
      </c>
      <c r="AA924" s="5"/>
      <c r="AB924" s="5"/>
      <c r="AC924" s="5">
        <v>16</v>
      </c>
      <c r="AD924" s="5" t="s">
        <v>304</v>
      </c>
      <c r="AE924" s="5" t="s">
        <v>305</v>
      </c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</row>
    <row r="925" spans="1:73" s="6" customFormat="1" ht="13.5" customHeight="1">
      <c r="A925" s="11" t="str">
        <f>HYPERLINK("http://kyu.snu.ac.kr/sdhj/index.jsp?type=hj/GK14746_00IM0001_162b.jpg","1867_수동면_162b")</f>
        <v>1867_수동면_162b</v>
      </c>
      <c r="B925" s="4">
        <v>1867</v>
      </c>
      <c r="C925" s="4" t="s">
        <v>72</v>
      </c>
      <c r="D925" s="4" t="s">
        <v>73</v>
      </c>
      <c r="E925" s="4">
        <v>924</v>
      </c>
      <c r="F925" s="5">
        <v>6</v>
      </c>
      <c r="G925" s="5" t="s">
        <v>180</v>
      </c>
      <c r="H925" s="5" t="s">
        <v>181</v>
      </c>
      <c r="I925" s="5">
        <f t="shared" si="67"/>
        <v>3</v>
      </c>
      <c r="J925" s="5"/>
      <c r="K925" s="5"/>
      <c r="L925" s="5">
        <f>L924</f>
        <v>2</v>
      </c>
      <c r="M925" s="4" t="s">
        <v>1980</v>
      </c>
      <c r="N925" s="4" t="s">
        <v>1981</v>
      </c>
      <c r="O925" s="5"/>
      <c r="P925" s="5"/>
      <c r="Q925" s="5"/>
      <c r="R925" s="5"/>
      <c r="S925" s="5"/>
      <c r="T925" s="5" t="s">
        <v>5952</v>
      </c>
      <c r="U925" s="5" t="s">
        <v>4512</v>
      </c>
      <c r="V925" s="5" t="s">
        <v>4513</v>
      </c>
      <c r="W925" s="5"/>
      <c r="X925" s="5"/>
      <c r="Y925" s="5" t="s">
        <v>5165</v>
      </c>
      <c r="Z925" s="5" t="s">
        <v>5166</v>
      </c>
      <c r="AA925" s="5"/>
      <c r="AB925" s="5"/>
      <c r="AC925" s="5"/>
      <c r="AD925" s="5" t="s">
        <v>153</v>
      </c>
      <c r="AE925" s="5" t="s">
        <v>154</v>
      </c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</row>
    <row r="926" spans="1:73" s="6" customFormat="1" ht="13.5" customHeight="1">
      <c r="A926" s="11" t="str">
        <f>HYPERLINK("http://kyu.snu.ac.kr/sdhj/index.jsp?type=hj/GK14746_00IM0001_162b.jpg","1867_수동면_162b")</f>
        <v>1867_수동면_162b</v>
      </c>
      <c r="B926" s="4">
        <v>1867</v>
      </c>
      <c r="C926" s="4" t="s">
        <v>72</v>
      </c>
      <c r="D926" s="4" t="s">
        <v>73</v>
      </c>
      <c r="E926" s="4">
        <v>925</v>
      </c>
      <c r="F926" s="5">
        <v>6</v>
      </c>
      <c r="G926" s="5" t="s">
        <v>180</v>
      </c>
      <c r="H926" s="5" t="s">
        <v>181</v>
      </c>
      <c r="I926" s="5">
        <f t="shared" si="67"/>
        <v>3</v>
      </c>
      <c r="J926" s="5"/>
      <c r="K926" s="5"/>
      <c r="L926" s="5">
        <v>3</v>
      </c>
      <c r="M926" s="4" t="s">
        <v>1824</v>
      </c>
      <c r="N926" s="4" t="s">
        <v>1825</v>
      </c>
      <c r="O926" s="5"/>
      <c r="P926" s="5"/>
      <c r="Q926" s="5"/>
      <c r="R926" s="5"/>
      <c r="S926" s="5"/>
      <c r="T926" s="5" t="s">
        <v>5616</v>
      </c>
      <c r="U926" s="5" t="s">
        <v>108</v>
      </c>
      <c r="V926" s="5" t="s">
        <v>109</v>
      </c>
      <c r="W926" s="5" t="s">
        <v>728</v>
      </c>
      <c r="X926" s="5" t="s">
        <v>729</v>
      </c>
      <c r="Y926" s="5" t="s">
        <v>2963</v>
      </c>
      <c r="Z926" s="5" t="s">
        <v>2964</v>
      </c>
      <c r="AA926" s="5"/>
      <c r="AB926" s="5"/>
      <c r="AC926" s="5">
        <v>54</v>
      </c>
      <c r="AD926" s="5" t="s">
        <v>114</v>
      </c>
      <c r="AE926" s="5" t="s">
        <v>115</v>
      </c>
      <c r="AF926" s="5"/>
      <c r="AG926" s="5"/>
      <c r="AH926" s="5"/>
      <c r="AI926" s="5"/>
      <c r="AJ926" s="5" t="s">
        <v>35</v>
      </c>
      <c r="AK926" s="5" t="s">
        <v>36</v>
      </c>
      <c r="AL926" s="5" t="s">
        <v>255</v>
      </c>
      <c r="AM926" s="5" t="s">
        <v>256</v>
      </c>
      <c r="AN926" s="5"/>
      <c r="AO926" s="5"/>
      <c r="AP926" s="5"/>
      <c r="AQ926" s="5"/>
      <c r="AR926" s="5"/>
      <c r="AS926" s="5"/>
      <c r="AT926" s="5" t="s">
        <v>95</v>
      </c>
      <c r="AU926" s="5" t="s">
        <v>96</v>
      </c>
      <c r="AV926" s="5" t="s">
        <v>2965</v>
      </c>
      <c r="AW926" s="5" t="s">
        <v>2966</v>
      </c>
      <c r="AX926" s="5"/>
      <c r="AY926" s="5"/>
      <c r="AZ926" s="5"/>
      <c r="BA926" s="5"/>
      <c r="BB926" s="5"/>
      <c r="BC926" s="5"/>
      <c r="BD926" s="5"/>
      <c r="BE926" s="5"/>
      <c r="BF926" s="5"/>
      <c r="BG926" s="5" t="s">
        <v>95</v>
      </c>
      <c r="BH926" s="5" t="s">
        <v>96</v>
      </c>
      <c r="BI926" s="5" t="s">
        <v>2967</v>
      </c>
      <c r="BJ926" s="5" t="s">
        <v>2968</v>
      </c>
      <c r="BK926" s="5" t="s">
        <v>95</v>
      </c>
      <c r="BL926" s="5" t="s">
        <v>96</v>
      </c>
      <c r="BM926" s="5" t="s">
        <v>2969</v>
      </c>
      <c r="BN926" s="5" t="s">
        <v>2970</v>
      </c>
      <c r="BO926" s="5" t="s">
        <v>95</v>
      </c>
      <c r="BP926" s="5" t="s">
        <v>96</v>
      </c>
      <c r="BQ926" s="5" t="s">
        <v>2971</v>
      </c>
      <c r="BR926" s="5" t="s">
        <v>2972</v>
      </c>
      <c r="BS926" s="5" t="s">
        <v>2951</v>
      </c>
      <c r="BT926" s="5" t="s">
        <v>1176</v>
      </c>
      <c r="BU926" s="5"/>
    </row>
    <row r="927" spans="1:73" s="6" customFormat="1" ht="13.5" customHeight="1">
      <c r="A927" s="11" t="str">
        <f>HYPERLINK("http://kyu.snu.ac.kr/sdhj/index.jsp?type=hj/GK14746_00IM0001_162b.jpg","1867_수동면_162b")</f>
        <v>1867_수동면_162b</v>
      </c>
      <c r="B927" s="4">
        <v>1867</v>
      </c>
      <c r="C927" s="4" t="s">
        <v>72</v>
      </c>
      <c r="D927" s="4" t="s">
        <v>73</v>
      </c>
      <c r="E927" s="4">
        <v>926</v>
      </c>
      <c r="F927" s="5">
        <v>6</v>
      </c>
      <c r="G927" s="5" t="s">
        <v>180</v>
      </c>
      <c r="H927" s="5" t="s">
        <v>181</v>
      </c>
      <c r="I927" s="5">
        <f t="shared" si="67"/>
        <v>3</v>
      </c>
      <c r="J927" s="5"/>
      <c r="K927" s="5"/>
      <c r="L927" s="5">
        <f t="shared" ref="L927:L933" si="68">L926</f>
        <v>3</v>
      </c>
      <c r="M927" s="4" t="s">
        <v>1824</v>
      </c>
      <c r="N927" s="4" t="s">
        <v>1825</v>
      </c>
      <c r="O927" s="5"/>
      <c r="P927" s="5"/>
      <c r="Q927" s="5"/>
      <c r="R927" s="5"/>
      <c r="S927" s="5" t="s">
        <v>164</v>
      </c>
      <c r="T927" s="5" t="s">
        <v>165</v>
      </c>
      <c r="U927" s="5"/>
      <c r="V927" s="5"/>
      <c r="W927" s="5" t="s">
        <v>1826</v>
      </c>
      <c r="X927" s="5" t="s">
        <v>1827</v>
      </c>
      <c r="Y927" s="5" t="s">
        <v>167</v>
      </c>
      <c r="Z927" s="5" t="s">
        <v>168</v>
      </c>
      <c r="AA927" s="5"/>
      <c r="AB927" s="5"/>
      <c r="AC927" s="5">
        <v>54</v>
      </c>
      <c r="AD927" s="5" t="s">
        <v>114</v>
      </c>
      <c r="AE927" s="5" t="s">
        <v>115</v>
      </c>
      <c r="AF927" s="5"/>
      <c r="AG927" s="5"/>
      <c r="AH927" s="5"/>
      <c r="AI927" s="5"/>
      <c r="AJ927" s="5" t="s">
        <v>35</v>
      </c>
      <c r="AK927" s="5" t="s">
        <v>36</v>
      </c>
      <c r="AL927" s="5" t="s">
        <v>1828</v>
      </c>
      <c r="AM927" s="5" t="s">
        <v>1829</v>
      </c>
      <c r="AN927" s="5"/>
      <c r="AO927" s="5"/>
      <c r="AP927" s="5"/>
      <c r="AQ927" s="5"/>
      <c r="AR927" s="5"/>
      <c r="AS927" s="5"/>
      <c r="AT927" s="5" t="s">
        <v>95</v>
      </c>
      <c r="AU927" s="5" t="s">
        <v>96</v>
      </c>
      <c r="AV927" s="5" t="s">
        <v>1830</v>
      </c>
      <c r="AW927" s="5" t="s">
        <v>1831</v>
      </c>
      <c r="AX927" s="5"/>
      <c r="AY927" s="5"/>
      <c r="AZ927" s="5"/>
      <c r="BA927" s="5"/>
      <c r="BB927" s="5"/>
      <c r="BC927" s="5"/>
      <c r="BD927" s="5"/>
      <c r="BE927" s="5"/>
      <c r="BF927" s="5"/>
      <c r="BG927" s="5" t="s">
        <v>95</v>
      </c>
      <c r="BH927" s="5" t="s">
        <v>96</v>
      </c>
      <c r="BI927" s="5" t="s">
        <v>1832</v>
      </c>
      <c r="BJ927" s="5" t="s">
        <v>1833</v>
      </c>
      <c r="BK927" s="5" t="s">
        <v>95</v>
      </c>
      <c r="BL927" s="5" t="s">
        <v>96</v>
      </c>
      <c r="BM927" s="5" t="s">
        <v>1834</v>
      </c>
      <c r="BN927" s="5" t="s">
        <v>1835</v>
      </c>
      <c r="BO927" s="5" t="s">
        <v>95</v>
      </c>
      <c r="BP927" s="5" t="s">
        <v>96</v>
      </c>
      <c r="BQ927" s="5" t="s">
        <v>1836</v>
      </c>
      <c r="BR927" s="5" t="s">
        <v>1837</v>
      </c>
      <c r="BS927" s="5" t="s">
        <v>255</v>
      </c>
      <c r="BT927" s="5" t="s">
        <v>256</v>
      </c>
      <c r="BU927" s="5"/>
    </row>
    <row r="928" spans="1:73" s="6" customFormat="1" ht="13.5" customHeight="1">
      <c r="A928" s="11" t="str">
        <f>HYPERLINK("http://kyu.snu.ac.kr/sdhj/index.jsp?type=hj/GK14746_00IM0001_162b.jpg","1867_수동면_162b")</f>
        <v>1867_수동면_162b</v>
      </c>
      <c r="B928" s="4">
        <v>1867</v>
      </c>
      <c r="C928" s="4" t="s">
        <v>72</v>
      </c>
      <c r="D928" s="4" t="s">
        <v>73</v>
      </c>
      <c r="E928" s="4">
        <v>927</v>
      </c>
      <c r="F928" s="5">
        <v>6</v>
      </c>
      <c r="G928" s="5" t="s">
        <v>180</v>
      </c>
      <c r="H928" s="5" t="s">
        <v>181</v>
      </c>
      <c r="I928" s="5">
        <f t="shared" si="67"/>
        <v>3</v>
      </c>
      <c r="J928" s="5"/>
      <c r="K928" s="5"/>
      <c r="L928" s="5">
        <f t="shared" si="68"/>
        <v>3</v>
      </c>
      <c r="M928" s="4" t="s">
        <v>1824</v>
      </c>
      <c r="N928" s="4" t="s">
        <v>1825</v>
      </c>
      <c r="O928" s="5"/>
      <c r="P928" s="5"/>
      <c r="Q928" s="5"/>
      <c r="R928" s="5"/>
      <c r="S928" s="5" t="s">
        <v>4494</v>
      </c>
      <c r="T928" s="5" t="s">
        <v>4495</v>
      </c>
      <c r="U928" s="5" t="s">
        <v>108</v>
      </c>
      <c r="V928" s="5" t="s">
        <v>109</v>
      </c>
      <c r="W928" s="5"/>
      <c r="X928" s="5"/>
      <c r="Y928" s="5" t="s">
        <v>5167</v>
      </c>
      <c r="Z928" s="5" t="s">
        <v>5168</v>
      </c>
      <c r="AA928" s="5"/>
      <c r="AB928" s="5"/>
      <c r="AC928" s="5">
        <v>33</v>
      </c>
      <c r="AD928" s="5" t="s">
        <v>2620</v>
      </c>
      <c r="AE928" s="5" t="s">
        <v>2621</v>
      </c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</row>
    <row r="929" spans="1:73" s="6" customFormat="1" ht="13.5" customHeight="1">
      <c r="A929" s="11" t="str">
        <f>HYPERLINK("http://kyu.snu.ac.kr/sdhj/index.jsp?type=hj/GK14746_00IM0001_162b.jpg","1867_수동면_162b")</f>
        <v>1867_수동면_162b</v>
      </c>
      <c r="B929" s="4">
        <v>1867</v>
      </c>
      <c r="C929" s="4" t="s">
        <v>72</v>
      </c>
      <c r="D929" s="4" t="s">
        <v>73</v>
      </c>
      <c r="E929" s="4">
        <v>928</v>
      </c>
      <c r="F929" s="5">
        <v>6</v>
      </c>
      <c r="G929" s="5" t="s">
        <v>180</v>
      </c>
      <c r="H929" s="5" t="s">
        <v>181</v>
      </c>
      <c r="I929" s="5">
        <f t="shared" si="67"/>
        <v>3</v>
      </c>
      <c r="J929" s="5"/>
      <c r="K929" s="5"/>
      <c r="L929" s="5">
        <f t="shared" si="68"/>
        <v>3</v>
      </c>
      <c r="M929" s="4" t="s">
        <v>1824</v>
      </c>
      <c r="N929" s="4" t="s">
        <v>1825</v>
      </c>
      <c r="O929" s="5"/>
      <c r="P929" s="5"/>
      <c r="Q929" s="5"/>
      <c r="R929" s="5"/>
      <c r="S929" s="5" t="s">
        <v>4475</v>
      </c>
      <c r="T929" s="5" t="s">
        <v>4435</v>
      </c>
      <c r="U929" s="5"/>
      <c r="V929" s="5"/>
      <c r="W929" s="5" t="s">
        <v>184</v>
      </c>
      <c r="X929" s="5" t="s">
        <v>5640</v>
      </c>
      <c r="Y929" s="5" t="s">
        <v>167</v>
      </c>
      <c r="Z929" s="5" t="s">
        <v>168</v>
      </c>
      <c r="AA929" s="5"/>
      <c r="AB929" s="5"/>
      <c r="AC929" s="5">
        <v>32</v>
      </c>
      <c r="AD929" s="5" t="s">
        <v>1640</v>
      </c>
      <c r="AE929" s="5" t="s">
        <v>1641</v>
      </c>
      <c r="AF929" s="5"/>
      <c r="AG929" s="5"/>
      <c r="AH929" s="5"/>
      <c r="AI929" s="5"/>
      <c r="AJ929" s="5" t="s">
        <v>35</v>
      </c>
      <c r="AK929" s="5" t="s">
        <v>36</v>
      </c>
      <c r="AL929" s="5" t="s">
        <v>1550</v>
      </c>
      <c r="AM929" s="5" t="s">
        <v>1551</v>
      </c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</row>
    <row r="930" spans="1:73" s="6" customFormat="1" ht="13.5" customHeight="1">
      <c r="A930" s="11" t="str">
        <f>HYPERLINK("http://kyu.snu.ac.kr/sdhj/index.jsp?type=hj/GK14746_00IM0001_162b.jpg","1867_수동면_162b")</f>
        <v>1867_수동면_162b</v>
      </c>
      <c r="B930" s="4">
        <v>1867</v>
      </c>
      <c r="C930" s="4" t="s">
        <v>72</v>
      </c>
      <c r="D930" s="4" t="s">
        <v>73</v>
      </c>
      <c r="E930" s="4">
        <v>929</v>
      </c>
      <c r="F930" s="5">
        <v>6</v>
      </c>
      <c r="G930" s="5" t="s">
        <v>180</v>
      </c>
      <c r="H930" s="5" t="s">
        <v>181</v>
      </c>
      <c r="I930" s="5">
        <f t="shared" si="67"/>
        <v>3</v>
      </c>
      <c r="J930" s="5"/>
      <c r="K930" s="5"/>
      <c r="L930" s="5">
        <f t="shared" si="68"/>
        <v>3</v>
      </c>
      <c r="M930" s="4" t="s">
        <v>1824</v>
      </c>
      <c r="N930" s="4" t="s">
        <v>1825</v>
      </c>
      <c r="O930" s="5"/>
      <c r="P930" s="5"/>
      <c r="Q930" s="5"/>
      <c r="R930" s="5"/>
      <c r="S930" s="5" t="s">
        <v>379</v>
      </c>
      <c r="T930" s="5" t="s">
        <v>380</v>
      </c>
      <c r="U930" s="5"/>
      <c r="V930" s="5"/>
      <c r="W930" s="5"/>
      <c r="X930" s="5"/>
      <c r="Y930" s="5" t="s">
        <v>5169</v>
      </c>
      <c r="Z930" s="5" t="s">
        <v>5170</v>
      </c>
      <c r="AA930" s="5"/>
      <c r="AB930" s="5"/>
      <c r="AC930" s="5">
        <v>14</v>
      </c>
      <c r="AD930" s="5" t="s">
        <v>536</v>
      </c>
      <c r="AE930" s="5" t="s">
        <v>537</v>
      </c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</row>
    <row r="931" spans="1:73" s="6" customFormat="1" ht="13.5" customHeight="1">
      <c r="A931" s="11" t="str">
        <f>HYPERLINK("http://kyu.snu.ac.kr/sdhj/index.jsp?type=hj/GK14746_00IM0001_162b.jpg","1867_수동면_162b")</f>
        <v>1867_수동면_162b</v>
      </c>
      <c r="B931" s="4">
        <v>1867</v>
      </c>
      <c r="C931" s="4" t="s">
        <v>72</v>
      </c>
      <c r="D931" s="4" t="s">
        <v>73</v>
      </c>
      <c r="E931" s="4">
        <v>930</v>
      </c>
      <c r="F931" s="5">
        <v>6</v>
      </c>
      <c r="G931" s="5" t="s">
        <v>180</v>
      </c>
      <c r="H931" s="5" t="s">
        <v>181</v>
      </c>
      <c r="I931" s="5">
        <f t="shared" si="67"/>
        <v>3</v>
      </c>
      <c r="J931" s="5"/>
      <c r="K931" s="5"/>
      <c r="L931" s="5">
        <f t="shared" si="68"/>
        <v>3</v>
      </c>
      <c r="M931" s="4" t="s">
        <v>1824</v>
      </c>
      <c r="N931" s="4" t="s">
        <v>1825</v>
      </c>
      <c r="O931" s="5"/>
      <c r="P931" s="5"/>
      <c r="Q931" s="5"/>
      <c r="R931" s="5"/>
      <c r="S931" s="5" t="s">
        <v>379</v>
      </c>
      <c r="T931" s="5" t="s">
        <v>380</v>
      </c>
      <c r="U931" s="5"/>
      <c r="V931" s="5"/>
      <c r="W931" s="5"/>
      <c r="X931" s="5"/>
      <c r="Y931" s="5" t="s">
        <v>5171</v>
      </c>
      <c r="Z931" s="5" t="s">
        <v>5172</v>
      </c>
      <c r="AA931" s="5"/>
      <c r="AB931" s="5"/>
      <c r="AC931" s="5">
        <v>13</v>
      </c>
      <c r="AD931" s="5" t="s">
        <v>2620</v>
      </c>
      <c r="AE931" s="5" t="s">
        <v>2621</v>
      </c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</row>
    <row r="932" spans="1:73" s="6" customFormat="1" ht="13.5" customHeight="1">
      <c r="A932" s="11" t="str">
        <f>HYPERLINK("http://kyu.snu.ac.kr/sdhj/index.jsp?type=hj/GK14746_00IM0001_162b.jpg","1867_수동면_162b")</f>
        <v>1867_수동면_162b</v>
      </c>
      <c r="B932" s="4">
        <v>1867</v>
      </c>
      <c r="C932" s="4" t="s">
        <v>72</v>
      </c>
      <c r="D932" s="4" t="s">
        <v>73</v>
      </c>
      <c r="E932" s="4">
        <v>931</v>
      </c>
      <c r="F932" s="5">
        <v>6</v>
      </c>
      <c r="G932" s="5" t="s">
        <v>180</v>
      </c>
      <c r="H932" s="5" t="s">
        <v>181</v>
      </c>
      <c r="I932" s="5">
        <f t="shared" si="67"/>
        <v>3</v>
      </c>
      <c r="J932" s="5"/>
      <c r="K932" s="5"/>
      <c r="L932" s="5">
        <f t="shared" si="68"/>
        <v>3</v>
      </c>
      <c r="M932" s="4" t="s">
        <v>1824</v>
      </c>
      <c r="N932" s="4" t="s">
        <v>1825</v>
      </c>
      <c r="O932" s="5"/>
      <c r="P932" s="5"/>
      <c r="Q932" s="5"/>
      <c r="R932" s="5"/>
      <c r="S932" s="5" t="s">
        <v>379</v>
      </c>
      <c r="T932" s="5" t="s">
        <v>380</v>
      </c>
      <c r="U932" s="5"/>
      <c r="V932" s="5"/>
      <c r="W932" s="5"/>
      <c r="X932" s="5"/>
      <c r="Y932" s="5" t="s">
        <v>5173</v>
      </c>
      <c r="Z932" s="5" t="s">
        <v>5174</v>
      </c>
      <c r="AA932" s="5"/>
      <c r="AB932" s="5"/>
      <c r="AC932" s="5">
        <v>9</v>
      </c>
      <c r="AD932" s="5" t="s">
        <v>3628</v>
      </c>
      <c r="AE932" s="5" t="s">
        <v>3629</v>
      </c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</row>
    <row r="933" spans="1:73" s="6" customFormat="1" ht="13.5" customHeight="1">
      <c r="A933" s="11" t="str">
        <f>HYPERLINK("http://kyu.snu.ac.kr/sdhj/index.jsp?type=hj/GK14746_00IM0001_162b.jpg","1867_수동면_162b")</f>
        <v>1867_수동면_162b</v>
      </c>
      <c r="B933" s="4">
        <v>1867</v>
      </c>
      <c r="C933" s="4" t="s">
        <v>72</v>
      </c>
      <c r="D933" s="4" t="s">
        <v>73</v>
      </c>
      <c r="E933" s="4">
        <v>932</v>
      </c>
      <c r="F933" s="5">
        <v>6</v>
      </c>
      <c r="G933" s="5" t="s">
        <v>180</v>
      </c>
      <c r="H933" s="5" t="s">
        <v>181</v>
      </c>
      <c r="I933" s="5">
        <f t="shared" si="67"/>
        <v>3</v>
      </c>
      <c r="J933" s="5"/>
      <c r="K933" s="5"/>
      <c r="L933" s="5">
        <f t="shared" si="68"/>
        <v>3</v>
      </c>
      <c r="M933" s="4" t="s">
        <v>1824</v>
      </c>
      <c r="N933" s="4" t="s">
        <v>1825</v>
      </c>
      <c r="O933" s="5"/>
      <c r="P933" s="5"/>
      <c r="Q933" s="5"/>
      <c r="R933" s="5"/>
      <c r="S933" s="5"/>
      <c r="T933" s="5" t="s">
        <v>5618</v>
      </c>
      <c r="U933" s="5" t="s">
        <v>4512</v>
      </c>
      <c r="V933" s="5" t="s">
        <v>4513</v>
      </c>
      <c r="W933" s="5"/>
      <c r="X933" s="5"/>
      <c r="Y933" s="5" t="s">
        <v>4759</v>
      </c>
      <c r="Z933" s="5" t="s">
        <v>4760</v>
      </c>
      <c r="AA933" s="5"/>
      <c r="AB933" s="5"/>
      <c r="AC933" s="5"/>
      <c r="AD933" s="5" t="s">
        <v>349</v>
      </c>
      <c r="AE933" s="5" t="s">
        <v>350</v>
      </c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</row>
    <row r="934" spans="1:73" s="6" customFormat="1" ht="13.5" customHeight="1">
      <c r="A934" s="11" t="str">
        <f>HYPERLINK("http://kyu.snu.ac.kr/sdhj/index.jsp?type=hj/GK14746_00IM0001_162b.jpg","1867_수동면_162b")</f>
        <v>1867_수동면_162b</v>
      </c>
      <c r="B934" s="4">
        <v>1867</v>
      </c>
      <c r="C934" s="4" t="s">
        <v>72</v>
      </c>
      <c r="D934" s="4" t="s">
        <v>73</v>
      </c>
      <c r="E934" s="4">
        <v>933</v>
      </c>
      <c r="F934" s="5">
        <v>6</v>
      </c>
      <c r="G934" s="5" t="s">
        <v>180</v>
      </c>
      <c r="H934" s="5" t="s">
        <v>181</v>
      </c>
      <c r="I934" s="5">
        <f t="shared" si="67"/>
        <v>3</v>
      </c>
      <c r="J934" s="5"/>
      <c r="K934" s="5"/>
      <c r="L934" s="5">
        <v>4</v>
      </c>
      <c r="M934" s="4" t="s">
        <v>2187</v>
      </c>
      <c r="N934" s="4" t="s">
        <v>2188</v>
      </c>
      <c r="O934" s="5"/>
      <c r="P934" s="5"/>
      <c r="Q934" s="5"/>
      <c r="R934" s="5"/>
      <c r="S934" s="5"/>
      <c r="T934" s="5" t="s">
        <v>5881</v>
      </c>
      <c r="U934" s="5" t="s">
        <v>108</v>
      </c>
      <c r="V934" s="5" t="s">
        <v>109</v>
      </c>
      <c r="W934" s="5" t="s">
        <v>269</v>
      </c>
      <c r="X934" s="5" t="s">
        <v>270</v>
      </c>
      <c r="Y934" s="5" t="s">
        <v>2189</v>
      </c>
      <c r="Z934" s="5" t="s">
        <v>2190</v>
      </c>
      <c r="AA934" s="5"/>
      <c r="AB934" s="5"/>
      <c r="AC934" s="5">
        <v>73</v>
      </c>
      <c r="AD934" s="5" t="s">
        <v>930</v>
      </c>
      <c r="AE934" s="5" t="s">
        <v>931</v>
      </c>
      <c r="AF934" s="5"/>
      <c r="AG934" s="5"/>
      <c r="AH934" s="5"/>
      <c r="AI934" s="5"/>
      <c r="AJ934" s="5" t="s">
        <v>35</v>
      </c>
      <c r="AK934" s="5" t="s">
        <v>36</v>
      </c>
      <c r="AL934" s="5" t="s">
        <v>187</v>
      </c>
      <c r="AM934" s="5" t="s">
        <v>188</v>
      </c>
      <c r="AN934" s="5"/>
      <c r="AO934" s="5"/>
      <c r="AP934" s="5"/>
      <c r="AQ934" s="5"/>
      <c r="AR934" s="5"/>
      <c r="AS934" s="5"/>
      <c r="AT934" s="5" t="s">
        <v>95</v>
      </c>
      <c r="AU934" s="5" t="s">
        <v>96</v>
      </c>
      <c r="AV934" s="5" t="s">
        <v>2168</v>
      </c>
      <c r="AW934" s="5" t="s">
        <v>2169</v>
      </c>
      <c r="AX934" s="5"/>
      <c r="AY934" s="5"/>
      <c r="AZ934" s="5"/>
      <c r="BA934" s="5"/>
      <c r="BB934" s="5"/>
      <c r="BC934" s="5"/>
      <c r="BD934" s="5"/>
      <c r="BE934" s="5"/>
      <c r="BF934" s="5"/>
      <c r="BG934" s="5" t="s">
        <v>95</v>
      </c>
      <c r="BH934" s="5" t="s">
        <v>96</v>
      </c>
      <c r="BI934" s="5" t="s">
        <v>2182</v>
      </c>
      <c r="BJ934" s="5" t="s">
        <v>2171</v>
      </c>
      <c r="BK934" s="5" t="s">
        <v>95</v>
      </c>
      <c r="BL934" s="5" t="s">
        <v>96</v>
      </c>
      <c r="BM934" s="5" t="s">
        <v>2183</v>
      </c>
      <c r="BN934" s="5" t="s">
        <v>2184</v>
      </c>
      <c r="BO934" s="5" t="s">
        <v>95</v>
      </c>
      <c r="BP934" s="5" t="s">
        <v>96</v>
      </c>
      <c r="BQ934" s="5" t="s">
        <v>2185</v>
      </c>
      <c r="BR934" s="5" t="s">
        <v>2186</v>
      </c>
      <c r="BS934" s="5" t="s">
        <v>2176</v>
      </c>
      <c r="BT934" s="5" t="s">
        <v>2177</v>
      </c>
      <c r="BU934" s="5"/>
    </row>
    <row r="935" spans="1:73" s="6" customFormat="1" ht="13.5" customHeight="1">
      <c r="A935" s="11" t="str">
        <f>HYPERLINK("http://kyu.snu.ac.kr/sdhj/index.jsp?type=hj/GK14746_00IM0001_162b.jpg","1867_수동면_162b")</f>
        <v>1867_수동면_162b</v>
      </c>
      <c r="B935" s="4">
        <v>1867</v>
      </c>
      <c r="C935" s="4" t="s">
        <v>72</v>
      </c>
      <c r="D935" s="4" t="s">
        <v>73</v>
      </c>
      <c r="E935" s="4">
        <v>934</v>
      </c>
      <c r="F935" s="5">
        <v>6</v>
      </c>
      <c r="G935" s="5" t="s">
        <v>180</v>
      </c>
      <c r="H935" s="5" t="s">
        <v>181</v>
      </c>
      <c r="I935" s="5">
        <f t="shared" si="67"/>
        <v>3</v>
      </c>
      <c r="J935" s="5"/>
      <c r="K935" s="5"/>
      <c r="L935" s="5">
        <f>L934</f>
        <v>4</v>
      </c>
      <c r="M935" s="4" t="s">
        <v>2187</v>
      </c>
      <c r="N935" s="4" t="s">
        <v>2188</v>
      </c>
      <c r="O935" s="5"/>
      <c r="P935" s="5"/>
      <c r="Q935" s="5"/>
      <c r="R935" s="5"/>
      <c r="S935" s="5" t="s">
        <v>4494</v>
      </c>
      <c r="T935" s="5" t="s">
        <v>4495</v>
      </c>
      <c r="U935" s="5"/>
      <c r="V935" s="5"/>
      <c r="W935" s="5"/>
      <c r="X935" s="5"/>
      <c r="Y935" s="5" t="s">
        <v>5175</v>
      </c>
      <c r="Z935" s="5" t="s">
        <v>5176</v>
      </c>
      <c r="AA935" s="5"/>
      <c r="AB935" s="5"/>
      <c r="AC935" s="5">
        <v>47</v>
      </c>
      <c r="AD935" s="5" t="s">
        <v>624</v>
      </c>
      <c r="AE935" s="5" t="s">
        <v>625</v>
      </c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</row>
    <row r="936" spans="1:73" s="6" customFormat="1" ht="13.5" customHeight="1">
      <c r="A936" s="11" t="str">
        <f>HYPERLINK("http://kyu.snu.ac.kr/sdhj/index.jsp?type=hj/GK14746_00IM0001_162b.jpg","1867_수동면_162b")</f>
        <v>1867_수동면_162b</v>
      </c>
      <c r="B936" s="4">
        <v>1867</v>
      </c>
      <c r="C936" s="4" t="s">
        <v>72</v>
      </c>
      <c r="D936" s="4" t="s">
        <v>73</v>
      </c>
      <c r="E936" s="4">
        <v>935</v>
      </c>
      <c r="F936" s="5">
        <v>6</v>
      </c>
      <c r="G936" s="5" t="s">
        <v>180</v>
      </c>
      <c r="H936" s="5" t="s">
        <v>181</v>
      </c>
      <c r="I936" s="5">
        <f t="shared" si="67"/>
        <v>3</v>
      </c>
      <c r="J936" s="5"/>
      <c r="K936" s="5"/>
      <c r="L936" s="5">
        <f>L935</f>
        <v>4</v>
      </c>
      <c r="M936" s="4" t="s">
        <v>2187</v>
      </c>
      <c r="N936" s="4" t="s">
        <v>2188</v>
      </c>
      <c r="O936" s="5"/>
      <c r="P936" s="5"/>
      <c r="Q936" s="5"/>
      <c r="R936" s="5"/>
      <c r="S936" s="5" t="s">
        <v>4475</v>
      </c>
      <c r="T936" s="5" t="s">
        <v>4435</v>
      </c>
      <c r="U936" s="5"/>
      <c r="V936" s="5"/>
      <c r="W936" s="5" t="s">
        <v>1389</v>
      </c>
      <c r="X936" s="5" t="s">
        <v>1390</v>
      </c>
      <c r="Y936" s="5" t="s">
        <v>167</v>
      </c>
      <c r="Z936" s="5" t="s">
        <v>168</v>
      </c>
      <c r="AA936" s="5"/>
      <c r="AB936" s="5"/>
      <c r="AC936" s="5">
        <v>48</v>
      </c>
      <c r="AD936" s="5" t="s">
        <v>81</v>
      </c>
      <c r="AE936" s="5" t="s">
        <v>82</v>
      </c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</row>
    <row r="937" spans="1:73" s="6" customFormat="1" ht="13.5" customHeight="1">
      <c r="A937" s="11" t="str">
        <f>HYPERLINK("http://kyu.snu.ac.kr/sdhj/index.jsp?type=hj/GK14746_00IM0001_162b.jpg","1867_수동면_162b")</f>
        <v>1867_수동면_162b</v>
      </c>
      <c r="B937" s="4">
        <v>1867</v>
      </c>
      <c r="C937" s="4" t="s">
        <v>72</v>
      </c>
      <c r="D937" s="4" t="s">
        <v>73</v>
      </c>
      <c r="E937" s="4">
        <v>936</v>
      </c>
      <c r="F937" s="5">
        <v>6</v>
      </c>
      <c r="G937" s="5" t="s">
        <v>180</v>
      </c>
      <c r="H937" s="5" t="s">
        <v>181</v>
      </c>
      <c r="I937" s="5">
        <f t="shared" si="67"/>
        <v>3</v>
      </c>
      <c r="J937" s="5"/>
      <c r="K937" s="5"/>
      <c r="L937" s="5">
        <f>L936</f>
        <v>4</v>
      </c>
      <c r="M937" s="4" t="s">
        <v>2187</v>
      </c>
      <c r="N937" s="4" t="s">
        <v>2188</v>
      </c>
      <c r="O937" s="5"/>
      <c r="P937" s="5"/>
      <c r="Q937" s="5"/>
      <c r="R937" s="5"/>
      <c r="S937" s="5"/>
      <c r="T937" s="5" t="s">
        <v>5882</v>
      </c>
      <c r="U937" s="5" t="s">
        <v>4512</v>
      </c>
      <c r="V937" s="5" t="s">
        <v>4513</v>
      </c>
      <c r="W937" s="5"/>
      <c r="X937" s="5"/>
      <c r="Y937" s="5" t="s">
        <v>5023</v>
      </c>
      <c r="Z937" s="5" t="s">
        <v>5024</v>
      </c>
      <c r="AA937" s="5"/>
      <c r="AB937" s="5"/>
      <c r="AC937" s="5"/>
      <c r="AD937" s="5" t="s">
        <v>2468</v>
      </c>
      <c r="AE937" s="5" t="s">
        <v>2469</v>
      </c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</row>
    <row r="938" spans="1:73" s="6" customFormat="1" ht="13.5" customHeight="1">
      <c r="A938" s="11" t="str">
        <f>HYPERLINK("http://kyu.snu.ac.kr/sdhj/index.jsp?type=hj/GK14746_00IM0001_162b.jpg","1867_수동면_162b")</f>
        <v>1867_수동면_162b</v>
      </c>
      <c r="B938" s="4">
        <v>1867</v>
      </c>
      <c r="C938" s="4" t="s">
        <v>72</v>
      </c>
      <c r="D938" s="4" t="s">
        <v>73</v>
      </c>
      <c r="E938" s="4">
        <v>937</v>
      </c>
      <c r="F938" s="5">
        <v>6</v>
      </c>
      <c r="G938" s="5" t="s">
        <v>180</v>
      </c>
      <c r="H938" s="5" t="s">
        <v>181</v>
      </c>
      <c r="I938" s="5">
        <f t="shared" si="67"/>
        <v>3</v>
      </c>
      <c r="J938" s="5"/>
      <c r="K938" s="5"/>
      <c r="L938" s="5">
        <v>5</v>
      </c>
      <c r="M938" s="4" t="s">
        <v>182</v>
      </c>
      <c r="N938" s="4" t="s">
        <v>183</v>
      </c>
      <c r="O938" s="5"/>
      <c r="P938" s="5"/>
      <c r="Q938" s="5"/>
      <c r="R938" s="5"/>
      <c r="S938" s="5"/>
      <c r="T938" s="5" t="s">
        <v>5953</v>
      </c>
      <c r="U938" s="5" t="s">
        <v>189</v>
      </c>
      <c r="V938" s="5" t="s">
        <v>190</v>
      </c>
      <c r="W938" s="5" t="s">
        <v>1101</v>
      </c>
      <c r="X938" s="5" t="s">
        <v>1102</v>
      </c>
      <c r="Y938" s="5" t="s">
        <v>1514</v>
      </c>
      <c r="Z938" s="5" t="s">
        <v>1515</v>
      </c>
      <c r="AA938" s="5"/>
      <c r="AB938" s="5"/>
      <c r="AC938" s="5">
        <v>53</v>
      </c>
      <c r="AD938" s="5" t="s">
        <v>185</v>
      </c>
      <c r="AE938" s="5" t="s">
        <v>186</v>
      </c>
      <c r="AF938" s="5"/>
      <c r="AG938" s="5"/>
      <c r="AH938" s="5"/>
      <c r="AI938" s="5"/>
      <c r="AJ938" s="5" t="s">
        <v>35</v>
      </c>
      <c r="AK938" s="5" t="s">
        <v>36</v>
      </c>
      <c r="AL938" s="5" t="s">
        <v>1103</v>
      </c>
      <c r="AM938" s="5" t="s">
        <v>1104</v>
      </c>
      <c r="AN938" s="5"/>
      <c r="AO938" s="5"/>
      <c r="AP938" s="5"/>
      <c r="AQ938" s="5"/>
      <c r="AR938" s="5"/>
      <c r="AS938" s="5"/>
      <c r="AT938" s="5" t="s">
        <v>189</v>
      </c>
      <c r="AU938" s="5" t="s">
        <v>190</v>
      </c>
      <c r="AV938" s="5" t="s">
        <v>1516</v>
      </c>
      <c r="AW938" s="5" t="s">
        <v>1517</v>
      </c>
      <c r="AX938" s="5"/>
      <c r="AY938" s="5"/>
      <c r="AZ938" s="5"/>
      <c r="BA938" s="5"/>
      <c r="BB938" s="5"/>
      <c r="BC938" s="5"/>
      <c r="BD938" s="5"/>
      <c r="BE938" s="5"/>
      <c r="BF938" s="5"/>
      <c r="BG938" s="5" t="s">
        <v>189</v>
      </c>
      <c r="BH938" s="5" t="s">
        <v>190</v>
      </c>
      <c r="BI938" s="5" t="s">
        <v>1518</v>
      </c>
      <c r="BJ938" s="5" t="s">
        <v>1519</v>
      </c>
      <c r="BK938" s="5" t="s">
        <v>189</v>
      </c>
      <c r="BL938" s="5" t="s">
        <v>190</v>
      </c>
      <c r="BM938" s="5" t="s">
        <v>1520</v>
      </c>
      <c r="BN938" s="5" t="s">
        <v>1521</v>
      </c>
      <c r="BO938" s="5" t="s">
        <v>189</v>
      </c>
      <c r="BP938" s="5" t="s">
        <v>190</v>
      </c>
      <c r="BQ938" s="5" t="s">
        <v>1522</v>
      </c>
      <c r="BR938" s="5" t="s">
        <v>1523</v>
      </c>
      <c r="BS938" s="5" t="s">
        <v>1509</v>
      </c>
      <c r="BT938" s="5" t="s">
        <v>5954</v>
      </c>
      <c r="BU938" s="5"/>
    </row>
    <row r="939" spans="1:73" s="6" customFormat="1" ht="13.5" customHeight="1">
      <c r="A939" s="11" t="str">
        <f>HYPERLINK("http://kyu.snu.ac.kr/sdhj/index.jsp?type=hj/GK14746_00IM0001_162b.jpg","1867_수동면_162b")</f>
        <v>1867_수동면_162b</v>
      </c>
      <c r="B939" s="4">
        <v>1867</v>
      </c>
      <c r="C939" s="4" t="s">
        <v>72</v>
      </c>
      <c r="D939" s="4" t="s">
        <v>73</v>
      </c>
      <c r="E939" s="4">
        <v>938</v>
      </c>
      <c r="F939" s="5">
        <v>6</v>
      </c>
      <c r="G939" s="5" t="s">
        <v>180</v>
      </c>
      <c r="H939" s="5" t="s">
        <v>181</v>
      </c>
      <c r="I939" s="5">
        <f t="shared" si="67"/>
        <v>3</v>
      </c>
      <c r="J939" s="5"/>
      <c r="K939" s="5"/>
      <c r="L939" s="5">
        <f>L938</f>
        <v>5</v>
      </c>
      <c r="M939" s="4" t="s">
        <v>182</v>
      </c>
      <c r="N939" s="4" t="s">
        <v>183</v>
      </c>
      <c r="O939" s="5"/>
      <c r="P939" s="5"/>
      <c r="Q939" s="5"/>
      <c r="R939" s="5"/>
      <c r="S939" s="5" t="s">
        <v>164</v>
      </c>
      <c r="T939" s="5" t="s">
        <v>165</v>
      </c>
      <c r="U939" s="5"/>
      <c r="V939" s="5"/>
      <c r="W939" s="5" t="s">
        <v>184</v>
      </c>
      <c r="X939" s="5" t="s">
        <v>5955</v>
      </c>
      <c r="Y939" s="5" t="s">
        <v>22</v>
      </c>
      <c r="Z939" s="5" t="s">
        <v>23</v>
      </c>
      <c r="AA939" s="5"/>
      <c r="AB939" s="5"/>
      <c r="AC939" s="5">
        <v>53</v>
      </c>
      <c r="AD939" s="5" t="s">
        <v>185</v>
      </c>
      <c r="AE939" s="5" t="s">
        <v>186</v>
      </c>
      <c r="AF939" s="5"/>
      <c r="AG939" s="5"/>
      <c r="AH939" s="5"/>
      <c r="AI939" s="5"/>
      <c r="AJ939" s="5" t="s">
        <v>35</v>
      </c>
      <c r="AK939" s="5" t="s">
        <v>36</v>
      </c>
      <c r="AL939" s="5" t="s">
        <v>187</v>
      </c>
      <c r="AM939" s="5" t="s">
        <v>188</v>
      </c>
      <c r="AN939" s="5"/>
      <c r="AO939" s="5"/>
      <c r="AP939" s="5"/>
      <c r="AQ939" s="5"/>
      <c r="AR939" s="5"/>
      <c r="AS939" s="5"/>
      <c r="AT939" s="5" t="s">
        <v>189</v>
      </c>
      <c r="AU939" s="5" t="s">
        <v>190</v>
      </c>
      <c r="AV939" s="5" t="s">
        <v>191</v>
      </c>
      <c r="AW939" s="5" t="s">
        <v>192</v>
      </c>
      <c r="AX939" s="5"/>
      <c r="AY939" s="5"/>
      <c r="AZ939" s="5"/>
      <c r="BA939" s="5"/>
      <c r="BB939" s="5"/>
      <c r="BC939" s="5"/>
      <c r="BD939" s="5"/>
      <c r="BE939" s="5"/>
      <c r="BF939" s="5"/>
      <c r="BG939" s="5" t="s">
        <v>189</v>
      </c>
      <c r="BH939" s="5" t="s">
        <v>190</v>
      </c>
      <c r="BI939" s="5" t="s">
        <v>193</v>
      </c>
      <c r="BJ939" s="5" t="s">
        <v>194</v>
      </c>
      <c r="BK939" s="5" t="s">
        <v>189</v>
      </c>
      <c r="BL939" s="5" t="s">
        <v>190</v>
      </c>
      <c r="BM939" s="5" t="s">
        <v>195</v>
      </c>
      <c r="BN939" s="5" t="s">
        <v>196</v>
      </c>
      <c r="BO939" s="5" t="s">
        <v>189</v>
      </c>
      <c r="BP939" s="5" t="s">
        <v>190</v>
      </c>
      <c r="BQ939" s="5" t="s">
        <v>197</v>
      </c>
      <c r="BR939" s="5" t="s">
        <v>198</v>
      </c>
      <c r="BS939" s="5" t="s">
        <v>199</v>
      </c>
      <c r="BT939" s="5" t="s">
        <v>200</v>
      </c>
      <c r="BU939" s="5"/>
    </row>
    <row r="940" spans="1:73" s="6" customFormat="1" ht="13.5" customHeight="1">
      <c r="A940" s="11" t="str">
        <f>HYPERLINK("http://kyu.snu.ac.kr/sdhj/index.jsp?type=hj/GK14746_00IM0001_162b.jpg","1867_수동면_162b")</f>
        <v>1867_수동면_162b</v>
      </c>
      <c r="B940" s="4">
        <v>1867</v>
      </c>
      <c r="C940" s="4" t="s">
        <v>72</v>
      </c>
      <c r="D940" s="4" t="s">
        <v>73</v>
      </c>
      <c r="E940" s="4">
        <v>939</v>
      </c>
      <c r="F940" s="5">
        <v>6</v>
      </c>
      <c r="G940" s="5" t="s">
        <v>180</v>
      </c>
      <c r="H940" s="5" t="s">
        <v>181</v>
      </c>
      <c r="I940" s="5">
        <v>4</v>
      </c>
      <c r="J940" s="5" t="s">
        <v>1849</v>
      </c>
      <c r="K940" s="5" t="s">
        <v>1850</v>
      </c>
      <c r="L940" s="5">
        <v>1</v>
      </c>
      <c r="M940" s="4" t="s">
        <v>1851</v>
      </c>
      <c r="N940" s="4" t="s">
        <v>1852</v>
      </c>
      <c r="O940" s="5"/>
      <c r="P940" s="5"/>
      <c r="Q940" s="5"/>
      <c r="R940" s="5"/>
      <c r="S940" s="5"/>
      <c r="T940" s="5" t="s">
        <v>5538</v>
      </c>
      <c r="U940" s="5" t="s">
        <v>108</v>
      </c>
      <c r="V940" s="5" t="s">
        <v>109</v>
      </c>
      <c r="W940" s="5" t="s">
        <v>1199</v>
      </c>
      <c r="X940" s="5" t="s">
        <v>1200</v>
      </c>
      <c r="Y940" s="5" t="s">
        <v>1853</v>
      </c>
      <c r="Z940" s="5" t="s">
        <v>1854</v>
      </c>
      <c r="AA940" s="5"/>
      <c r="AB940" s="5"/>
      <c r="AC940" s="5">
        <v>42</v>
      </c>
      <c r="AD940" s="5" t="s">
        <v>814</v>
      </c>
      <c r="AE940" s="5" t="s">
        <v>815</v>
      </c>
      <c r="AF940" s="5"/>
      <c r="AG940" s="5"/>
      <c r="AH940" s="5"/>
      <c r="AI940" s="5"/>
      <c r="AJ940" s="5" t="s">
        <v>35</v>
      </c>
      <c r="AK940" s="5" t="s">
        <v>36</v>
      </c>
      <c r="AL940" s="5" t="s">
        <v>290</v>
      </c>
      <c r="AM940" s="5" t="s">
        <v>291</v>
      </c>
      <c r="AN940" s="5"/>
      <c r="AO940" s="5"/>
      <c r="AP940" s="5"/>
      <c r="AQ940" s="5"/>
      <c r="AR940" s="5"/>
      <c r="AS940" s="5"/>
      <c r="AT940" s="5" t="s">
        <v>95</v>
      </c>
      <c r="AU940" s="5" t="s">
        <v>96</v>
      </c>
      <c r="AV940" s="5" t="s">
        <v>1667</v>
      </c>
      <c r="AW940" s="5" t="s">
        <v>1668</v>
      </c>
      <c r="AX940" s="5"/>
      <c r="AY940" s="5"/>
      <c r="AZ940" s="5"/>
      <c r="BA940" s="5"/>
      <c r="BB940" s="5"/>
      <c r="BC940" s="5"/>
      <c r="BD940" s="5"/>
      <c r="BE940" s="5"/>
      <c r="BF940" s="5"/>
      <c r="BG940" s="5" t="s">
        <v>95</v>
      </c>
      <c r="BH940" s="5" t="s">
        <v>96</v>
      </c>
      <c r="BI940" s="5" t="s">
        <v>1669</v>
      </c>
      <c r="BJ940" s="5" t="s">
        <v>1670</v>
      </c>
      <c r="BK940" s="5" t="s">
        <v>95</v>
      </c>
      <c r="BL940" s="5" t="s">
        <v>96</v>
      </c>
      <c r="BM940" s="5" t="s">
        <v>1671</v>
      </c>
      <c r="BN940" s="5" t="s">
        <v>1672</v>
      </c>
      <c r="BO940" s="5" t="s">
        <v>95</v>
      </c>
      <c r="BP940" s="5" t="s">
        <v>96</v>
      </c>
      <c r="BQ940" s="5" t="s">
        <v>1855</v>
      </c>
      <c r="BR940" s="5" t="s">
        <v>5956</v>
      </c>
      <c r="BS940" s="5" t="s">
        <v>255</v>
      </c>
      <c r="BT940" s="5" t="s">
        <v>256</v>
      </c>
      <c r="BU940" s="5"/>
    </row>
    <row r="941" spans="1:73" s="6" customFormat="1" ht="13.5" customHeight="1">
      <c r="A941" s="11" t="str">
        <f>HYPERLINK("http://kyu.snu.ac.kr/sdhj/index.jsp?type=hj/GK14746_00IM0001_162b.jpg","1867_수동면_162b")</f>
        <v>1867_수동면_162b</v>
      </c>
      <c r="B941" s="4">
        <v>1867</v>
      </c>
      <c r="C941" s="4" t="s">
        <v>72</v>
      </c>
      <c r="D941" s="4" t="s">
        <v>73</v>
      </c>
      <c r="E941" s="4">
        <v>940</v>
      </c>
      <c r="F941" s="5">
        <v>6</v>
      </c>
      <c r="G941" s="5" t="s">
        <v>180</v>
      </c>
      <c r="H941" s="5" t="s">
        <v>181</v>
      </c>
      <c r="I941" s="5">
        <f t="shared" ref="I941:I957" si="69">I940</f>
        <v>4</v>
      </c>
      <c r="J941" s="5"/>
      <c r="K941" s="5"/>
      <c r="L941" s="5">
        <f>L940</f>
        <v>1</v>
      </c>
      <c r="M941" s="4" t="s">
        <v>1851</v>
      </c>
      <c r="N941" s="4" t="s">
        <v>1852</v>
      </c>
      <c r="O941" s="5"/>
      <c r="P941" s="5"/>
      <c r="Q941" s="5"/>
      <c r="R941" s="5"/>
      <c r="S941" s="5" t="s">
        <v>164</v>
      </c>
      <c r="T941" s="5" t="s">
        <v>165</v>
      </c>
      <c r="U941" s="5"/>
      <c r="V941" s="5"/>
      <c r="W941" s="5" t="s">
        <v>425</v>
      </c>
      <c r="X941" s="5" t="s">
        <v>426</v>
      </c>
      <c r="Y941" s="5" t="s">
        <v>167</v>
      </c>
      <c r="Z941" s="5" t="s">
        <v>168</v>
      </c>
      <c r="AA941" s="5"/>
      <c r="AB941" s="5"/>
      <c r="AC941" s="5">
        <v>28</v>
      </c>
      <c r="AD941" s="5" t="s">
        <v>2468</v>
      </c>
      <c r="AE941" s="5" t="s">
        <v>2469</v>
      </c>
      <c r="AF941" s="5"/>
      <c r="AG941" s="5"/>
      <c r="AH941" s="5"/>
      <c r="AI941" s="5"/>
      <c r="AJ941" s="5" t="s">
        <v>169</v>
      </c>
      <c r="AK941" s="5" t="s">
        <v>170</v>
      </c>
      <c r="AL941" s="5" t="s">
        <v>93</v>
      </c>
      <c r="AM941" s="5" t="s">
        <v>94</v>
      </c>
      <c r="AN941" s="5"/>
      <c r="AO941" s="5"/>
      <c r="AP941" s="5"/>
      <c r="AQ941" s="5"/>
      <c r="AR941" s="5"/>
      <c r="AS941" s="5"/>
      <c r="AT941" s="5" t="s">
        <v>108</v>
      </c>
      <c r="AU941" s="5" t="s">
        <v>109</v>
      </c>
      <c r="AV941" s="5" t="s">
        <v>2470</v>
      </c>
      <c r="AW941" s="5" t="s">
        <v>2471</v>
      </c>
      <c r="AX941" s="5"/>
      <c r="AY941" s="5"/>
      <c r="AZ941" s="5"/>
      <c r="BA941" s="5"/>
      <c r="BB941" s="5"/>
      <c r="BC941" s="5"/>
      <c r="BD941" s="5"/>
      <c r="BE941" s="5"/>
      <c r="BF941" s="5"/>
      <c r="BG941" s="5" t="s">
        <v>95</v>
      </c>
      <c r="BH941" s="5" t="s">
        <v>96</v>
      </c>
      <c r="BI941" s="5" t="s">
        <v>2472</v>
      </c>
      <c r="BJ941" s="5" t="s">
        <v>2473</v>
      </c>
      <c r="BK941" s="5" t="s">
        <v>95</v>
      </c>
      <c r="BL941" s="5" t="s">
        <v>96</v>
      </c>
      <c r="BM941" s="5" t="s">
        <v>2474</v>
      </c>
      <c r="BN941" s="5" t="s">
        <v>2475</v>
      </c>
      <c r="BO941" s="5" t="s">
        <v>95</v>
      </c>
      <c r="BP941" s="5" t="s">
        <v>96</v>
      </c>
      <c r="BQ941" s="5" t="s">
        <v>2476</v>
      </c>
      <c r="BR941" s="5" t="s">
        <v>2477</v>
      </c>
      <c r="BS941" s="5" t="s">
        <v>116</v>
      </c>
      <c r="BT941" s="5" t="s">
        <v>117</v>
      </c>
      <c r="BU941" s="5"/>
    </row>
    <row r="942" spans="1:73" s="6" customFormat="1" ht="13.5" customHeight="1">
      <c r="A942" s="11" t="str">
        <f>HYPERLINK("http://kyu.snu.ac.kr/sdhj/index.jsp?type=hj/GK14746_00IM0001_162b.jpg","1867_수동면_162b")</f>
        <v>1867_수동면_162b</v>
      </c>
      <c r="B942" s="4">
        <v>1867</v>
      </c>
      <c r="C942" s="4" t="s">
        <v>72</v>
      </c>
      <c r="D942" s="4" t="s">
        <v>73</v>
      </c>
      <c r="E942" s="4">
        <v>941</v>
      </c>
      <c r="F942" s="5">
        <v>6</v>
      </c>
      <c r="G942" s="5" t="s">
        <v>180</v>
      </c>
      <c r="H942" s="5" t="s">
        <v>181</v>
      </c>
      <c r="I942" s="5">
        <f t="shared" si="69"/>
        <v>4</v>
      </c>
      <c r="J942" s="5"/>
      <c r="K942" s="5"/>
      <c r="L942" s="5">
        <f>L941</f>
        <v>1</v>
      </c>
      <c r="M942" s="4" t="s">
        <v>1851</v>
      </c>
      <c r="N942" s="4" t="s">
        <v>1852</v>
      </c>
      <c r="O942" s="5"/>
      <c r="P942" s="5"/>
      <c r="Q942" s="5"/>
      <c r="R942" s="5"/>
      <c r="S942" s="5"/>
      <c r="T942" s="5" t="s">
        <v>5541</v>
      </c>
      <c r="U942" s="5" t="s">
        <v>4512</v>
      </c>
      <c r="V942" s="5" t="s">
        <v>4513</v>
      </c>
      <c r="W942" s="5"/>
      <c r="X942" s="5"/>
      <c r="Y942" s="5" t="s">
        <v>5177</v>
      </c>
      <c r="Z942" s="5" t="s">
        <v>5178</v>
      </c>
      <c r="AA942" s="5"/>
      <c r="AB942" s="5"/>
      <c r="AC942" s="5"/>
      <c r="AD942" s="5" t="s">
        <v>1052</v>
      </c>
      <c r="AE942" s="5" t="s">
        <v>1053</v>
      </c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</row>
    <row r="943" spans="1:73" s="6" customFormat="1" ht="13.5" customHeight="1">
      <c r="A943" s="11" t="str">
        <f>HYPERLINK("http://kyu.snu.ac.kr/sdhj/index.jsp?type=hj/GK14746_00IM0001_163a.jpg","1867_수동면_163a")</f>
        <v>1867_수동면_163a</v>
      </c>
      <c r="B943" s="4">
        <v>1867</v>
      </c>
      <c r="C943" s="4" t="s">
        <v>72</v>
      </c>
      <c r="D943" s="4" t="s">
        <v>73</v>
      </c>
      <c r="E943" s="4">
        <v>942</v>
      </c>
      <c r="F943" s="5">
        <v>6</v>
      </c>
      <c r="G943" s="5" t="s">
        <v>180</v>
      </c>
      <c r="H943" s="5" t="s">
        <v>181</v>
      </c>
      <c r="I943" s="5">
        <f t="shared" si="69"/>
        <v>4</v>
      </c>
      <c r="J943" s="5"/>
      <c r="K943" s="5"/>
      <c r="L943" s="5">
        <v>2</v>
      </c>
      <c r="M943" s="4" t="s">
        <v>2757</v>
      </c>
      <c r="N943" s="4" t="s">
        <v>2758</v>
      </c>
      <c r="O943" s="5"/>
      <c r="P943" s="5"/>
      <c r="Q943" s="5"/>
      <c r="R943" s="5"/>
      <c r="S943" s="5"/>
      <c r="T943" s="5" t="s">
        <v>5371</v>
      </c>
      <c r="U943" s="5" t="s">
        <v>108</v>
      </c>
      <c r="V943" s="5" t="s">
        <v>109</v>
      </c>
      <c r="W943" s="5" t="s">
        <v>1826</v>
      </c>
      <c r="X943" s="5" t="s">
        <v>1827</v>
      </c>
      <c r="Y943" s="5" t="s">
        <v>2759</v>
      </c>
      <c r="Z943" s="5" t="s">
        <v>2760</v>
      </c>
      <c r="AA943" s="5"/>
      <c r="AB943" s="5"/>
      <c r="AC943" s="5">
        <v>45</v>
      </c>
      <c r="AD943" s="5" t="s">
        <v>814</v>
      </c>
      <c r="AE943" s="5" t="s">
        <v>815</v>
      </c>
      <c r="AF943" s="5"/>
      <c r="AG943" s="5"/>
      <c r="AH943" s="5"/>
      <c r="AI943" s="5"/>
      <c r="AJ943" s="5" t="s">
        <v>35</v>
      </c>
      <c r="AK943" s="5" t="s">
        <v>36</v>
      </c>
      <c r="AL943" s="5" t="s">
        <v>1828</v>
      </c>
      <c r="AM943" s="5" t="s">
        <v>1829</v>
      </c>
      <c r="AN943" s="5"/>
      <c r="AO943" s="5"/>
      <c r="AP943" s="5"/>
      <c r="AQ943" s="5"/>
      <c r="AR943" s="5"/>
      <c r="AS943" s="5"/>
      <c r="AT943" s="5" t="s">
        <v>95</v>
      </c>
      <c r="AU943" s="5" t="s">
        <v>96</v>
      </c>
      <c r="AV943" s="5" t="s">
        <v>2761</v>
      </c>
      <c r="AW943" s="5" t="s">
        <v>2762</v>
      </c>
      <c r="AX943" s="5"/>
      <c r="AY943" s="5"/>
      <c r="AZ943" s="5"/>
      <c r="BA943" s="5"/>
      <c r="BB943" s="5"/>
      <c r="BC943" s="5"/>
      <c r="BD943" s="5"/>
      <c r="BE943" s="5"/>
      <c r="BF943" s="5"/>
      <c r="BG943" s="5" t="s">
        <v>95</v>
      </c>
      <c r="BH943" s="5" t="s">
        <v>96</v>
      </c>
      <c r="BI943" s="5" t="s">
        <v>2763</v>
      </c>
      <c r="BJ943" s="5" t="s">
        <v>2764</v>
      </c>
      <c r="BK943" s="5" t="s">
        <v>95</v>
      </c>
      <c r="BL943" s="5" t="s">
        <v>96</v>
      </c>
      <c r="BM943" s="5" t="s">
        <v>2765</v>
      </c>
      <c r="BN943" s="5" t="s">
        <v>2766</v>
      </c>
      <c r="BO943" s="5" t="s">
        <v>95</v>
      </c>
      <c r="BP943" s="5" t="s">
        <v>96</v>
      </c>
      <c r="BQ943" s="5" t="s">
        <v>2767</v>
      </c>
      <c r="BR943" s="5" t="s">
        <v>5957</v>
      </c>
      <c r="BS943" s="5" t="s">
        <v>2768</v>
      </c>
      <c r="BT943" s="5" t="s">
        <v>2769</v>
      </c>
      <c r="BU943" s="5"/>
    </row>
    <row r="944" spans="1:73" s="6" customFormat="1" ht="13.5" customHeight="1">
      <c r="A944" s="11" t="str">
        <f>HYPERLINK("http://kyu.snu.ac.kr/sdhj/index.jsp?type=hj/GK14746_00IM0001_163a.jpg","1867_수동면_163a")</f>
        <v>1867_수동면_163a</v>
      </c>
      <c r="B944" s="4">
        <v>1867</v>
      </c>
      <c r="C944" s="4" t="s">
        <v>72</v>
      </c>
      <c r="D944" s="4" t="s">
        <v>73</v>
      </c>
      <c r="E944" s="4">
        <v>943</v>
      </c>
      <c r="F944" s="5">
        <v>6</v>
      </c>
      <c r="G944" s="5" t="s">
        <v>180</v>
      </c>
      <c r="H944" s="5" t="s">
        <v>181</v>
      </c>
      <c r="I944" s="5">
        <f t="shared" si="69"/>
        <v>4</v>
      </c>
      <c r="J944" s="5"/>
      <c r="K944" s="5"/>
      <c r="L944" s="5">
        <f>L943</f>
        <v>2</v>
      </c>
      <c r="M944" s="4" t="s">
        <v>2757</v>
      </c>
      <c r="N944" s="4" t="s">
        <v>2758</v>
      </c>
      <c r="O944" s="5"/>
      <c r="P944" s="5"/>
      <c r="Q944" s="5"/>
      <c r="R944" s="5"/>
      <c r="S944" s="5" t="s">
        <v>164</v>
      </c>
      <c r="T944" s="5" t="s">
        <v>165</v>
      </c>
      <c r="U944" s="5"/>
      <c r="V944" s="5"/>
      <c r="W944" s="5" t="s">
        <v>379</v>
      </c>
      <c r="X944" s="5" t="s">
        <v>380</v>
      </c>
      <c r="Y944" s="5" t="s">
        <v>167</v>
      </c>
      <c r="Z944" s="5" t="s">
        <v>168</v>
      </c>
      <c r="AA944" s="5"/>
      <c r="AB944" s="5"/>
      <c r="AC944" s="5">
        <v>45</v>
      </c>
      <c r="AD944" s="5" t="s">
        <v>814</v>
      </c>
      <c r="AE944" s="5" t="s">
        <v>815</v>
      </c>
      <c r="AF944" s="5"/>
      <c r="AG944" s="5"/>
      <c r="AH944" s="5"/>
      <c r="AI944" s="5"/>
      <c r="AJ944" s="5" t="s">
        <v>35</v>
      </c>
      <c r="AK944" s="5" t="s">
        <v>36</v>
      </c>
      <c r="AL944" s="5" t="s">
        <v>383</v>
      </c>
      <c r="AM944" s="5" t="s">
        <v>384</v>
      </c>
      <c r="AN944" s="5"/>
      <c r="AO944" s="5"/>
      <c r="AP944" s="5"/>
      <c r="AQ944" s="5"/>
      <c r="AR944" s="5"/>
      <c r="AS944" s="5"/>
      <c r="AT944" s="5" t="s">
        <v>95</v>
      </c>
      <c r="AU944" s="5" t="s">
        <v>96</v>
      </c>
      <c r="AV944" s="5" t="s">
        <v>385</v>
      </c>
      <c r="AW944" s="5" t="s">
        <v>386</v>
      </c>
      <c r="AX944" s="5"/>
      <c r="AY944" s="5"/>
      <c r="AZ944" s="5"/>
      <c r="BA944" s="5"/>
      <c r="BB944" s="5"/>
      <c r="BC944" s="5"/>
      <c r="BD944" s="5"/>
      <c r="BE944" s="5"/>
      <c r="BF944" s="5"/>
      <c r="BG944" s="5" t="s">
        <v>95</v>
      </c>
      <c r="BH944" s="5" t="s">
        <v>96</v>
      </c>
      <c r="BI944" s="5" t="s">
        <v>387</v>
      </c>
      <c r="BJ944" s="5" t="s">
        <v>388</v>
      </c>
      <c r="BK944" s="5" t="s">
        <v>95</v>
      </c>
      <c r="BL944" s="5" t="s">
        <v>96</v>
      </c>
      <c r="BM944" s="5" t="s">
        <v>389</v>
      </c>
      <c r="BN944" s="5" t="s">
        <v>390</v>
      </c>
      <c r="BO944" s="5" t="s">
        <v>95</v>
      </c>
      <c r="BP944" s="5" t="s">
        <v>96</v>
      </c>
      <c r="BQ944" s="5" t="s">
        <v>391</v>
      </c>
      <c r="BR944" s="5" t="s">
        <v>392</v>
      </c>
      <c r="BS944" s="5" t="s">
        <v>187</v>
      </c>
      <c r="BT944" s="5" t="s">
        <v>188</v>
      </c>
      <c r="BU944" s="5"/>
    </row>
    <row r="945" spans="1:73" s="6" customFormat="1" ht="13.5" customHeight="1">
      <c r="A945" s="11" t="str">
        <f>HYPERLINK("http://kyu.snu.ac.kr/sdhj/index.jsp?type=hj/GK14746_00IM0001_163a.jpg","1867_수동면_163a")</f>
        <v>1867_수동면_163a</v>
      </c>
      <c r="B945" s="4">
        <v>1867</v>
      </c>
      <c r="C945" s="4" t="s">
        <v>72</v>
      </c>
      <c r="D945" s="4" t="s">
        <v>73</v>
      </c>
      <c r="E945" s="4">
        <v>944</v>
      </c>
      <c r="F945" s="5">
        <v>6</v>
      </c>
      <c r="G945" s="5" t="s">
        <v>180</v>
      </c>
      <c r="H945" s="5" t="s">
        <v>181</v>
      </c>
      <c r="I945" s="5">
        <f t="shared" si="69"/>
        <v>4</v>
      </c>
      <c r="J945" s="5"/>
      <c r="K945" s="5"/>
      <c r="L945" s="5">
        <f>L944</f>
        <v>2</v>
      </c>
      <c r="M945" s="4" t="s">
        <v>2757</v>
      </c>
      <c r="N945" s="4" t="s">
        <v>2758</v>
      </c>
      <c r="O945" s="5"/>
      <c r="P945" s="5"/>
      <c r="Q945" s="5"/>
      <c r="R945" s="5"/>
      <c r="S945" s="5" t="s">
        <v>4494</v>
      </c>
      <c r="T945" s="5" t="s">
        <v>4495</v>
      </c>
      <c r="U945" s="5"/>
      <c r="V945" s="5"/>
      <c r="W945" s="5"/>
      <c r="X945" s="5"/>
      <c r="Y945" s="5" t="s">
        <v>5179</v>
      </c>
      <c r="Z945" s="5" t="s">
        <v>5180</v>
      </c>
      <c r="AA945" s="5"/>
      <c r="AB945" s="5"/>
      <c r="AC945" s="5">
        <v>18</v>
      </c>
      <c r="AD945" s="5" t="s">
        <v>397</v>
      </c>
      <c r="AE945" s="5" t="s">
        <v>398</v>
      </c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</row>
    <row r="946" spans="1:73" s="6" customFormat="1" ht="13.5" customHeight="1">
      <c r="A946" s="11" t="str">
        <f>HYPERLINK("http://kyu.snu.ac.kr/sdhj/index.jsp?type=hj/GK14746_00IM0001_163a.jpg","1867_수동면_163a")</f>
        <v>1867_수동면_163a</v>
      </c>
      <c r="B946" s="4">
        <v>1867</v>
      </c>
      <c r="C946" s="4" t="s">
        <v>72</v>
      </c>
      <c r="D946" s="4" t="s">
        <v>73</v>
      </c>
      <c r="E946" s="4">
        <v>945</v>
      </c>
      <c r="F946" s="5">
        <v>6</v>
      </c>
      <c r="G946" s="5" t="s">
        <v>180</v>
      </c>
      <c r="H946" s="5" t="s">
        <v>181</v>
      </c>
      <c r="I946" s="5">
        <f t="shared" si="69"/>
        <v>4</v>
      </c>
      <c r="J946" s="5"/>
      <c r="K946" s="5"/>
      <c r="L946" s="5">
        <f>L945</f>
        <v>2</v>
      </c>
      <c r="M946" s="4" t="s">
        <v>2757</v>
      </c>
      <c r="N946" s="4" t="s">
        <v>2758</v>
      </c>
      <c r="O946" s="5"/>
      <c r="P946" s="5"/>
      <c r="Q946" s="5"/>
      <c r="R946" s="5"/>
      <c r="S946" s="5"/>
      <c r="T946" s="5" t="s">
        <v>5521</v>
      </c>
      <c r="U946" s="5" t="s">
        <v>4512</v>
      </c>
      <c r="V946" s="5" t="s">
        <v>4513</v>
      </c>
      <c r="W946" s="5"/>
      <c r="X946" s="5"/>
      <c r="Y946" s="5" t="s">
        <v>5009</v>
      </c>
      <c r="Z946" s="5" t="s">
        <v>5010</v>
      </c>
      <c r="AA946" s="5"/>
      <c r="AB946" s="5"/>
      <c r="AC946" s="5"/>
      <c r="AD946" s="5" t="s">
        <v>1161</v>
      </c>
      <c r="AE946" s="5" t="s">
        <v>1162</v>
      </c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</row>
    <row r="947" spans="1:73" s="6" customFormat="1" ht="13.5" customHeight="1">
      <c r="A947" s="11" t="str">
        <f>HYPERLINK("http://kyu.snu.ac.kr/sdhj/index.jsp?type=hj/GK14746_00IM0001_163a.jpg","1867_수동면_163a")</f>
        <v>1867_수동면_163a</v>
      </c>
      <c r="B947" s="4">
        <v>1867</v>
      </c>
      <c r="C947" s="4" t="s">
        <v>72</v>
      </c>
      <c r="D947" s="4" t="s">
        <v>73</v>
      </c>
      <c r="E947" s="4">
        <v>946</v>
      </c>
      <c r="F947" s="5">
        <v>6</v>
      </c>
      <c r="G947" s="5" t="s">
        <v>180</v>
      </c>
      <c r="H947" s="5" t="s">
        <v>181</v>
      </c>
      <c r="I947" s="5">
        <f t="shared" si="69"/>
        <v>4</v>
      </c>
      <c r="J947" s="5"/>
      <c r="K947" s="5"/>
      <c r="L947" s="5">
        <v>3</v>
      </c>
      <c r="M947" s="4" t="s">
        <v>1739</v>
      </c>
      <c r="N947" s="4" t="s">
        <v>1740</v>
      </c>
      <c r="O947" s="5"/>
      <c r="P947" s="5"/>
      <c r="Q947" s="5" t="s">
        <v>1741</v>
      </c>
      <c r="R947" s="5" t="s">
        <v>1742</v>
      </c>
      <c r="S947" s="5"/>
      <c r="T947" s="5" t="s">
        <v>5371</v>
      </c>
      <c r="U947" s="5"/>
      <c r="V947" s="5"/>
      <c r="W947" s="5" t="s">
        <v>1430</v>
      </c>
      <c r="X947" s="5" t="s">
        <v>1431</v>
      </c>
      <c r="Y947" s="5" t="s">
        <v>167</v>
      </c>
      <c r="Z947" s="5" t="s">
        <v>168</v>
      </c>
      <c r="AA947" s="5"/>
      <c r="AB947" s="5"/>
      <c r="AC947" s="5">
        <v>30</v>
      </c>
      <c r="AD947" s="5" t="s">
        <v>413</v>
      </c>
      <c r="AE947" s="5" t="s">
        <v>414</v>
      </c>
      <c r="AF947" s="5"/>
      <c r="AG947" s="5"/>
      <c r="AH947" s="5"/>
      <c r="AI947" s="5"/>
      <c r="AJ947" s="5" t="s">
        <v>169</v>
      </c>
      <c r="AK947" s="5" t="s">
        <v>170</v>
      </c>
      <c r="AL947" s="5" t="s">
        <v>1432</v>
      </c>
      <c r="AM947" s="5" t="s">
        <v>1433</v>
      </c>
      <c r="AN947" s="5"/>
      <c r="AO947" s="5"/>
      <c r="AP947" s="5"/>
      <c r="AQ947" s="5"/>
      <c r="AR947" s="5"/>
      <c r="AS947" s="5"/>
      <c r="AT947" s="5" t="s">
        <v>95</v>
      </c>
      <c r="AU947" s="5" t="s">
        <v>96</v>
      </c>
      <c r="AV947" s="5" t="s">
        <v>1743</v>
      </c>
      <c r="AW947" s="5" t="s">
        <v>1744</v>
      </c>
      <c r="AX947" s="5"/>
      <c r="AY947" s="5"/>
      <c r="AZ947" s="5"/>
      <c r="BA947" s="5"/>
      <c r="BB947" s="5"/>
      <c r="BC947" s="5"/>
      <c r="BD947" s="5"/>
      <c r="BE947" s="5"/>
      <c r="BF947" s="5"/>
      <c r="BG947" s="5" t="s">
        <v>95</v>
      </c>
      <c r="BH947" s="5" t="s">
        <v>96</v>
      </c>
      <c r="BI947" s="5" t="s">
        <v>1745</v>
      </c>
      <c r="BJ947" s="5" t="s">
        <v>1746</v>
      </c>
      <c r="BK947" s="5" t="s">
        <v>95</v>
      </c>
      <c r="BL947" s="5" t="s">
        <v>96</v>
      </c>
      <c r="BM947" s="5" t="s">
        <v>1747</v>
      </c>
      <c r="BN947" s="5" t="s">
        <v>1748</v>
      </c>
      <c r="BO947" s="5" t="s">
        <v>95</v>
      </c>
      <c r="BP947" s="5" t="s">
        <v>96</v>
      </c>
      <c r="BQ947" s="5" t="s">
        <v>1749</v>
      </c>
      <c r="BR947" s="5" t="s">
        <v>1750</v>
      </c>
      <c r="BS947" s="5" t="s">
        <v>255</v>
      </c>
      <c r="BT947" s="5" t="s">
        <v>256</v>
      </c>
      <c r="BU947" s="5"/>
    </row>
    <row r="948" spans="1:73" s="6" customFormat="1" ht="13.5" customHeight="1">
      <c r="A948" s="11" t="str">
        <f>HYPERLINK("http://kyu.snu.ac.kr/sdhj/index.jsp?type=hj/GK14746_00IM0001_163a.jpg","1867_수동면_163a")</f>
        <v>1867_수동면_163a</v>
      </c>
      <c r="B948" s="4">
        <v>1867</v>
      </c>
      <c r="C948" s="4" t="s">
        <v>72</v>
      </c>
      <c r="D948" s="4" t="s">
        <v>73</v>
      </c>
      <c r="E948" s="4">
        <v>947</v>
      </c>
      <c r="F948" s="5">
        <v>6</v>
      </c>
      <c r="G948" s="5" t="s">
        <v>180</v>
      </c>
      <c r="H948" s="5" t="s">
        <v>181</v>
      </c>
      <c r="I948" s="5">
        <f t="shared" si="69"/>
        <v>4</v>
      </c>
      <c r="J948" s="5"/>
      <c r="K948" s="5"/>
      <c r="L948" s="5">
        <f>L947</f>
        <v>3</v>
      </c>
      <c r="M948" s="4" t="s">
        <v>1739</v>
      </c>
      <c r="N948" s="4" t="s">
        <v>1740</v>
      </c>
      <c r="O948" s="5"/>
      <c r="P948" s="5"/>
      <c r="Q948" s="5"/>
      <c r="R948" s="5"/>
      <c r="S948" s="5" t="s">
        <v>4501</v>
      </c>
      <c r="T948" s="5" t="s">
        <v>4502</v>
      </c>
      <c r="U948" s="5"/>
      <c r="V948" s="5"/>
      <c r="W948" s="5" t="s">
        <v>1101</v>
      </c>
      <c r="X948" s="5" t="s">
        <v>1102</v>
      </c>
      <c r="Y948" s="5" t="s">
        <v>167</v>
      </c>
      <c r="Z948" s="5" t="s">
        <v>168</v>
      </c>
      <c r="AA948" s="5"/>
      <c r="AB948" s="5"/>
      <c r="AC948" s="5">
        <v>65</v>
      </c>
      <c r="AD948" s="5" t="s">
        <v>690</v>
      </c>
      <c r="AE948" s="5" t="s">
        <v>691</v>
      </c>
      <c r="AF948" s="5"/>
      <c r="AG948" s="5"/>
      <c r="AH948" s="5"/>
      <c r="AI948" s="5"/>
      <c r="AJ948" s="5" t="s">
        <v>35</v>
      </c>
      <c r="AK948" s="5" t="s">
        <v>36</v>
      </c>
      <c r="AL948" s="5" t="s">
        <v>1103</v>
      </c>
      <c r="AM948" s="5" t="s">
        <v>1104</v>
      </c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</row>
    <row r="949" spans="1:73" s="6" customFormat="1" ht="13.5" customHeight="1">
      <c r="A949" s="11" t="str">
        <f>HYPERLINK("http://kyu.snu.ac.kr/sdhj/index.jsp?type=hj/GK14746_00IM0001_163a.jpg","1867_수동면_163a")</f>
        <v>1867_수동면_163a</v>
      </c>
      <c r="B949" s="4">
        <v>1867</v>
      </c>
      <c r="C949" s="4" t="s">
        <v>72</v>
      </c>
      <c r="D949" s="4" t="s">
        <v>73</v>
      </c>
      <c r="E949" s="4">
        <v>948</v>
      </c>
      <c r="F949" s="5">
        <v>6</v>
      </c>
      <c r="G949" s="5" t="s">
        <v>180</v>
      </c>
      <c r="H949" s="5" t="s">
        <v>181</v>
      </c>
      <c r="I949" s="5">
        <f t="shared" si="69"/>
        <v>4</v>
      </c>
      <c r="J949" s="5"/>
      <c r="K949" s="5"/>
      <c r="L949" s="5">
        <f>L948</f>
        <v>3</v>
      </c>
      <c r="M949" s="4" t="s">
        <v>1739</v>
      </c>
      <c r="N949" s="4" t="s">
        <v>1740</v>
      </c>
      <c r="O949" s="5"/>
      <c r="P949" s="5"/>
      <c r="Q949" s="5"/>
      <c r="R949" s="5"/>
      <c r="S949" s="5"/>
      <c r="T949" s="5" t="s">
        <v>5521</v>
      </c>
      <c r="U949" s="5" t="s">
        <v>4512</v>
      </c>
      <c r="V949" s="5" t="s">
        <v>4513</v>
      </c>
      <c r="W949" s="5"/>
      <c r="X949" s="5"/>
      <c r="Y949" s="5" t="s">
        <v>5181</v>
      </c>
      <c r="Z949" s="5" t="s">
        <v>5182</v>
      </c>
      <c r="AA949" s="5"/>
      <c r="AB949" s="5"/>
      <c r="AC949" s="5"/>
      <c r="AD949" s="5" t="s">
        <v>532</v>
      </c>
      <c r="AE949" s="5" t="s">
        <v>533</v>
      </c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</row>
    <row r="950" spans="1:73" s="6" customFormat="1" ht="13.5" customHeight="1">
      <c r="A950" s="11" t="str">
        <f>HYPERLINK("http://kyu.snu.ac.kr/sdhj/index.jsp?type=hj/GK14746_00IM0001_163a.jpg","1867_수동면_163a")</f>
        <v>1867_수동면_163a</v>
      </c>
      <c r="B950" s="4">
        <v>1867</v>
      </c>
      <c r="C950" s="4" t="s">
        <v>72</v>
      </c>
      <c r="D950" s="4" t="s">
        <v>73</v>
      </c>
      <c r="E950" s="4">
        <v>949</v>
      </c>
      <c r="F950" s="5">
        <v>6</v>
      </c>
      <c r="G950" s="5" t="s">
        <v>180</v>
      </c>
      <c r="H950" s="5" t="s">
        <v>181</v>
      </c>
      <c r="I950" s="5">
        <f t="shared" si="69"/>
        <v>4</v>
      </c>
      <c r="J950" s="5"/>
      <c r="K950" s="5"/>
      <c r="L950" s="5">
        <v>4</v>
      </c>
      <c r="M950" s="4" t="s">
        <v>1870</v>
      </c>
      <c r="N950" s="4" t="s">
        <v>1871</v>
      </c>
      <c r="O950" s="5"/>
      <c r="P950" s="5"/>
      <c r="Q950" s="5" t="s">
        <v>1872</v>
      </c>
      <c r="R950" s="5" t="s">
        <v>5958</v>
      </c>
      <c r="S950" s="5"/>
      <c r="T950" s="5" t="s">
        <v>5757</v>
      </c>
      <c r="U950" s="5" t="s">
        <v>108</v>
      </c>
      <c r="V950" s="5" t="s">
        <v>109</v>
      </c>
      <c r="W950" s="5" t="s">
        <v>5959</v>
      </c>
      <c r="X950" s="5" t="s">
        <v>5910</v>
      </c>
      <c r="Y950" s="5" t="s">
        <v>1873</v>
      </c>
      <c r="Z950" s="5" t="s">
        <v>1874</v>
      </c>
      <c r="AA950" s="5"/>
      <c r="AB950" s="5"/>
      <c r="AC950" s="5">
        <v>43</v>
      </c>
      <c r="AD950" s="5" t="s">
        <v>438</v>
      </c>
      <c r="AE950" s="5" t="s">
        <v>439</v>
      </c>
      <c r="AF950" s="5"/>
      <c r="AG950" s="5"/>
      <c r="AH950" s="5"/>
      <c r="AI950" s="5"/>
      <c r="AJ950" s="5" t="s">
        <v>35</v>
      </c>
      <c r="AK950" s="5" t="s">
        <v>36</v>
      </c>
      <c r="AL950" s="5" t="s">
        <v>199</v>
      </c>
      <c r="AM950" s="5" t="s">
        <v>200</v>
      </c>
      <c r="AN950" s="5"/>
      <c r="AO950" s="5"/>
      <c r="AP950" s="5"/>
      <c r="AQ950" s="5"/>
      <c r="AR950" s="5"/>
      <c r="AS950" s="5"/>
      <c r="AT950" s="5" t="s">
        <v>95</v>
      </c>
      <c r="AU950" s="5" t="s">
        <v>96</v>
      </c>
      <c r="AV950" s="5" t="s">
        <v>1875</v>
      </c>
      <c r="AW950" s="5" t="s">
        <v>1876</v>
      </c>
      <c r="AX950" s="5"/>
      <c r="AY950" s="5"/>
      <c r="AZ950" s="5"/>
      <c r="BA950" s="5"/>
      <c r="BB950" s="5"/>
      <c r="BC950" s="5"/>
      <c r="BD950" s="5"/>
      <c r="BE950" s="5"/>
      <c r="BF950" s="5"/>
      <c r="BG950" s="5" t="s">
        <v>95</v>
      </c>
      <c r="BH950" s="5" t="s">
        <v>96</v>
      </c>
      <c r="BI950" s="5" t="s">
        <v>1246</v>
      </c>
      <c r="BJ950" s="5" t="s">
        <v>1247</v>
      </c>
      <c r="BK950" s="5" t="s">
        <v>95</v>
      </c>
      <c r="BL950" s="5" t="s">
        <v>96</v>
      </c>
      <c r="BM950" s="5" t="s">
        <v>1248</v>
      </c>
      <c r="BN950" s="5" t="s">
        <v>1249</v>
      </c>
      <c r="BO950" s="5" t="s">
        <v>95</v>
      </c>
      <c r="BP950" s="5" t="s">
        <v>96</v>
      </c>
      <c r="BQ950" s="5" t="s">
        <v>1877</v>
      </c>
      <c r="BR950" s="5" t="s">
        <v>1878</v>
      </c>
      <c r="BS950" s="5" t="s">
        <v>255</v>
      </c>
      <c r="BT950" s="5" t="s">
        <v>256</v>
      </c>
      <c r="BU950" s="5"/>
    </row>
    <row r="951" spans="1:73" s="6" customFormat="1" ht="13.5" customHeight="1">
      <c r="A951" s="11" t="str">
        <f>HYPERLINK("http://kyu.snu.ac.kr/sdhj/index.jsp?type=hj/GK14746_00IM0001_163a.jpg","1867_수동면_163a")</f>
        <v>1867_수동면_163a</v>
      </c>
      <c r="B951" s="4">
        <v>1867</v>
      </c>
      <c r="C951" s="4" t="s">
        <v>72</v>
      </c>
      <c r="D951" s="4" t="s">
        <v>73</v>
      </c>
      <c r="E951" s="4">
        <v>950</v>
      </c>
      <c r="F951" s="5">
        <v>6</v>
      </c>
      <c r="G951" s="5" t="s">
        <v>180</v>
      </c>
      <c r="H951" s="5" t="s">
        <v>181</v>
      </c>
      <c r="I951" s="5">
        <f t="shared" si="69"/>
        <v>4</v>
      </c>
      <c r="J951" s="5"/>
      <c r="K951" s="5"/>
      <c r="L951" s="5">
        <f>L950</f>
        <v>4</v>
      </c>
      <c r="M951" s="4" t="s">
        <v>1870</v>
      </c>
      <c r="N951" s="4" t="s">
        <v>1871</v>
      </c>
      <c r="O951" s="5"/>
      <c r="P951" s="5"/>
      <c r="Q951" s="5"/>
      <c r="R951" s="5"/>
      <c r="S951" s="5" t="s">
        <v>3095</v>
      </c>
      <c r="T951" s="5" t="s">
        <v>3096</v>
      </c>
      <c r="U951" s="5"/>
      <c r="V951" s="5"/>
      <c r="W951" s="5" t="s">
        <v>728</v>
      </c>
      <c r="X951" s="5" t="s">
        <v>729</v>
      </c>
      <c r="Y951" s="5" t="s">
        <v>167</v>
      </c>
      <c r="Z951" s="5" t="s">
        <v>168</v>
      </c>
      <c r="AA951" s="5"/>
      <c r="AB951" s="5"/>
      <c r="AC951" s="5">
        <v>70</v>
      </c>
      <c r="AD951" s="5" t="s">
        <v>1914</v>
      </c>
      <c r="AE951" s="5" t="s">
        <v>1915</v>
      </c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</row>
    <row r="952" spans="1:73" s="6" customFormat="1" ht="13.5" customHeight="1">
      <c r="A952" s="11" t="str">
        <f>HYPERLINK("http://kyu.snu.ac.kr/sdhj/index.jsp?type=hj/GK14746_00IM0001_163a.jpg","1867_수동면_163a")</f>
        <v>1867_수동면_163a</v>
      </c>
      <c r="B952" s="4">
        <v>1867</v>
      </c>
      <c r="C952" s="4" t="s">
        <v>72</v>
      </c>
      <c r="D952" s="4" t="s">
        <v>73</v>
      </c>
      <c r="E952" s="4">
        <v>951</v>
      </c>
      <c r="F952" s="5">
        <v>6</v>
      </c>
      <c r="G952" s="5" t="s">
        <v>180</v>
      </c>
      <c r="H952" s="5" t="s">
        <v>181</v>
      </c>
      <c r="I952" s="5">
        <f t="shared" si="69"/>
        <v>4</v>
      </c>
      <c r="J952" s="5"/>
      <c r="K952" s="5"/>
      <c r="L952" s="5">
        <f>L951</f>
        <v>4</v>
      </c>
      <c r="M952" s="4" t="s">
        <v>1870</v>
      </c>
      <c r="N952" s="4" t="s">
        <v>1871</v>
      </c>
      <c r="O952" s="5"/>
      <c r="P952" s="5"/>
      <c r="Q952" s="5"/>
      <c r="R952" s="5"/>
      <c r="S952" s="5" t="s">
        <v>164</v>
      </c>
      <c r="T952" s="5" t="s">
        <v>165</v>
      </c>
      <c r="U952" s="5"/>
      <c r="V952" s="5"/>
      <c r="W952" s="5" t="s">
        <v>425</v>
      </c>
      <c r="X952" s="5" t="s">
        <v>426</v>
      </c>
      <c r="Y952" s="5" t="s">
        <v>167</v>
      </c>
      <c r="Z952" s="5" t="s">
        <v>168</v>
      </c>
      <c r="AA952" s="5"/>
      <c r="AB952" s="5"/>
      <c r="AC952" s="5">
        <v>43</v>
      </c>
      <c r="AD952" s="5" t="s">
        <v>438</v>
      </c>
      <c r="AE952" s="5" t="s">
        <v>439</v>
      </c>
      <c r="AF952" s="5"/>
      <c r="AG952" s="5"/>
      <c r="AH952" s="5"/>
      <c r="AI952" s="5"/>
      <c r="AJ952" s="5" t="s">
        <v>35</v>
      </c>
      <c r="AK952" s="5" t="s">
        <v>36</v>
      </c>
      <c r="AL952" s="5" t="s">
        <v>538</v>
      </c>
      <c r="AM952" s="5" t="s">
        <v>539</v>
      </c>
      <c r="AN952" s="5"/>
      <c r="AO952" s="5"/>
      <c r="AP952" s="5"/>
      <c r="AQ952" s="5"/>
      <c r="AR952" s="5"/>
      <c r="AS952" s="5"/>
      <c r="AT952" s="5" t="s">
        <v>108</v>
      </c>
      <c r="AU952" s="5" t="s">
        <v>109</v>
      </c>
      <c r="AV952" s="5" t="s">
        <v>2316</v>
      </c>
      <c r="AW952" s="5" t="s">
        <v>2317</v>
      </c>
      <c r="AX952" s="5"/>
      <c r="AY952" s="5"/>
      <c r="AZ952" s="5"/>
      <c r="BA952" s="5"/>
      <c r="BB952" s="5"/>
      <c r="BC952" s="5"/>
      <c r="BD952" s="5"/>
      <c r="BE952" s="5"/>
      <c r="BF952" s="5"/>
      <c r="BG952" s="5" t="s">
        <v>95</v>
      </c>
      <c r="BH952" s="5" t="s">
        <v>96</v>
      </c>
      <c r="BI952" s="5" t="s">
        <v>2318</v>
      </c>
      <c r="BJ952" s="5" t="s">
        <v>2319</v>
      </c>
      <c r="BK952" s="5" t="s">
        <v>95</v>
      </c>
      <c r="BL952" s="5" t="s">
        <v>96</v>
      </c>
      <c r="BM952" s="5" t="s">
        <v>2320</v>
      </c>
      <c r="BN952" s="5" t="s">
        <v>2321</v>
      </c>
      <c r="BO952" s="5" t="s">
        <v>95</v>
      </c>
      <c r="BP952" s="5" t="s">
        <v>96</v>
      </c>
      <c r="BQ952" s="5" t="s">
        <v>2322</v>
      </c>
      <c r="BR952" s="5" t="s">
        <v>2323</v>
      </c>
      <c r="BS952" s="5" t="s">
        <v>116</v>
      </c>
      <c r="BT952" s="5" t="s">
        <v>117</v>
      </c>
      <c r="BU952" s="5"/>
    </row>
    <row r="953" spans="1:73" s="6" customFormat="1" ht="13.5" customHeight="1">
      <c r="A953" s="11" t="str">
        <f>HYPERLINK("http://kyu.snu.ac.kr/sdhj/index.jsp?type=hj/GK14746_00IM0001_163a.jpg","1867_수동면_163a")</f>
        <v>1867_수동면_163a</v>
      </c>
      <c r="B953" s="4">
        <v>1867</v>
      </c>
      <c r="C953" s="4" t="s">
        <v>72</v>
      </c>
      <c r="D953" s="4" t="s">
        <v>73</v>
      </c>
      <c r="E953" s="4">
        <v>952</v>
      </c>
      <c r="F953" s="5">
        <v>6</v>
      </c>
      <c r="G953" s="5" t="s">
        <v>180</v>
      </c>
      <c r="H953" s="5" t="s">
        <v>181</v>
      </c>
      <c r="I953" s="5">
        <f t="shared" si="69"/>
        <v>4</v>
      </c>
      <c r="J953" s="5"/>
      <c r="K953" s="5"/>
      <c r="L953" s="5">
        <f>L952</f>
        <v>4</v>
      </c>
      <c r="M953" s="4" t="s">
        <v>1870</v>
      </c>
      <c r="N953" s="4" t="s">
        <v>1871</v>
      </c>
      <c r="O953" s="5"/>
      <c r="P953" s="5"/>
      <c r="Q953" s="5"/>
      <c r="R953" s="5"/>
      <c r="S953" s="5" t="s">
        <v>4508</v>
      </c>
      <c r="T953" s="5" t="s">
        <v>4509</v>
      </c>
      <c r="U953" s="5" t="s">
        <v>108</v>
      </c>
      <c r="V953" s="5" t="s">
        <v>109</v>
      </c>
      <c r="W953" s="5"/>
      <c r="X953" s="5"/>
      <c r="Y953" s="5" t="s">
        <v>5183</v>
      </c>
      <c r="Z953" s="5" t="s">
        <v>5184</v>
      </c>
      <c r="AA953" s="5"/>
      <c r="AB953" s="5"/>
      <c r="AC953" s="5">
        <v>30</v>
      </c>
      <c r="AD953" s="5" t="s">
        <v>413</v>
      </c>
      <c r="AE953" s="5" t="s">
        <v>414</v>
      </c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</row>
    <row r="954" spans="1:73" s="6" customFormat="1" ht="13.5" customHeight="1">
      <c r="A954" s="11" t="str">
        <f>HYPERLINK("http://kyu.snu.ac.kr/sdhj/index.jsp?type=hj/GK14746_00IM0001_163a.jpg","1867_수동면_163a")</f>
        <v>1867_수동면_163a</v>
      </c>
      <c r="B954" s="4">
        <v>1867</v>
      </c>
      <c r="C954" s="4" t="s">
        <v>72</v>
      </c>
      <c r="D954" s="4" t="s">
        <v>73</v>
      </c>
      <c r="E954" s="4">
        <v>953</v>
      </c>
      <c r="F954" s="5">
        <v>6</v>
      </c>
      <c r="G954" s="5" t="s">
        <v>180</v>
      </c>
      <c r="H954" s="5" t="s">
        <v>181</v>
      </c>
      <c r="I954" s="5">
        <f t="shared" si="69"/>
        <v>4</v>
      </c>
      <c r="J954" s="5"/>
      <c r="K954" s="5"/>
      <c r="L954" s="5">
        <f>L953</f>
        <v>4</v>
      </c>
      <c r="M954" s="4" t="s">
        <v>1870</v>
      </c>
      <c r="N954" s="4" t="s">
        <v>1871</v>
      </c>
      <c r="O954" s="5"/>
      <c r="P954" s="5"/>
      <c r="Q954" s="5"/>
      <c r="R954" s="5"/>
      <c r="S954" s="5" t="s">
        <v>4483</v>
      </c>
      <c r="T954" s="5" t="s">
        <v>4484</v>
      </c>
      <c r="U954" s="5"/>
      <c r="V954" s="5"/>
      <c r="W954" s="5" t="s">
        <v>243</v>
      </c>
      <c r="X954" s="5" t="s">
        <v>244</v>
      </c>
      <c r="Y954" s="5" t="s">
        <v>167</v>
      </c>
      <c r="Z954" s="5" t="s">
        <v>168</v>
      </c>
      <c r="AA954" s="5"/>
      <c r="AB954" s="5"/>
      <c r="AC954" s="5">
        <v>30</v>
      </c>
      <c r="AD954" s="5" t="s">
        <v>413</v>
      </c>
      <c r="AE954" s="5" t="s">
        <v>414</v>
      </c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</row>
    <row r="955" spans="1:73" s="6" customFormat="1" ht="13.5" customHeight="1">
      <c r="A955" s="11" t="str">
        <f>HYPERLINK("http://kyu.snu.ac.kr/sdhj/index.jsp?type=hj/GK14746_00IM0001_163a.jpg","1867_수동면_163a")</f>
        <v>1867_수동면_163a</v>
      </c>
      <c r="B955" s="4">
        <v>1867</v>
      </c>
      <c r="C955" s="4" t="s">
        <v>72</v>
      </c>
      <c r="D955" s="4" t="s">
        <v>73</v>
      </c>
      <c r="E955" s="4">
        <v>954</v>
      </c>
      <c r="F955" s="5">
        <v>6</v>
      </c>
      <c r="G955" s="5" t="s">
        <v>180</v>
      </c>
      <c r="H955" s="5" t="s">
        <v>181</v>
      </c>
      <c r="I955" s="5">
        <f t="shared" si="69"/>
        <v>4</v>
      </c>
      <c r="J955" s="5"/>
      <c r="K955" s="5"/>
      <c r="L955" s="5">
        <f>L954</f>
        <v>4</v>
      </c>
      <c r="M955" s="4" t="s">
        <v>1870</v>
      </c>
      <c r="N955" s="4" t="s">
        <v>1871</v>
      </c>
      <c r="O955" s="5"/>
      <c r="P955" s="5"/>
      <c r="Q955" s="5"/>
      <c r="R955" s="5"/>
      <c r="S955" s="5"/>
      <c r="T955" s="5" t="s">
        <v>5759</v>
      </c>
      <c r="U955" s="5" t="s">
        <v>4512</v>
      </c>
      <c r="V955" s="5" t="s">
        <v>4513</v>
      </c>
      <c r="W955" s="5"/>
      <c r="X955" s="5"/>
      <c r="Y955" s="5" t="s">
        <v>5185</v>
      </c>
      <c r="Z955" s="5" t="s">
        <v>5186</v>
      </c>
      <c r="AA955" s="5"/>
      <c r="AB955" s="5"/>
      <c r="AC955" s="5"/>
      <c r="AD955" s="5" t="s">
        <v>532</v>
      </c>
      <c r="AE955" s="5" t="s">
        <v>533</v>
      </c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</row>
    <row r="956" spans="1:73" s="6" customFormat="1" ht="13.5" customHeight="1">
      <c r="A956" s="12" t="str">
        <f>HYPERLINK("http://kyu.snu.ac.kr/sdhj/index.jsp?type=hj/GK14746_00IM0001_163a.jpg","1867_수동면_163a")</f>
        <v>1867_수동면_163a</v>
      </c>
      <c r="B956" s="7">
        <v>1867</v>
      </c>
      <c r="C956" s="7" t="s">
        <v>72</v>
      </c>
      <c r="D956" s="7" t="s">
        <v>73</v>
      </c>
      <c r="E956" s="7">
        <v>955</v>
      </c>
      <c r="F956" s="6">
        <v>6</v>
      </c>
      <c r="G956" s="6" t="s">
        <v>180</v>
      </c>
      <c r="H956" s="6" t="s">
        <v>181</v>
      </c>
      <c r="I956" s="6">
        <f t="shared" si="69"/>
        <v>4</v>
      </c>
      <c r="L956" s="6">
        <v>5</v>
      </c>
      <c r="M956" s="7" t="s">
        <v>1849</v>
      </c>
      <c r="N956" s="7" t="s">
        <v>1850</v>
      </c>
      <c r="T956" s="6" t="s">
        <v>5421</v>
      </c>
      <c r="U956" s="6" t="s">
        <v>189</v>
      </c>
      <c r="V956" s="6" t="s">
        <v>190</v>
      </c>
      <c r="W956" s="6" t="s">
        <v>1368</v>
      </c>
      <c r="X956" s="6" t="s">
        <v>1369</v>
      </c>
      <c r="Y956" s="6" t="s">
        <v>4449</v>
      </c>
      <c r="Z956" s="6" t="s">
        <v>4450</v>
      </c>
      <c r="AC956" s="6">
        <v>42</v>
      </c>
      <c r="AD956" s="6" t="s">
        <v>877</v>
      </c>
      <c r="AE956" s="6" t="s">
        <v>878</v>
      </c>
      <c r="AJ956" s="6" t="s">
        <v>35</v>
      </c>
      <c r="AK956" s="6" t="s">
        <v>36</v>
      </c>
      <c r="AL956" s="6" t="s">
        <v>199</v>
      </c>
      <c r="AM956" s="6" t="s">
        <v>200</v>
      </c>
      <c r="AT956" s="6" t="s">
        <v>189</v>
      </c>
      <c r="AU956" s="6" t="s">
        <v>190</v>
      </c>
      <c r="AV956" s="6" t="s">
        <v>4451</v>
      </c>
      <c r="AW956" s="6" t="s">
        <v>4452</v>
      </c>
      <c r="BG956" s="6" t="s">
        <v>189</v>
      </c>
      <c r="BH956" s="6" t="s">
        <v>190</v>
      </c>
      <c r="BI956" s="6" t="s">
        <v>4453</v>
      </c>
      <c r="BJ956" s="6" t="s">
        <v>4454</v>
      </c>
      <c r="BK956" s="6" t="s">
        <v>189</v>
      </c>
      <c r="BL956" s="6" t="s">
        <v>190</v>
      </c>
      <c r="BM956" s="6" t="s">
        <v>4455</v>
      </c>
      <c r="BN956" s="6" t="s">
        <v>4456</v>
      </c>
      <c r="BO956" s="6" t="s">
        <v>189</v>
      </c>
      <c r="BP956" s="6" t="s">
        <v>190</v>
      </c>
      <c r="BQ956" s="6" t="s">
        <v>5960</v>
      </c>
      <c r="BR956" s="6" t="s">
        <v>4457</v>
      </c>
    </row>
    <row r="957" spans="1:73" s="6" customFormat="1" ht="13.5" customHeight="1">
      <c r="A957" s="11" t="str">
        <f>HYPERLINK("http://kyu.snu.ac.kr/sdhj/index.jsp?type=hj/GK14746_00IM0001_163a.jpg","1867_수동면_163a")</f>
        <v>1867_수동면_163a</v>
      </c>
      <c r="B957" s="4">
        <v>1867</v>
      </c>
      <c r="C957" s="4" t="s">
        <v>72</v>
      </c>
      <c r="D957" s="4" t="s">
        <v>73</v>
      </c>
      <c r="E957" s="4">
        <v>956</v>
      </c>
      <c r="F957" s="5">
        <v>6</v>
      </c>
      <c r="G957" s="5" t="s">
        <v>180</v>
      </c>
      <c r="H957" s="5" t="s">
        <v>181</v>
      </c>
      <c r="I957" s="5">
        <f t="shared" si="69"/>
        <v>4</v>
      </c>
      <c r="J957" s="5"/>
      <c r="K957" s="5"/>
      <c r="L957" s="5">
        <f>L956</f>
        <v>5</v>
      </c>
      <c r="M957" s="4" t="s">
        <v>1849</v>
      </c>
      <c r="N957" s="4" t="s">
        <v>1850</v>
      </c>
      <c r="O957" s="5"/>
      <c r="P957" s="5"/>
      <c r="Q957" s="5"/>
      <c r="R957" s="5"/>
      <c r="S957" s="5" t="s">
        <v>2417</v>
      </c>
      <c r="T957" s="5" t="s">
        <v>2418</v>
      </c>
      <c r="U957" s="5"/>
      <c r="V957" s="5"/>
      <c r="W957" s="5" t="s">
        <v>184</v>
      </c>
      <c r="X957" s="5" t="s">
        <v>5853</v>
      </c>
      <c r="Y957" s="5" t="s">
        <v>167</v>
      </c>
      <c r="Z957" s="5" t="s">
        <v>168</v>
      </c>
      <c r="AA957" s="5"/>
      <c r="AB957" s="5"/>
      <c r="AC957" s="5">
        <v>67</v>
      </c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</row>
    <row r="958" spans="1:73" s="6" customFormat="1" ht="13.5" customHeight="1">
      <c r="A958" s="11" t="str">
        <f>HYPERLINK("http://kyu.snu.ac.kr/sdhj/index.jsp?type=hj/GK14746_00IM0001_163a.jpg","1867_수동면_163a")</f>
        <v>1867_수동면_163a</v>
      </c>
      <c r="B958" s="4">
        <v>1867</v>
      </c>
      <c r="C958" s="4" t="s">
        <v>72</v>
      </c>
      <c r="D958" s="4" t="s">
        <v>73</v>
      </c>
      <c r="E958" s="4">
        <v>957</v>
      </c>
      <c r="F958" s="5">
        <v>6</v>
      </c>
      <c r="G958" s="5" t="s">
        <v>180</v>
      </c>
      <c r="H958" s="5" t="s">
        <v>181</v>
      </c>
      <c r="I958" s="5">
        <v>5</v>
      </c>
      <c r="J958" s="5" t="s">
        <v>1304</v>
      </c>
      <c r="K958" s="5" t="s">
        <v>1305</v>
      </c>
      <c r="L958" s="5">
        <v>1</v>
      </c>
      <c r="M958" s="4" t="s">
        <v>241</v>
      </c>
      <c r="N958" s="4" t="s">
        <v>242</v>
      </c>
      <c r="O958" s="5"/>
      <c r="P958" s="5"/>
      <c r="Q958" s="5"/>
      <c r="R958" s="5"/>
      <c r="S958" s="5"/>
      <c r="T958" s="5" t="s">
        <v>5375</v>
      </c>
      <c r="U958" s="5" t="s">
        <v>108</v>
      </c>
      <c r="V958" s="5" t="s">
        <v>109</v>
      </c>
      <c r="W958" s="5" t="s">
        <v>184</v>
      </c>
      <c r="X958" s="5" t="s">
        <v>5382</v>
      </c>
      <c r="Y958" s="5" t="s">
        <v>1306</v>
      </c>
      <c r="Z958" s="5" t="s">
        <v>5961</v>
      </c>
      <c r="AA958" s="5"/>
      <c r="AB958" s="5"/>
      <c r="AC958" s="5">
        <v>47</v>
      </c>
      <c r="AD958" s="5" t="s">
        <v>624</v>
      </c>
      <c r="AE958" s="5" t="s">
        <v>625</v>
      </c>
      <c r="AF958" s="5"/>
      <c r="AG958" s="5"/>
      <c r="AH958" s="5"/>
      <c r="AI958" s="5"/>
      <c r="AJ958" s="5" t="s">
        <v>35</v>
      </c>
      <c r="AK958" s="5" t="s">
        <v>36</v>
      </c>
      <c r="AL958" s="5" t="s">
        <v>199</v>
      </c>
      <c r="AM958" s="5" t="s">
        <v>200</v>
      </c>
      <c r="AN958" s="5"/>
      <c r="AO958" s="5"/>
      <c r="AP958" s="5"/>
      <c r="AQ958" s="5"/>
      <c r="AR958" s="5"/>
      <c r="AS958" s="5"/>
      <c r="AT958" s="5" t="s">
        <v>95</v>
      </c>
      <c r="AU958" s="5" t="s">
        <v>96</v>
      </c>
      <c r="AV958" s="5" t="s">
        <v>5962</v>
      </c>
      <c r="AW958" s="5" t="s">
        <v>1307</v>
      </c>
      <c r="AX958" s="5"/>
      <c r="AY958" s="5"/>
      <c r="AZ958" s="5"/>
      <c r="BA958" s="5"/>
      <c r="BB958" s="5"/>
      <c r="BC958" s="5"/>
      <c r="BD958" s="5"/>
      <c r="BE958" s="5"/>
      <c r="BF958" s="5"/>
      <c r="BG958" s="5" t="s">
        <v>108</v>
      </c>
      <c r="BH958" s="5" t="s">
        <v>109</v>
      </c>
      <c r="BI958" s="5" t="s">
        <v>1308</v>
      </c>
      <c r="BJ958" s="5" t="s">
        <v>1309</v>
      </c>
      <c r="BK958" s="5" t="s">
        <v>407</v>
      </c>
      <c r="BL958" s="5" t="s">
        <v>408</v>
      </c>
      <c r="BM958" s="5" t="s">
        <v>1310</v>
      </c>
      <c r="BN958" s="5" t="s">
        <v>1311</v>
      </c>
      <c r="BO958" s="5" t="s">
        <v>95</v>
      </c>
      <c r="BP958" s="5" t="s">
        <v>96</v>
      </c>
      <c r="BQ958" s="5" t="s">
        <v>1312</v>
      </c>
      <c r="BR958" s="5" t="s">
        <v>1313</v>
      </c>
      <c r="BS958" s="5" t="s">
        <v>171</v>
      </c>
      <c r="BT958" s="5" t="s">
        <v>5419</v>
      </c>
      <c r="BU958" s="5"/>
    </row>
    <row r="959" spans="1:73" s="6" customFormat="1" ht="13.5" customHeight="1">
      <c r="A959" s="11" t="str">
        <f>HYPERLINK("http://kyu.snu.ac.kr/sdhj/index.jsp?type=hj/GK14746_00IM0001_163a.jpg","1867_수동면_163a")</f>
        <v>1867_수동면_163a</v>
      </c>
      <c r="B959" s="4">
        <v>1867</v>
      </c>
      <c r="C959" s="4" t="s">
        <v>72</v>
      </c>
      <c r="D959" s="4" t="s">
        <v>73</v>
      </c>
      <c r="E959" s="4">
        <v>958</v>
      </c>
      <c r="F959" s="5">
        <v>6</v>
      </c>
      <c r="G959" s="5" t="s">
        <v>180</v>
      </c>
      <c r="H959" s="5" t="s">
        <v>181</v>
      </c>
      <c r="I959" s="5">
        <f t="shared" ref="I959:I966" si="70">I958</f>
        <v>5</v>
      </c>
      <c r="J959" s="5"/>
      <c r="K959" s="5"/>
      <c r="L959" s="5">
        <f>L958</f>
        <v>1</v>
      </c>
      <c r="M959" s="4" t="s">
        <v>241</v>
      </c>
      <c r="N959" s="4" t="s">
        <v>242</v>
      </c>
      <c r="O959" s="5"/>
      <c r="P959" s="5"/>
      <c r="Q959" s="5"/>
      <c r="R959" s="5"/>
      <c r="S959" s="5" t="s">
        <v>164</v>
      </c>
      <c r="T959" s="5" t="s">
        <v>165</v>
      </c>
      <c r="U959" s="5"/>
      <c r="V959" s="5"/>
      <c r="W959" s="5" t="s">
        <v>243</v>
      </c>
      <c r="X959" s="5" t="s">
        <v>244</v>
      </c>
      <c r="Y959" s="5" t="s">
        <v>167</v>
      </c>
      <c r="Z959" s="5" t="s">
        <v>168</v>
      </c>
      <c r="AA959" s="5"/>
      <c r="AB959" s="5"/>
      <c r="AC959" s="5">
        <v>46</v>
      </c>
      <c r="AD959" s="5" t="s">
        <v>203</v>
      </c>
      <c r="AE959" s="5" t="s">
        <v>204</v>
      </c>
      <c r="AF959" s="5"/>
      <c r="AG959" s="5"/>
      <c r="AH959" s="5"/>
      <c r="AI959" s="5"/>
      <c r="AJ959" s="5" t="s">
        <v>35</v>
      </c>
      <c r="AK959" s="5" t="s">
        <v>36</v>
      </c>
      <c r="AL959" s="5" t="s">
        <v>245</v>
      </c>
      <c r="AM959" s="5" t="s">
        <v>246</v>
      </c>
      <c r="AN959" s="5"/>
      <c r="AO959" s="5"/>
      <c r="AP959" s="5"/>
      <c r="AQ959" s="5"/>
      <c r="AR959" s="5"/>
      <c r="AS959" s="5"/>
      <c r="AT959" s="5" t="s">
        <v>95</v>
      </c>
      <c r="AU959" s="5" t="s">
        <v>96</v>
      </c>
      <c r="AV959" s="5" t="s">
        <v>247</v>
      </c>
      <c r="AW959" s="5" t="s">
        <v>248</v>
      </c>
      <c r="AX959" s="5"/>
      <c r="AY959" s="5"/>
      <c r="AZ959" s="5"/>
      <c r="BA959" s="5"/>
      <c r="BB959" s="5"/>
      <c r="BC959" s="5"/>
      <c r="BD959" s="5"/>
      <c r="BE959" s="5"/>
      <c r="BF959" s="5"/>
      <c r="BG959" s="5" t="s">
        <v>95</v>
      </c>
      <c r="BH959" s="5" t="s">
        <v>96</v>
      </c>
      <c r="BI959" s="5" t="s">
        <v>249</v>
      </c>
      <c r="BJ959" s="5" t="s">
        <v>250</v>
      </c>
      <c r="BK959" s="5" t="s">
        <v>95</v>
      </c>
      <c r="BL959" s="5" t="s">
        <v>96</v>
      </c>
      <c r="BM959" s="5" t="s">
        <v>251</v>
      </c>
      <c r="BN959" s="5" t="s">
        <v>252</v>
      </c>
      <c r="BO959" s="5" t="s">
        <v>95</v>
      </c>
      <c r="BP959" s="5" t="s">
        <v>96</v>
      </c>
      <c r="BQ959" s="5" t="s">
        <v>253</v>
      </c>
      <c r="BR959" s="5" t="s">
        <v>254</v>
      </c>
      <c r="BS959" s="5" t="s">
        <v>199</v>
      </c>
      <c r="BT959" s="5" t="s">
        <v>200</v>
      </c>
      <c r="BU959" s="5"/>
    </row>
    <row r="960" spans="1:73" s="6" customFormat="1" ht="13.5" customHeight="1">
      <c r="A960" s="11" t="str">
        <f>HYPERLINK("http://kyu.snu.ac.kr/sdhj/index.jsp?type=hj/GK14746_00IM0001_163a.jpg","1867_수동면_163a")</f>
        <v>1867_수동면_163a</v>
      </c>
      <c r="B960" s="4">
        <v>1867</v>
      </c>
      <c r="C960" s="4" t="s">
        <v>72</v>
      </c>
      <c r="D960" s="4" t="s">
        <v>73</v>
      </c>
      <c r="E960" s="4">
        <v>959</v>
      </c>
      <c r="F960" s="5">
        <v>6</v>
      </c>
      <c r="G960" s="5" t="s">
        <v>180</v>
      </c>
      <c r="H960" s="5" t="s">
        <v>181</v>
      </c>
      <c r="I960" s="5">
        <f t="shared" si="70"/>
        <v>5</v>
      </c>
      <c r="J960" s="5"/>
      <c r="K960" s="5"/>
      <c r="L960" s="5">
        <f>L959</f>
        <v>1</v>
      </c>
      <c r="M960" s="4" t="s">
        <v>241</v>
      </c>
      <c r="N960" s="4" t="s">
        <v>242</v>
      </c>
      <c r="O960" s="5"/>
      <c r="P960" s="5"/>
      <c r="Q960" s="5"/>
      <c r="R960" s="5"/>
      <c r="S960" s="5"/>
      <c r="T960" s="5" t="s">
        <v>5374</v>
      </c>
      <c r="U960" s="5" t="s">
        <v>4512</v>
      </c>
      <c r="V960" s="5" t="s">
        <v>4513</v>
      </c>
      <c r="W960" s="5"/>
      <c r="X960" s="5"/>
      <c r="Y960" s="5" t="s">
        <v>5187</v>
      </c>
      <c r="Z960" s="5" t="s">
        <v>5188</v>
      </c>
      <c r="AA960" s="5"/>
      <c r="AB960" s="5"/>
      <c r="AC960" s="5"/>
      <c r="AD960" s="5" t="s">
        <v>714</v>
      </c>
      <c r="AE960" s="5" t="s">
        <v>715</v>
      </c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</row>
    <row r="961" spans="1:73" s="6" customFormat="1" ht="13.5" customHeight="1">
      <c r="A961" s="11" t="str">
        <f>HYPERLINK("http://kyu.snu.ac.kr/sdhj/index.jsp?type=hj/GK14746_00IM0001_163a.jpg","1867_수동면_163a")</f>
        <v>1867_수동면_163a</v>
      </c>
      <c r="B961" s="4">
        <v>1867</v>
      </c>
      <c r="C961" s="4" t="s">
        <v>72</v>
      </c>
      <c r="D961" s="4" t="s">
        <v>73</v>
      </c>
      <c r="E961" s="4">
        <v>960</v>
      </c>
      <c r="F961" s="5">
        <v>6</v>
      </c>
      <c r="G961" s="5" t="s">
        <v>180</v>
      </c>
      <c r="H961" s="5" t="s">
        <v>181</v>
      </c>
      <c r="I961" s="5">
        <f t="shared" si="70"/>
        <v>5</v>
      </c>
      <c r="J961" s="5"/>
      <c r="K961" s="5"/>
      <c r="L961" s="5">
        <v>2</v>
      </c>
      <c r="M961" s="4" t="s">
        <v>1099</v>
      </c>
      <c r="N961" s="4" t="s">
        <v>1100</v>
      </c>
      <c r="O961" s="5"/>
      <c r="P961" s="5"/>
      <c r="Q961" s="5"/>
      <c r="R961" s="5"/>
      <c r="S961" s="5"/>
      <c r="T961" s="5" t="s">
        <v>5963</v>
      </c>
      <c r="U961" s="5" t="s">
        <v>189</v>
      </c>
      <c r="V961" s="5" t="s">
        <v>190</v>
      </c>
      <c r="W961" s="5" t="s">
        <v>728</v>
      </c>
      <c r="X961" s="5" t="s">
        <v>729</v>
      </c>
      <c r="Y961" s="5" t="s">
        <v>3475</v>
      </c>
      <c r="Z961" s="5" t="s">
        <v>3476</v>
      </c>
      <c r="AA961" s="5"/>
      <c r="AB961" s="5"/>
      <c r="AC961" s="5">
        <v>46</v>
      </c>
      <c r="AD961" s="5" t="s">
        <v>203</v>
      </c>
      <c r="AE961" s="5" t="s">
        <v>204</v>
      </c>
      <c r="AF961" s="5"/>
      <c r="AG961" s="5"/>
      <c r="AH961" s="5"/>
      <c r="AI961" s="5"/>
      <c r="AJ961" s="5" t="s">
        <v>35</v>
      </c>
      <c r="AK961" s="5" t="s">
        <v>36</v>
      </c>
      <c r="AL961" s="5" t="s">
        <v>255</v>
      </c>
      <c r="AM961" s="5" t="s">
        <v>256</v>
      </c>
      <c r="AN961" s="5"/>
      <c r="AO961" s="5"/>
      <c r="AP961" s="5"/>
      <c r="AQ961" s="5"/>
      <c r="AR961" s="5"/>
      <c r="AS961" s="5"/>
      <c r="AT961" s="5" t="s">
        <v>189</v>
      </c>
      <c r="AU961" s="5" t="s">
        <v>190</v>
      </c>
      <c r="AV961" s="5" t="s">
        <v>3477</v>
      </c>
      <c r="AW961" s="5" t="s">
        <v>3478</v>
      </c>
      <c r="AX961" s="5"/>
      <c r="AY961" s="5"/>
      <c r="AZ961" s="5"/>
      <c r="BA961" s="5"/>
      <c r="BB961" s="5"/>
      <c r="BC961" s="5"/>
      <c r="BD961" s="5"/>
      <c r="BE961" s="5"/>
      <c r="BF961" s="5"/>
      <c r="BG961" s="5" t="s">
        <v>189</v>
      </c>
      <c r="BH961" s="5" t="s">
        <v>190</v>
      </c>
      <c r="BI961" s="5" t="s">
        <v>3479</v>
      </c>
      <c r="BJ961" s="5" t="s">
        <v>2117</v>
      </c>
      <c r="BK961" s="5" t="s">
        <v>189</v>
      </c>
      <c r="BL961" s="5" t="s">
        <v>190</v>
      </c>
      <c r="BM961" s="5" t="s">
        <v>3480</v>
      </c>
      <c r="BN961" s="5" t="s">
        <v>3481</v>
      </c>
      <c r="BO961" s="5" t="s">
        <v>189</v>
      </c>
      <c r="BP961" s="5" t="s">
        <v>190</v>
      </c>
      <c r="BQ961" s="5" t="s">
        <v>3482</v>
      </c>
      <c r="BR961" s="5" t="s">
        <v>3483</v>
      </c>
      <c r="BS961" s="5" t="s">
        <v>187</v>
      </c>
      <c r="BT961" s="5" t="s">
        <v>188</v>
      </c>
      <c r="BU961" s="5"/>
    </row>
    <row r="962" spans="1:73" s="6" customFormat="1" ht="13.5" customHeight="1">
      <c r="A962" s="11" t="str">
        <f>HYPERLINK("http://kyu.snu.ac.kr/sdhj/index.jsp?type=hj/GK14746_00IM0001_163a.jpg","1867_수동면_163a")</f>
        <v>1867_수동면_163a</v>
      </c>
      <c r="B962" s="4">
        <v>1867</v>
      </c>
      <c r="C962" s="4" t="s">
        <v>72</v>
      </c>
      <c r="D962" s="4" t="s">
        <v>73</v>
      </c>
      <c r="E962" s="4">
        <v>961</v>
      </c>
      <c r="F962" s="5">
        <v>6</v>
      </c>
      <c r="G962" s="5" t="s">
        <v>180</v>
      </c>
      <c r="H962" s="5" t="s">
        <v>181</v>
      </c>
      <c r="I962" s="5">
        <f t="shared" si="70"/>
        <v>5</v>
      </c>
      <c r="J962" s="5"/>
      <c r="K962" s="5"/>
      <c r="L962" s="5">
        <f>L961</f>
        <v>2</v>
      </c>
      <c r="M962" s="4" t="s">
        <v>1099</v>
      </c>
      <c r="N962" s="4" t="s">
        <v>1100</v>
      </c>
      <c r="O962" s="5"/>
      <c r="P962" s="5"/>
      <c r="Q962" s="5"/>
      <c r="R962" s="5"/>
      <c r="S962" s="5" t="s">
        <v>164</v>
      </c>
      <c r="T962" s="5" t="s">
        <v>165</v>
      </c>
      <c r="U962" s="5"/>
      <c r="V962" s="5"/>
      <c r="W962" s="5" t="s">
        <v>1101</v>
      </c>
      <c r="X962" s="5" t="s">
        <v>1102</v>
      </c>
      <c r="Y962" s="5" t="s">
        <v>22</v>
      </c>
      <c r="Z962" s="5" t="s">
        <v>23</v>
      </c>
      <c r="AA962" s="5"/>
      <c r="AB962" s="5"/>
      <c r="AC962" s="5">
        <v>46</v>
      </c>
      <c r="AD962" s="5" t="s">
        <v>203</v>
      </c>
      <c r="AE962" s="5" t="s">
        <v>204</v>
      </c>
      <c r="AF962" s="5"/>
      <c r="AG962" s="5"/>
      <c r="AH962" s="5"/>
      <c r="AI962" s="5"/>
      <c r="AJ962" s="5" t="s">
        <v>35</v>
      </c>
      <c r="AK962" s="5" t="s">
        <v>36</v>
      </c>
      <c r="AL962" s="5" t="s">
        <v>1103</v>
      </c>
      <c r="AM962" s="5" t="s">
        <v>1104</v>
      </c>
      <c r="AN962" s="5"/>
      <c r="AO962" s="5"/>
      <c r="AP962" s="5"/>
      <c r="AQ962" s="5"/>
      <c r="AR962" s="5"/>
      <c r="AS962" s="5"/>
      <c r="AT962" s="5" t="s">
        <v>189</v>
      </c>
      <c r="AU962" s="5" t="s">
        <v>190</v>
      </c>
      <c r="AV962" s="5" t="s">
        <v>1105</v>
      </c>
      <c r="AW962" s="5" t="s">
        <v>1106</v>
      </c>
      <c r="AX962" s="5"/>
      <c r="AY962" s="5"/>
      <c r="AZ962" s="5"/>
      <c r="BA962" s="5"/>
      <c r="BB962" s="5"/>
      <c r="BC962" s="5"/>
      <c r="BD962" s="5"/>
      <c r="BE962" s="5"/>
      <c r="BF962" s="5"/>
      <c r="BG962" s="5" t="s">
        <v>189</v>
      </c>
      <c r="BH962" s="5" t="s">
        <v>190</v>
      </c>
      <c r="BI962" s="5" t="s">
        <v>1107</v>
      </c>
      <c r="BJ962" s="5" t="s">
        <v>1108</v>
      </c>
      <c r="BK962" s="5" t="s">
        <v>189</v>
      </c>
      <c r="BL962" s="5" t="s">
        <v>190</v>
      </c>
      <c r="BM962" s="5" t="s">
        <v>1109</v>
      </c>
      <c r="BN962" s="5" t="s">
        <v>1110</v>
      </c>
      <c r="BO962" s="5" t="s">
        <v>189</v>
      </c>
      <c r="BP962" s="5" t="s">
        <v>190</v>
      </c>
      <c r="BQ962" s="5" t="s">
        <v>1111</v>
      </c>
      <c r="BR962" s="5" t="s">
        <v>1112</v>
      </c>
      <c r="BS962" s="5" t="s">
        <v>171</v>
      </c>
      <c r="BT962" s="5" t="s">
        <v>5419</v>
      </c>
      <c r="BU962" s="5"/>
    </row>
    <row r="963" spans="1:73" s="6" customFormat="1" ht="13.5" customHeight="1">
      <c r="A963" s="11" t="str">
        <f>HYPERLINK("http://kyu.snu.ac.kr/sdhj/index.jsp?type=hj/GK14746_00IM0001_163b.jpg","1867_수동면_163b")</f>
        <v>1867_수동면_163b</v>
      </c>
      <c r="B963" s="4">
        <v>1867</v>
      </c>
      <c r="C963" s="4" t="s">
        <v>72</v>
      </c>
      <c r="D963" s="4" t="s">
        <v>73</v>
      </c>
      <c r="E963" s="4">
        <v>962</v>
      </c>
      <c r="F963" s="5">
        <v>6</v>
      </c>
      <c r="G963" s="5" t="s">
        <v>180</v>
      </c>
      <c r="H963" s="5" t="s">
        <v>181</v>
      </c>
      <c r="I963" s="5">
        <f t="shared" si="70"/>
        <v>5</v>
      </c>
      <c r="J963" s="5"/>
      <c r="K963" s="5"/>
      <c r="L963" s="5">
        <v>3</v>
      </c>
      <c r="M963" s="4" t="s">
        <v>1321</v>
      </c>
      <c r="N963" s="4" t="s">
        <v>1322</v>
      </c>
      <c r="O963" s="5"/>
      <c r="P963" s="5"/>
      <c r="Q963" s="5"/>
      <c r="R963" s="5"/>
      <c r="S963" s="5"/>
      <c r="T963" s="5" t="s">
        <v>5834</v>
      </c>
      <c r="U963" s="5" t="s">
        <v>361</v>
      </c>
      <c r="V963" s="5" t="s">
        <v>362</v>
      </c>
      <c r="W963" s="5" t="s">
        <v>243</v>
      </c>
      <c r="X963" s="5" t="s">
        <v>244</v>
      </c>
      <c r="Y963" s="5" t="s">
        <v>4329</v>
      </c>
      <c r="Z963" s="5" t="s">
        <v>4330</v>
      </c>
      <c r="AA963" s="5"/>
      <c r="AB963" s="5"/>
      <c r="AC963" s="5">
        <v>42</v>
      </c>
      <c r="AD963" s="5" t="s">
        <v>877</v>
      </c>
      <c r="AE963" s="5" t="s">
        <v>878</v>
      </c>
      <c r="AF963" s="5"/>
      <c r="AG963" s="5"/>
      <c r="AH963" s="5"/>
      <c r="AI963" s="5"/>
      <c r="AJ963" s="5" t="s">
        <v>35</v>
      </c>
      <c r="AK963" s="5" t="s">
        <v>36</v>
      </c>
      <c r="AL963" s="5" t="s">
        <v>4331</v>
      </c>
      <c r="AM963" s="5" t="s">
        <v>23</v>
      </c>
      <c r="AN963" s="5"/>
      <c r="AO963" s="5"/>
      <c r="AP963" s="5"/>
      <c r="AQ963" s="5"/>
      <c r="AR963" s="5"/>
      <c r="AS963" s="5"/>
      <c r="AT963" s="5" t="s">
        <v>361</v>
      </c>
      <c r="AU963" s="5" t="s">
        <v>362</v>
      </c>
      <c r="AV963" s="5" t="s">
        <v>3583</v>
      </c>
      <c r="AW963" s="5" t="s">
        <v>3584</v>
      </c>
      <c r="AX963" s="5"/>
      <c r="AY963" s="5"/>
      <c r="AZ963" s="5"/>
      <c r="BA963" s="5"/>
      <c r="BB963" s="5"/>
      <c r="BC963" s="5"/>
      <c r="BD963" s="5"/>
      <c r="BE963" s="5"/>
      <c r="BF963" s="5"/>
      <c r="BG963" s="5" t="s">
        <v>361</v>
      </c>
      <c r="BH963" s="5" t="s">
        <v>362</v>
      </c>
      <c r="BI963" s="5" t="s">
        <v>4332</v>
      </c>
      <c r="BJ963" s="5" t="s">
        <v>4333</v>
      </c>
      <c r="BK963" s="5" t="s">
        <v>361</v>
      </c>
      <c r="BL963" s="5" t="s">
        <v>362</v>
      </c>
      <c r="BM963" s="5" t="s">
        <v>4334</v>
      </c>
      <c r="BN963" s="5" t="s">
        <v>4335</v>
      </c>
      <c r="BO963" s="5" t="s">
        <v>361</v>
      </c>
      <c r="BP963" s="5" t="s">
        <v>362</v>
      </c>
      <c r="BQ963" s="5" t="s">
        <v>4336</v>
      </c>
      <c r="BR963" s="5" t="s">
        <v>4337</v>
      </c>
      <c r="BS963" s="5" t="s">
        <v>1325</v>
      </c>
      <c r="BT963" s="5" t="s">
        <v>1326</v>
      </c>
      <c r="BU963" s="5"/>
    </row>
    <row r="964" spans="1:73" s="6" customFormat="1" ht="13.5" customHeight="1">
      <c r="A964" s="11" t="str">
        <f>HYPERLINK("http://kyu.snu.ac.kr/sdhj/index.jsp?type=hj/GK14746_00IM0001_163b.jpg","1867_수동면_163b")</f>
        <v>1867_수동면_163b</v>
      </c>
      <c r="B964" s="4">
        <v>1867</v>
      </c>
      <c r="C964" s="4" t="s">
        <v>72</v>
      </c>
      <c r="D964" s="4" t="s">
        <v>73</v>
      </c>
      <c r="E964" s="4">
        <v>963</v>
      </c>
      <c r="F964" s="5">
        <v>6</v>
      </c>
      <c r="G964" s="5" t="s">
        <v>180</v>
      </c>
      <c r="H964" s="5" t="s">
        <v>181</v>
      </c>
      <c r="I964" s="5">
        <f t="shared" si="70"/>
        <v>5</v>
      </c>
      <c r="J964" s="5"/>
      <c r="K964" s="5"/>
      <c r="L964" s="5">
        <f>L963</f>
        <v>3</v>
      </c>
      <c r="M964" s="4" t="s">
        <v>1321</v>
      </c>
      <c r="N964" s="4" t="s">
        <v>1322</v>
      </c>
      <c r="O964" s="5"/>
      <c r="P964" s="5"/>
      <c r="Q964" s="5"/>
      <c r="R964" s="5"/>
      <c r="S964" s="5" t="s">
        <v>164</v>
      </c>
      <c r="T964" s="5" t="s">
        <v>165</v>
      </c>
      <c r="U964" s="5"/>
      <c r="V964" s="5"/>
      <c r="W964" s="5" t="s">
        <v>1323</v>
      </c>
      <c r="X964" s="5" t="s">
        <v>1324</v>
      </c>
      <c r="Y964" s="5" t="s">
        <v>167</v>
      </c>
      <c r="Z964" s="5" t="s">
        <v>168</v>
      </c>
      <c r="AA964" s="5"/>
      <c r="AB964" s="5"/>
      <c r="AC964" s="5">
        <v>30</v>
      </c>
      <c r="AD964" s="5" t="s">
        <v>1292</v>
      </c>
      <c r="AE964" s="5" t="s">
        <v>1293</v>
      </c>
      <c r="AF964" s="5"/>
      <c r="AG964" s="5"/>
      <c r="AH964" s="5"/>
      <c r="AI964" s="5"/>
      <c r="AJ964" s="5" t="s">
        <v>169</v>
      </c>
      <c r="AK964" s="5" t="s">
        <v>170</v>
      </c>
      <c r="AL964" s="5" t="s">
        <v>1325</v>
      </c>
      <c r="AM964" s="5" t="s">
        <v>1326</v>
      </c>
      <c r="AN964" s="5"/>
      <c r="AO964" s="5"/>
      <c r="AP964" s="5"/>
      <c r="AQ964" s="5"/>
      <c r="AR964" s="5"/>
      <c r="AS964" s="5"/>
      <c r="AT964" s="5" t="s">
        <v>361</v>
      </c>
      <c r="AU964" s="5" t="s">
        <v>362</v>
      </c>
      <c r="AV964" s="5" t="s">
        <v>1327</v>
      </c>
      <c r="AW964" s="5" t="s">
        <v>1328</v>
      </c>
      <c r="AX964" s="5"/>
      <c r="AY964" s="5"/>
      <c r="AZ964" s="5"/>
      <c r="BA964" s="5"/>
      <c r="BB964" s="5"/>
      <c r="BC964" s="5"/>
      <c r="BD964" s="5"/>
      <c r="BE964" s="5"/>
      <c r="BF964" s="5"/>
      <c r="BG964" s="5" t="s">
        <v>361</v>
      </c>
      <c r="BH964" s="5" t="s">
        <v>362</v>
      </c>
      <c r="BI964" s="5" t="s">
        <v>1329</v>
      </c>
      <c r="BJ964" s="5" t="s">
        <v>1330</v>
      </c>
      <c r="BK964" s="5" t="s">
        <v>361</v>
      </c>
      <c r="BL964" s="5" t="s">
        <v>362</v>
      </c>
      <c r="BM964" s="5" t="s">
        <v>1331</v>
      </c>
      <c r="BN964" s="5" t="s">
        <v>1332</v>
      </c>
      <c r="BO964" s="5" t="s">
        <v>361</v>
      </c>
      <c r="BP964" s="5" t="s">
        <v>362</v>
      </c>
      <c r="BQ964" s="5" t="s">
        <v>1333</v>
      </c>
      <c r="BR964" s="5" t="s">
        <v>1334</v>
      </c>
      <c r="BS964" s="5" t="s">
        <v>171</v>
      </c>
      <c r="BT964" s="5" t="s">
        <v>5419</v>
      </c>
      <c r="BU964" s="5"/>
    </row>
    <row r="965" spans="1:73" s="6" customFormat="1" ht="13.5" customHeight="1">
      <c r="A965" s="11" t="str">
        <f>HYPERLINK("http://kyu.snu.ac.kr/sdhj/index.jsp?type=hj/GK14746_00IM0001_163b.jpg","1867_수동면_163b")</f>
        <v>1867_수동면_163b</v>
      </c>
      <c r="B965" s="4">
        <v>1867</v>
      </c>
      <c r="C965" s="4" t="s">
        <v>72</v>
      </c>
      <c r="D965" s="4" t="s">
        <v>73</v>
      </c>
      <c r="E965" s="4">
        <v>964</v>
      </c>
      <c r="F965" s="5">
        <v>6</v>
      </c>
      <c r="G965" s="5" t="s">
        <v>180</v>
      </c>
      <c r="H965" s="5" t="s">
        <v>181</v>
      </c>
      <c r="I965" s="5">
        <f t="shared" si="70"/>
        <v>5</v>
      </c>
      <c r="J965" s="5"/>
      <c r="K965" s="5"/>
      <c r="L965" s="5">
        <v>4</v>
      </c>
      <c r="M965" s="4" t="s">
        <v>2747</v>
      </c>
      <c r="N965" s="4" t="s">
        <v>2748</v>
      </c>
      <c r="O965" s="5"/>
      <c r="P965" s="5"/>
      <c r="Q965" s="5" t="s">
        <v>3887</v>
      </c>
      <c r="R965" s="5" t="s">
        <v>5964</v>
      </c>
      <c r="S965" s="5"/>
      <c r="T965" s="5" t="s">
        <v>5371</v>
      </c>
      <c r="U965" s="5"/>
      <c r="V965" s="5"/>
      <c r="W965" s="5" t="s">
        <v>166</v>
      </c>
      <c r="X965" s="5" t="s">
        <v>5592</v>
      </c>
      <c r="Y965" s="5" t="s">
        <v>167</v>
      </c>
      <c r="Z965" s="5" t="s">
        <v>168</v>
      </c>
      <c r="AA965" s="5"/>
      <c r="AB965" s="5"/>
      <c r="AC965" s="5">
        <v>39</v>
      </c>
      <c r="AD965" s="5" t="s">
        <v>714</v>
      </c>
      <c r="AE965" s="5" t="s">
        <v>715</v>
      </c>
      <c r="AF965" s="5"/>
      <c r="AG965" s="5"/>
      <c r="AH965" s="5"/>
      <c r="AI965" s="5"/>
      <c r="AJ965" s="5" t="s">
        <v>35</v>
      </c>
      <c r="AK965" s="5" t="s">
        <v>36</v>
      </c>
      <c r="AL965" s="5" t="s">
        <v>171</v>
      </c>
      <c r="AM965" s="5" t="s">
        <v>5667</v>
      </c>
      <c r="AN965" s="5"/>
      <c r="AO965" s="5"/>
      <c r="AP965" s="5"/>
      <c r="AQ965" s="5"/>
      <c r="AR965" s="5"/>
      <c r="AS965" s="5"/>
      <c r="AT965" s="5" t="s">
        <v>189</v>
      </c>
      <c r="AU965" s="5" t="s">
        <v>190</v>
      </c>
      <c r="AV965" s="5" t="s">
        <v>3888</v>
      </c>
      <c r="AW965" s="5" t="s">
        <v>3889</v>
      </c>
      <c r="AX965" s="5"/>
      <c r="AY965" s="5"/>
      <c r="AZ965" s="5"/>
      <c r="BA965" s="5"/>
      <c r="BB965" s="5"/>
      <c r="BC965" s="5"/>
      <c r="BD965" s="5"/>
      <c r="BE965" s="5"/>
      <c r="BF965" s="5"/>
      <c r="BG965" s="5" t="s">
        <v>189</v>
      </c>
      <c r="BH965" s="5" t="s">
        <v>190</v>
      </c>
      <c r="BI965" s="5" t="s">
        <v>3890</v>
      </c>
      <c r="BJ965" s="5" t="s">
        <v>3891</v>
      </c>
      <c r="BK965" s="5" t="s">
        <v>189</v>
      </c>
      <c r="BL965" s="5" t="s">
        <v>190</v>
      </c>
      <c r="BM965" s="5" t="s">
        <v>3174</v>
      </c>
      <c r="BN965" s="5" t="s">
        <v>1771</v>
      </c>
      <c r="BO965" s="5" t="s">
        <v>189</v>
      </c>
      <c r="BP965" s="5" t="s">
        <v>190</v>
      </c>
      <c r="BQ965" s="5" t="s">
        <v>3892</v>
      </c>
      <c r="BR965" s="5" t="s">
        <v>3893</v>
      </c>
      <c r="BS965" s="5" t="s">
        <v>3885</v>
      </c>
      <c r="BT965" s="5" t="s">
        <v>3886</v>
      </c>
      <c r="BU965" s="5"/>
    </row>
    <row r="966" spans="1:73" s="6" customFormat="1" ht="13.5" customHeight="1">
      <c r="A966" s="11" t="str">
        <f>HYPERLINK("http://kyu.snu.ac.kr/sdhj/index.jsp?type=hj/GK14746_00IM0001_163b.jpg","1867_수동면_163b")</f>
        <v>1867_수동면_163b</v>
      </c>
      <c r="B966" s="4">
        <v>1867</v>
      </c>
      <c r="C966" s="4" t="s">
        <v>72</v>
      </c>
      <c r="D966" s="4" t="s">
        <v>73</v>
      </c>
      <c r="E966" s="4">
        <v>965</v>
      </c>
      <c r="F966" s="5">
        <v>6</v>
      </c>
      <c r="G966" s="5" t="s">
        <v>180</v>
      </c>
      <c r="H966" s="5" t="s">
        <v>181</v>
      </c>
      <c r="I966" s="5">
        <f t="shared" si="70"/>
        <v>5</v>
      </c>
      <c r="J966" s="5"/>
      <c r="K966" s="5"/>
      <c r="L966" s="5">
        <v>5</v>
      </c>
      <c r="M966" s="4" t="s">
        <v>1304</v>
      </c>
      <c r="N966" s="4" t="s">
        <v>1305</v>
      </c>
      <c r="O966" s="5"/>
      <c r="P966" s="5"/>
      <c r="Q966" s="5"/>
      <c r="R966" s="5"/>
      <c r="S966" s="5"/>
      <c r="T966" s="5" t="s">
        <v>5965</v>
      </c>
      <c r="U966" s="5" t="s">
        <v>189</v>
      </c>
      <c r="V966" s="5" t="s">
        <v>190</v>
      </c>
      <c r="W966" s="5" t="s">
        <v>550</v>
      </c>
      <c r="X966" s="5" t="s">
        <v>551</v>
      </c>
      <c r="Y966" s="5" t="s">
        <v>2034</v>
      </c>
      <c r="Z966" s="5" t="s">
        <v>632</v>
      </c>
      <c r="AA966" s="5"/>
      <c r="AB966" s="5"/>
      <c r="AC966" s="5">
        <v>57</v>
      </c>
      <c r="AD966" s="5" t="s">
        <v>332</v>
      </c>
      <c r="AE966" s="5" t="s">
        <v>333</v>
      </c>
      <c r="AF966" s="5"/>
      <c r="AG966" s="5"/>
      <c r="AH966" s="5"/>
      <c r="AI966" s="5"/>
      <c r="AJ966" s="5" t="s">
        <v>35</v>
      </c>
      <c r="AK966" s="5" t="s">
        <v>36</v>
      </c>
      <c r="AL966" s="5" t="s">
        <v>554</v>
      </c>
      <c r="AM966" s="5" t="s">
        <v>555</v>
      </c>
      <c r="AN966" s="5"/>
      <c r="AO966" s="5"/>
      <c r="AP966" s="5"/>
      <c r="AQ966" s="5"/>
      <c r="AR966" s="5"/>
      <c r="AS966" s="5"/>
      <c r="AT966" s="5" t="s">
        <v>189</v>
      </c>
      <c r="AU966" s="5" t="s">
        <v>190</v>
      </c>
      <c r="AV966" s="5" t="s">
        <v>2035</v>
      </c>
      <c r="AW966" s="5" t="s">
        <v>2036</v>
      </c>
      <c r="AX966" s="5"/>
      <c r="AY966" s="5"/>
      <c r="AZ966" s="5"/>
      <c r="BA966" s="5"/>
      <c r="BB966" s="5"/>
      <c r="BC966" s="5"/>
      <c r="BD966" s="5"/>
      <c r="BE966" s="5"/>
      <c r="BF966" s="5"/>
      <c r="BG966" s="5" t="s">
        <v>189</v>
      </c>
      <c r="BH966" s="5" t="s">
        <v>190</v>
      </c>
      <c r="BI966" s="5" t="s">
        <v>559</v>
      </c>
      <c r="BJ966" s="5" t="s">
        <v>560</v>
      </c>
      <c r="BK966" s="5" t="s">
        <v>189</v>
      </c>
      <c r="BL966" s="5" t="s">
        <v>190</v>
      </c>
      <c r="BM966" s="5" t="s">
        <v>561</v>
      </c>
      <c r="BN966" s="5" t="s">
        <v>562</v>
      </c>
      <c r="BO966" s="5" t="s">
        <v>189</v>
      </c>
      <c r="BP966" s="5" t="s">
        <v>190</v>
      </c>
      <c r="BQ966" s="5" t="s">
        <v>2037</v>
      </c>
      <c r="BR966" s="5" t="s">
        <v>2038</v>
      </c>
      <c r="BS966" s="5" t="s">
        <v>93</v>
      </c>
      <c r="BT966" s="5" t="s">
        <v>94</v>
      </c>
      <c r="BU966" s="5"/>
    </row>
    <row r="967" spans="1:73" s="6" customFormat="1" ht="13.5" customHeight="1">
      <c r="A967" s="11" t="str">
        <f>HYPERLINK("http://kyu.snu.ac.kr/sdhj/index.jsp?type=hj/GK14746_00IM0001_163b.jpg","1867_수동면_163b")</f>
        <v>1867_수동면_163b</v>
      </c>
      <c r="B967" s="4">
        <v>1867</v>
      </c>
      <c r="C967" s="4" t="s">
        <v>72</v>
      </c>
      <c r="D967" s="4" t="s">
        <v>73</v>
      </c>
      <c r="E967" s="4">
        <v>966</v>
      </c>
      <c r="F967" s="5">
        <v>6</v>
      </c>
      <c r="G967" s="5" t="s">
        <v>180</v>
      </c>
      <c r="H967" s="5" t="s">
        <v>181</v>
      </c>
      <c r="I967" s="5">
        <v>6</v>
      </c>
      <c r="J967" s="5" t="s">
        <v>4113</v>
      </c>
      <c r="K967" s="5" t="s">
        <v>4114</v>
      </c>
      <c r="L967" s="5">
        <v>1</v>
      </c>
      <c r="M967" s="4" t="s">
        <v>4023</v>
      </c>
      <c r="N967" s="4" t="s">
        <v>4024</v>
      </c>
      <c r="O967" s="5"/>
      <c r="P967" s="5"/>
      <c r="Q967" s="5"/>
      <c r="R967" s="5"/>
      <c r="S967" s="5"/>
      <c r="T967" s="5" t="s">
        <v>5443</v>
      </c>
      <c r="U967" s="5" t="s">
        <v>108</v>
      </c>
      <c r="V967" s="5" t="s">
        <v>109</v>
      </c>
      <c r="W967" s="5" t="s">
        <v>379</v>
      </c>
      <c r="X967" s="5" t="s">
        <v>380</v>
      </c>
      <c r="Y967" s="5" t="s">
        <v>4115</v>
      </c>
      <c r="Z967" s="5" t="s">
        <v>2462</v>
      </c>
      <c r="AA967" s="5"/>
      <c r="AB967" s="5"/>
      <c r="AC967" s="5">
        <v>66</v>
      </c>
      <c r="AD967" s="5" t="s">
        <v>3941</v>
      </c>
      <c r="AE967" s="5" t="s">
        <v>3942</v>
      </c>
      <c r="AF967" s="5"/>
      <c r="AG967" s="5"/>
      <c r="AH967" s="5"/>
      <c r="AI967" s="5"/>
      <c r="AJ967" s="5" t="s">
        <v>35</v>
      </c>
      <c r="AK967" s="5" t="s">
        <v>36</v>
      </c>
      <c r="AL967" s="5" t="s">
        <v>383</v>
      </c>
      <c r="AM967" s="5" t="s">
        <v>384</v>
      </c>
      <c r="AN967" s="5"/>
      <c r="AO967" s="5"/>
      <c r="AP967" s="5"/>
      <c r="AQ967" s="5"/>
      <c r="AR967" s="5"/>
      <c r="AS967" s="5"/>
      <c r="AT967" s="5" t="s">
        <v>95</v>
      </c>
      <c r="AU967" s="5" t="s">
        <v>96</v>
      </c>
      <c r="AV967" s="5" t="s">
        <v>4116</v>
      </c>
      <c r="AW967" s="5" t="s">
        <v>3717</v>
      </c>
      <c r="AX967" s="5"/>
      <c r="AY967" s="5"/>
      <c r="AZ967" s="5"/>
      <c r="BA967" s="5"/>
      <c r="BB967" s="5"/>
      <c r="BC967" s="5"/>
      <c r="BD967" s="5"/>
      <c r="BE967" s="5"/>
      <c r="BF967" s="5"/>
      <c r="BG967" s="5" t="s">
        <v>95</v>
      </c>
      <c r="BH967" s="5" t="s">
        <v>96</v>
      </c>
      <c r="BI967" s="5" t="s">
        <v>3099</v>
      </c>
      <c r="BJ967" s="5" t="s">
        <v>3100</v>
      </c>
      <c r="BK967" s="5" t="s">
        <v>95</v>
      </c>
      <c r="BL967" s="5" t="s">
        <v>96</v>
      </c>
      <c r="BM967" s="5" t="s">
        <v>4117</v>
      </c>
      <c r="BN967" s="5" t="s">
        <v>4118</v>
      </c>
      <c r="BO967" s="5" t="s">
        <v>95</v>
      </c>
      <c r="BP967" s="5" t="s">
        <v>96</v>
      </c>
      <c r="BQ967" s="5" t="s">
        <v>4119</v>
      </c>
      <c r="BR967" s="5" t="s">
        <v>4120</v>
      </c>
      <c r="BS967" s="5" t="s">
        <v>626</v>
      </c>
      <c r="BT967" s="5" t="s">
        <v>627</v>
      </c>
      <c r="BU967" s="5"/>
    </row>
    <row r="968" spans="1:73" s="6" customFormat="1" ht="13.5" customHeight="1">
      <c r="A968" s="11" t="str">
        <f>HYPERLINK("http://kyu.snu.ac.kr/sdhj/index.jsp?type=hj/GK14746_00IM0001_163b.jpg","1867_수동면_163b")</f>
        <v>1867_수동면_163b</v>
      </c>
      <c r="B968" s="4">
        <v>1867</v>
      </c>
      <c r="C968" s="4" t="s">
        <v>72</v>
      </c>
      <c r="D968" s="4" t="s">
        <v>73</v>
      </c>
      <c r="E968" s="4">
        <v>967</v>
      </c>
      <c r="F968" s="5">
        <v>6</v>
      </c>
      <c r="G968" s="5" t="s">
        <v>180</v>
      </c>
      <c r="H968" s="5" t="s">
        <v>181</v>
      </c>
      <c r="I968" s="5">
        <f t="shared" ref="I968:I988" si="71">I967</f>
        <v>6</v>
      </c>
      <c r="J968" s="5"/>
      <c r="K968" s="5"/>
      <c r="L968" s="5">
        <f>L967</f>
        <v>1</v>
      </c>
      <c r="M968" s="4" t="s">
        <v>4023</v>
      </c>
      <c r="N968" s="4" t="s">
        <v>4024</v>
      </c>
      <c r="O968" s="5"/>
      <c r="P968" s="5"/>
      <c r="Q968" s="5"/>
      <c r="R968" s="5"/>
      <c r="S968" s="5" t="s">
        <v>164</v>
      </c>
      <c r="T968" s="5" t="s">
        <v>165</v>
      </c>
      <c r="U968" s="5"/>
      <c r="V968" s="5"/>
      <c r="W968" s="5" t="s">
        <v>166</v>
      </c>
      <c r="X968" s="5" t="s">
        <v>5444</v>
      </c>
      <c r="Y968" s="5" t="s">
        <v>167</v>
      </c>
      <c r="Z968" s="5" t="s">
        <v>168</v>
      </c>
      <c r="AA968" s="5"/>
      <c r="AB968" s="5"/>
      <c r="AC968" s="5">
        <v>66</v>
      </c>
      <c r="AD968" s="5" t="s">
        <v>3941</v>
      </c>
      <c r="AE968" s="5" t="s">
        <v>3942</v>
      </c>
      <c r="AF968" s="5"/>
      <c r="AG968" s="5"/>
      <c r="AH968" s="5"/>
      <c r="AI968" s="5"/>
      <c r="AJ968" s="5" t="s">
        <v>169</v>
      </c>
      <c r="AK968" s="5" t="s">
        <v>170</v>
      </c>
      <c r="AL968" s="5" t="s">
        <v>171</v>
      </c>
      <c r="AM968" s="5" t="s">
        <v>5622</v>
      </c>
      <c r="AN968" s="5"/>
      <c r="AO968" s="5"/>
      <c r="AP968" s="5"/>
      <c r="AQ968" s="5"/>
      <c r="AR968" s="5"/>
      <c r="AS968" s="5"/>
      <c r="AT968" s="5" t="s">
        <v>95</v>
      </c>
      <c r="AU968" s="5" t="s">
        <v>96</v>
      </c>
      <c r="AV968" s="5" t="s">
        <v>4025</v>
      </c>
      <c r="AW968" s="5" t="s">
        <v>4026</v>
      </c>
      <c r="AX968" s="5"/>
      <c r="AY968" s="5"/>
      <c r="AZ968" s="5"/>
      <c r="BA968" s="5"/>
      <c r="BB968" s="5"/>
      <c r="BC968" s="5"/>
      <c r="BD968" s="5"/>
      <c r="BE968" s="5"/>
      <c r="BF968" s="5"/>
      <c r="BG968" s="5" t="s">
        <v>95</v>
      </c>
      <c r="BH968" s="5" t="s">
        <v>96</v>
      </c>
      <c r="BI968" s="5" t="s">
        <v>4027</v>
      </c>
      <c r="BJ968" s="5" t="s">
        <v>4028</v>
      </c>
      <c r="BK968" s="5" t="s">
        <v>95</v>
      </c>
      <c r="BL968" s="5" t="s">
        <v>96</v>
      </c>
      <c r="BM968" s="5" t="s">
        <v>1248</v>
      </c>
      <c r="BN968" s="5" t="s">
        <v>1249</v>
      </c>
      <c r="BO968" s="5" t="s">
        <v>95</v>
      </c>
      <c r="BP968" s="5" t="s">
        <v>96</v>
      </c>
      <c r="BQ968" s="5" t="s">
        <v>4029</v>
      </c>
      <c r="BR968" s="5" t="s">
        <v>4030</v>
      </c>
      <c r="BS968" s="5" t="s">
        <v>1103</v>
      </c>
      <c r="BT968" s="5" t="s">
        <v>1104</v>
      </c>
      <c r="BU968" s="5"/>
    </row>
    <row r="969" spans="1:73" s="6" customFormat="1" ht="13.5" customHeight="1">
      <c r="A969" s="11" t="str">
        <f>HYPERLINK("http://kyu.snu.ac.kr/sdhj/index.jsp?type=hj/GK14746_00IM0001_163b.jpg","1867_수동면_163b")</f>
        <v>1867_수동면_163b</v>
      </c>
      <c r="B969" s="4">
        <v>1867</v>
      </c>
      <c r="C969" s="4" t="s">
        <v>72</v>
      </c>
      <c r="D969" s="4" t="s">
        <v>73</v>
      </c>
      <c r="E969" s="4">
        <v>968</v>
      </c>
      <c r="F969" s="5">
        <v>6</v>
      </c>
      <c r="G969" s="5" t="s">
        <v>180</v>
      </c>
      <c r="H969" s="5" t="s">
        <v>181</v>
      </c>
      <c r="I969" s="5">
        <f t="shared" si="71"/>
        <v>6</v>
      </c>
      <c r="J969" s="5"/>
      <c r="K969" s="5"/>
      <c r="L969" s="5">
        <f>L968</f>
        <v>1</v>
      </c>
      <c r="M969" s="4" t="s">
        <v>4023</v>
      </c>
      <c r="N969" s="4" t="s">
        <v>4024</v>
      </c>
      <c r="O969" s="5"/>
      <c r="P969" s="5"/>
      <c r="Q969" s="5"/>
      <c r="R969" s="5"/>
      <c r="S969" s="5" t="s">
        <v>4494</v>
      </c>
      <c r="T969" s="5" t="s">
        <v>4495</v>
      </c>
      <c r="U969" s="5"/>
      <c r="V969" s="5"/>
      <c r="W969" s="5"/>
      <c r="X969" s="5"/>
      <c r="Y969" s="5" t="s">
        <v>5189</v>
      </c>
      <c r="Z969" s="5" t="s">
        <v>5190</v>
      </c>
      <c r="AA969" s="5"/>
      <c r="AB969" s="5"/>
      <c r="AC969" s="5">
        <v>24</v>
      </c>
      <c r="AD969" s="5" t="s">
        <v>1079</v>
      </c>
      <c r="AE969" s="5" t="s">
        <v>1080</v>
      </c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</row>
    <row r="970" spans="1:73" s="6" customFormat="1" ht="13.5" customHeight="1">
      <c r="A970" s="11" t="str">
        <f>HYPERLINK("http://kyu.snu.ac.kr/sdhj/index.jsp?type=hj/GK14746_00IM0001_163b.jpg","1867_수동면_163b")</f>
        <v>1867_수동면_163b</v>
      </c>
      <c r="B970" s="4">
        <v>1867</v>
      </c>
      <c r="C970" s="4" t="s">
        <v>72</v>
      </c>
      <c r="D970" s="4" t="s">
        <v>73</v>
      </c>
      <c r="E970" s="4">
        <v>969</v>
      </c>
      <c r="F970" s="5">
        <v>6</v>
      </c>
      <c r="G970" s="5" t="s">
        <v>180</v>
      </c>
      <c r="H970" s="5" t="s">
        <v>181</v>
      </c>
      <c r="I970" s="5">
        <f t="shared" si="71"/>
        <v>6</v>
      </c>
      <c r="J970" s="5"/>
      <c r="K970" s="5"/>
      <c r="L970" s="5">
        <f>L969</f>
        <v>1</v>
      </c>
      <c r="M970" s="4" t="s">
        <v>4023</v>
      </c>
      <c r="N970" s="4" t="s">
        <v>4024</v>
      </c>
      <c r="O970" s="5"/>
      <c r="P970" s="5"/>
      <c r="Q970" s="5"/>
      <c r="R970" s="5"/>
      <c r="S970" s="5"/>
      <c r="T970" s="5" t="s">
        <v>5446</v>
      </c>
      <c r="U970" s="5" t="s">
        <v>4512</v>
      </c>
      <c r="V970" s="5" t="s">
        <v>4513</v>
      </c>
      <c r="W970" s="5"/>
      <c r="X970" s="5"/>
      <c r="Y970" s="5" t="s">
        <v>5126</v>
      </c>
      <c r="Z970" s="5" t="s">
        <v>5127</v>
      </c>
      <c r="AA970" s="5"/>
      <c r="AB970" s="5"/>
      <c r="AC970" s="5"/>
      <c r="AD970" s="5" t="s">
        <v>1079</v>
      </c>
      <c r="AE970" s="5" t="s">
        <v>1080</v>
      </c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</row>
    <row r="971" spans="1:73" s="6" customFormat="1" ht="13.5" customHeight="1">
      <c r="A971" s="11" t="str">
        <f>HYPERLINK("http://kyu.snu.ac.kr/sdhj/index.jsp?type=hj/GK14746_00IM0001_163b.jpg","1867_수동면_163b")</f>
        <v>1867_수동면_163b</v>
      </c>
      <c r="B971" s="4">
        <v>1867</v>
      </c>
      <c r="C971" s="4" t="s">
        <v>72</v>
      </c>
      <c r="D971" s="4" t="s">
        <v>73</v>
      </c>
      <c r="E971" s="4">
        <v>970</v>
      </c>
      <c r="F971" s="5">
        <v>6</v>
      </c>
      <c r="G971" s="5" t="s">
        <v>180</v>
      </c>
      <c r="H971" s="5" t="s">
        <v>181</v>
      </c>
      <c r="I971" s="5">
        <f t="shared" si="71"/>
        <v>6</v>
      </c>
      <c r="J971" s="5"/>
      <c r="K971" s="5"/>
      <c r="L971" s="5">
        <v>2</v>
      </c>
      <c r="M971" s="4" t="s">
        <v>2191</v>
      </c>
      <c r="N971" s="4" t="s">
        <v>2192</v>
      </c>
      <c r="O971" s="5"/>
      <c r="P971" s="5"/>
      <c r="Q971" s="5"/>
      <c r="R971" s="5"/>
      <c r="S971" s="5"/>
      <c r="T971" s="5" t="s">
        <v>5371</v>
      </c>
      <c r="U971" s="5" t="s">
        <v>361</v>
      </c>
      <c r="V971" s="5" t="s">
        <v>362</v>
      </c>
      <c r="W971" s="5" t="s">
        <v>269</v>
      </c>
      <c r="X971" s="5" t="s">
        <v>270</v>
      </c>
      <c r="Y971" s="5" t="s">
        <v>2193</v>
      </c>
      <c r="Z971" s="5" t="s">
        <v>2194</v>
      </c>
      <c r="AA971" s="5"/>
      <c r="AB971" s="5"/>
      <c r="AC971" s="5">
        <v>67</v>
      </c>
      <c r="AD971" s="5" t="s">
        <v>1592</v>
      </c>
      <c r="AE971" s="5" t="s">
        <v>1593</v>
      </c>
      <c r="AF971" s="5"/>
      <c r="AG971" s="5"/>
      <c r="AH971" s="5"/>
      <c r="AI971" s="5"/>
      <c r="AJ971" s="5" t="s">
        <v>35</v>
      </c>
      <c r="AK971" s="5" t="s">
        <v>36</v>
      </c>
      <c r="AL971" s="5" t="s">
        <v>187</v>
      </c>
      <c r="AM971" s="5" t="s">
        <v>188</v>
      </c>
      <c r="AN971" s="5"/>
      <c r="AO971" s="5"/>
      <c r="AP971" s="5"/>
      <c r="AQ971" s="5"/>
      <c r="AR971" s="5"/>
      <c r="AS971" s="5"/>
      <c r="AT971" s="5" t="s">
        <v>95</v>
      </c>
      <c r="AU971" s="5" t="s">
        <v>96</v>
      </c>
      <c r="AV971" s="5" t="s">
        <v>2168</v>
      </c>
      <c r="AW971" s="5" t="s">
        <v>2169</v>
      </c>
      <c r="AX971" s="5"/>
      <c r="AY971" s="5"/>
      <c r="AZ971" s="5"/>
      <c r="BA971" s="5"/>
      <c r="BB971" s="5"/>
      <c r="BC971" s="5"/>
      <c r="BD971" s="5"/>
      <c r="BE971" s="5"/>
      <c r="BF971" s="5"/>
      <c r="BG971" s="5" t="s">
        <v>95</v>
      </c>
      <c r="BH971" s="5" t="s">
        <v>96</v>
      </c>
      <c r="BI971" s="5" t="s">
        <v>2182</v>
      </c>
      <c r="BJ971" s="5" t="s">
        <v>2171</v>
      </c>
      <c r="BK971" s="5" t="s">
        <v>95</v>
      </c>
      <c r="BL971" s="5" t="s">
        <v>96</v>
      </c>
      <c r="BM971" s="5" t="s">
        <v>2195</v>
      </c>
      <c r="BN971" s="5" t="s">
        <v>2184</v>
      </c>
      <c r="BO971" s="5" t="s">
        <v>95</v>
      </c>
      <c r="BP971" s="5" t="s">
        <v>96</v>
      </c>
      <c r="BQ971" s="5" t="s">
        <v>2185</v>
      </c>
      <c r="BR971" s="5" t="s">
        <v>2186</v>
      </c>
      <c r="BS971" s="5" t="s">
        <v>2176</v>
      </c>
      <c r="BT971" s="5" t="s">
        <v>2177</v>
      </c>
      <c r="BU971" s="5"/>
    </row>
    <row r="972" spans="1:73" s="6" customFormat="1" ht="13.5" customHeight="1">
      <c r="A972" s="11" t="str">
        <f>HYPERLINK("http://kyu.snu.ac.kr/sdhj/index.jsp?type=hj/GK14746_00IM0001_163b.jpg","1867_수동면_163b")</f>
        <v>1867_수동면_163b</v>
      </c>
      <c r="B972" s="4">
        <v>1867</v>
      </c>
      <c r="C972" s="4" t="s">
        <v>72</v>
      </c>
      <c r="D972" s="4" t="s">
        <v>73</v>
      </c>
      <c r="E972" s="4">
        <v>971</v>
      </c>
      <c r="F972" s="5">
        <v>6</v>
      </c>
      <c r="G972" s="5" t="s">
        <v>180</v>
      </c>
      <c r="H972" s="5" t="s">
        <v>181</v>
      </c>
      <c r="I972" s="5">
        <f t="shared" si="71"/>
        <v>6</v>
      </c>
      <c r="J972" s="5"/>
      <c r="K972" s="5"/>
      <c r="L972" s="5">
        <f>L971</f>
        <v>2</v>
      </c>
      <c r="M972" s="4" t="s">
        <v>2191</v>
      </c>
      <c r="N972" s="4" t="s">
        <v>2192</v>
      </c>
      <c r="O972" s="5"/>
      <c r="P972" s="5"/>
      <c r="Q972" s="5"/>
      <c r="R972" s="5"/>
      <c r="S972" s="5" t="s">
        <v>164</v>
      </c>
      <c r="T972" s="5" t="s">
        <v>165</v>
      </c>
      <c r="U972" s="5"/>
      <c r="V972" s="5"/>
      <c r="W972" s="5" t="s">
        <v>622</v>
      </c>
      <c r="X972" s="5" t="s">
        <v>623</v>
      </c>
      <c r="Y972" s="5" t="s">
        <v>167</v>
      </c>
      <c r="Z972" s="5" t="s">
        <v>168</v>
      </c>
      <c r="AA972" s="5"/>
      <c r="AB972" s="5"/>
      <c r="AC972" s="5">
        <v>67</v>
      </c>
      <c r="AD972" s="5" t="s">
        <v>1592</v>
      </c>
      <c r="AE972" s="5" t="s">
        <v>1593</v>
      </c>
      <c r="AF972" s="5"/>
      <c r="AG972" s="5"/>
      <c r="AH972" s="5"/>
      <c r="AI972" s="5"/>
      <c r="AJ972" s="5" t="s">
        <v>169</v>
      </c>
      <c r="AK972" s="5" t="s">
        <v>170</v>
      </c>
      <c r="AL972" s="5" t="s">
        <v>626</v>
      </c>
      <c r="AM972" s="5" t="s">
        <v>627</v>
      </c>
      <c r="AN972" s="5"/>
      <c r="AO972" s="5"/>
      <c r="AP972" s="5"/>
      <c r="AQ972" s="5"/>
      <c r="AR972" s="5"/>
      <c r="AS972" s="5"/>
      <c r="AT972" s="5" t="s">
        <v>95</v>
      </c>
      <c r="AU972" s="5" t="s">
        <v>96</v>
      </c>
      <c r="AV972" s="5" t="s">
        <v>1472</v>
      </c>
      <c r="AW972" s="5" t="s">
        <v>1473</v>
      </c>
      <c r="AX972" s="5"/>
      <c r="AY972" s="5"/>
      <c r="AZ972" s="5"/>
      <c r="BA972" s="5"/>
      <c r="BB972" s="5"/>
      <c r="BC972" s="5"/>
      <c r="BD972" s="5"/>
      <c r="BE972" s="5"/>
      <c r="BF972" s="5"/>
      <c r="BG972" s="5" t="s">
        <v>95</v>
      </c>
      <c r="BH972" s="5" t="s">
        <v>96</v>
      </c>
      <c r="BI972" s="5" t="s">
        <v>1474</v>
      </c>
      <c r="BJ972" s="5" t="s">
        <v>1475</v>
      </c>
      <c r="BK972" s="5" t="s">
        <v>95</v>
      </c>
      <c r="BL972" s="5" t="s">
        <v>96</v>
      </c>
      <c r="BM972" s="5" t="s">
        <v>2890</v>
      </c>
      <c r="BN972" s="5" t="s">
        <v>1439</v>
      </c>
      <c r="BO972" s="5" t="s">
        <v>95</v>
      </c>
      <c r="BP972" s="5" t="s">
        <v>96</v>
      </c>
      <c r="BQ972" s="5" t="s">
        <v>2891</v>
      </c>
      <c r="BR972" s="5" t="s">
        <v>5966</v>
      </c>
      <c r="BS972" s="5" t="s">
        <v>245</v>
      </c>
      <c r="BT972" s="5" t="s">
        <v>246</v>
      </c>
      <c r="BU972" s="5"/>
    </row>
    <row r="973" spans="1:73" s="6" customFormat="1" ht="13.5" customHeight="1">
      <c r="A973" s="11" t="str">
        <f>HYPERLINK("http://kyu.snu.ac.kr/sdhj/index.jsp?type=hj/GK14746_00IM0001_163b.jpg","1867_수동면_163b")</f>
        <v>1867_수동면_163b</v>
      </c>
      <c r="B973" s="4">
        <v>1867</v>
      </c>
      <c r="C973" s="4" t="s">
        <v>72</v>
      </c>
      <c r="D973" s="4" t="s">
        <v>73</v>
      </c>
      <c r="E973" s="4">
        <v>972</v>
      </c>
      <c r="F973" s="5">
        <v>6</v>
      </c>
      <c r="G973" s="5" t="s">
        <v>180</v>
      </c>
      <c r="H973" s="5" t="s">
        <v>181</v>
      </c>
      <c r="I973" s="5">
        <f t="shared" si="71"/>
        <v>6</v>
      </c>
      <c r="J973" s="5"/>
      <c r="K973" s="5"/>
      <c r="L973" s="5">
        <f>L972</f>
        <v>2</v>
      </c>
      <c r="M973" s="4" t="s">
        <v>2191</v>
      </c>
      <c r="N973" s="4" t="s">
        <v>2192</v>
      </c>
      <c r="O973" s="5"/>
      <c r="P973" s="5"/>
      <c r="Q973" s="5"/>
      <c r="R973" s="5"/>
      <c r="S973" s="5" t="s">
        <v>4494</v>
      </c>
      <c r="T973" s="5" t="s">
        <v>4495</v>
      </c>
      <c r="U973" s="5" t="s">
        <v>361</v>
      </c>
      <c r="V973" s="5" t="s">
        <v>362</v>
      </c>
      <c r="W973" s="5"/>
      <c r="X973" s="5"/>
      <c r="Y973" s="5" t="s">
        <v>5191</v>
      </c>
      <c r="Z973" s="5" t="s">
        <v>5192</v>
      </c>
      <c r="AA973" s="5"/>
      <c r="AB973" s="5"/>
      <c r="AC973" s="5">
        <v>47</v>
      </c>
      <c r="AD973" s="5" t="s">
        <v>624</v>
      </c>
      <c r="AE973" s="5" t="s">
        <v>625</v>
      </c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</row>
    <row r="974" spans="1:73" s="6" customFormat="1" ht="13.5" customHeight="1">
      <c r="A974" s="11" t="str">
        <f>HYPERLINK("http://kyu.snu.ac.kr/sdhj/index.jsp?type=hj/GK14746_00IM0001_163b.jpg","1867_수동면_163b")</f>
        <v>1867_수동면_163b</v>
      </c>
      <c r="B974" s="4">
        <v>1867</v>
      </c>
      <c r="C974" s="4" t="s">
        <v>72</v>
      </c>
      <c r="D974" s="4" t="s">
        <v>73</v>
      </c>
      <c r="E974" s="4">
        <v>973</v>
      </c>
      <c r="F974" s="5">
        <v>6</v>
      </c>
      <c r="G974" s="5" t="s">
        <v>180</v>
      </c>
      <c r="H974" s="5" t="s">
        <v>181</v>
      </c>
      <c r="I974" s="5">
        <f t="shared" si="71"/>
        <v>6</v>
      </c>
      <c r="J974" s="5"/>
      <c r="K974" s="5"/>
      <c r="L974" s="5">
        <f>L973</f>
        <v>2</v>
      </c>
      <c r="M974" s="4" t="s">
        <v>2191</v>
      </c>
      <c r="N974" s="4" t="s">
        <v>2192</v>
      </c>
      <c r="O974" s="5"/>
      <c r="P974" s="5"/>
      <c r="Q974" s="5"/>
      <c r="R974" s="5"/>
      <c r="S974" s="5" t="s">
        <v>4475</v>
      </c>
      <c r="T974" s="5" t="s">
        <v>4435</v>
      </c>
      <c r="U974" s="5"/>
      <c r="V974" s="5"/>
      <c r="W974" s="5" t="s">
        <v>166</v>
      </c>
      <c r="X974" s="5" t="s">
        <v>5592</v>
      </c>
      <c r="Y974" s="5" t="s">
        <v>167</v>
      </c>
      <c r="Z974" s="5" t="s">
        <v>168</v>
      </c>
      <c r="AA974" s="5"/>
      <c r="AB974" s="5"/>
      <c r="AC974" s="5">
        <v>38</v>
      </c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</row>
    <row r="975" spans="1:73" s="6" customFormat="1" ht="13.5" customHeight="1">
      <c r="A975" s="11" t="str">
        <f>HYPERLINK("http://kyu.snu.ac.kr/sdhj/index.jsp?type=hj/GK14746_00IM0001_163b.jpg","1867_수동면_163b")</f>
        <v>1867_수동면_163b</v>
      </c>
      <c r="B975" s="4">
        <v>1867</v>
      </c>
      <c r="C975" s="4" t="s">
        <v>72</v>
      </c>
      <c r="D975" s="4" t="s">
        <v>73</v>
      </c>
      <c r="E975" s="4">
        <v>974</v>
      </c>
      <c r="F975" s="5">
        <v>6</v>
      </c>
      <c r="G975" s="5" t="s">
        <v>180</v>
      </c>
      <c r="H975" s="5" t="s">
        <v>181</v>
      </c>
      <c r="I975" s="5">
        <f t="shared" si="71"/>
        <v>6</v>
      </c>
      <c r="J975" s="5"/>
      <c r="K975" s="5"/>
      <c r="L975" s="5">
        <f>L974</f>
        <v>2</v>
      </c>
      <c r="M975" s="4" t="s">
        <v>2191</v>
      </c>
      <c r="N975" s="4" t="s">
        <v>2192</v>
      </c>
      <c r="O975" s="5"/>
      <c r="P975" s="5"/>
      <c r="Q975" s="5"/>
      <c r="R975" s="5"/>
      <c r="S975" s="5" t="s">
        <v>4494</v>
      </c>
      <c r="T975" s="5" t="s">
        <v>4495</v>
      </c>
      <c r="U975" s="5"/>
      <c r="V975" s="5"/>
      <c r="W975" s="5"/>
      <c r="X975" s="5"/>
      <c r="Y975" s="5" t="s">
        <v>5193</v>
      </c>
      <c r="Z975" s="5" t="s">
        <v>5194</v>
      </c>
      <c r="AA975" s="5"/>
      <c r="AB975" s="5"/>
      <c r="AC975" s="5">
        <v>30</v>
      </c>
      <c r="AD975" s="5" t="s">
        <v>714</v>
      </c>
      <c r="AE975" s="5" t="s">
        <v>715</v>
      </c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</row>
    <row r="976" spans="1:73" s="6" customFormat="1" ht="13.5" customHeight="1">
      <c r="A976" s="11" t="str">
        <f>HYPERLINK("http://kyu.snu.ac.kr/sdhj/index.jsp?type=hj/GK14746_00IM0001_163b.jpg","1867_수동면_163b")</f>
        <v>1867_수동면_163b</v>
      </c>
      <c r="B976" s="4">
        <v>1867</v>
      </c>
      <c r="C976" s="4" t="s">
        <v>72</v>
      </c>
      <c r="D976" s="4" t="s">
        <v>73</v>
      </c>
      <c r="E976" s="4">
        <v>975</v>
      </c>
      <c r="F976" s="5">
        <v>6</v>
      </c>
      <c r="G976" s="5" t="s">
        <v>180</v>
      </c>
      <c r="H976" s="5" t="s">
        <v>181</v>
      </c>
      <c r="I976" s="5">
        <f t="shared" si="71"/>
        <v>6</v>
      </c>
      <c r="J976" s="5"/>
      <c r="K976" s="5"/>
      <c r="L976" s="5">
        <f>L975</f>
        <v>2</v>
      </c>
      <c r="M976" s="4" t="s">
        <v>2191</v>
      </c>
      <c r="N976" s="4" t="s">
        <v>2192</v>
      </c>
      <c r="O976" s="5"/>
      <c r="P976" s="5"/>
      <c r="Q976" s="5"/>
      <c r="R976" s="5"/>
      <c r="S976" s="5"/>
      <c r="T976" s="5" t="s">
        <v>5521</v>
      </c>
      <c r="U976" s="5" t="s">
        <v>4512</v>
      </c>
      <c r="V976" s="5" t="s">
        <v>4513</v>
      </c>
      <c r="W976" s="5"/>
      <c r="X976" s="5"/>
      <c r="Y976" s="5" t="s">
        <v>5041</v>
      </c>
      <c r="Z976" s="5" t="s">
        <v>5042</v>
      </c>
      <c r="AA976" s="5"/>
      <c r="AB976" s="5"/>
      <c r="AC976" s="5"/>
      <c r="AD976" s="5" t="s">
        <v>1391</v>
      </c>
      <c r="AE976" s="5" t="s">
        <v>1392</v>
      </c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</row>
    <row r="977" spans="1:73" s="6" customFormat="1" ht="13.5" customHeight="1">
      <c r="A977" s="11" t="str">
        <f>HYPERLINK("http://kyu.snu.ac.kr/sdhj/index.jsp?type=hj/GK14746_00IM0001_163b.jpg","1867_수동면_163b")</f>
        <v>1867_수동면_163b</v>
      </c>
      <c r="B977" s="4">
        <v>1867</v>
      </c>
      <c r="C977" s="4" t="s">
        <v>72</v>
      </c>
      <c r="D977" s="4" t="s">
        <v>73</v>
      </c>
      <c r="E977" s="4">
        <v>976</v>
      </c>
      <c r="F977" s="5">
        <v>6</v>
      </c>
      <c r="G977" s="5" t="s">
        <v>180</v>
      </c>
      <c r="H977" s="5" t="s">
        <v>181</v>
      </c>
      <c r="I977" s="5">
        <f t="shared" si="71"/>
        <v>6</v>
      </c>
      <c r="J977" s="5"/>
      <c r="K977" s="5"/>
      <c r="L977" s="5">
        <v>3</v>
      </c>
      <c r="M977" s="4" t="s">
        <v>1442</v>
      </c>
      <c r="N977" s="4" t="s">
        <v>1443</v>
      </c>
      <c r="O977" s="5"/>
      <c r="P977" s="5"/>
      <c r="Q977" s="5"/>
      <c r="R977" s="5"/>
      <c r="S977" s="5"/>
      <c r="T977" s="5" t="s">
        <v>5953</v>
      </c>
      <c r="U977" s="5" t="s">
        <v>495</v>
      </c>
      <c r="V977" s="5" t="s">
        <v>496</v>
      </c>
      <c r="W977" s="5" t="s">
        <v>243</v>
      </c>
      <c r="X977" s="5" t="s">
        <v>244</v>
      </c>
      <c r="Y977" s="5" t="s">
        <v>2069</v>
      </c>
      <c r="Z977" s="5" t="s">
        <v>2070</v>
      </c>
      <c r="AA977" s="5"/>
      <c r="AB977" s="5"/>
      <c r="AC977" s="5">
        <v>58</v>
      </c>
      <c r="AD977" s="5" t="s">
        <v>332</v>
      </c>
      <c r="AE977" s="5" t="s">
        <v>333</v>
      </c>
      <c r="AF977" s="5"/>
      <c r="AG977" s="5"/>
      <c r="AH977" s="5"/>
      <c r="AI977" s="5"/>
      <c r="AJ977" s="5" t="s">
        <v>35</v>
      </c>
      <c r="AK977" s="5" t="s">
        <v>36</v>
      </c>
      <c r="AL977" s="5" t="s">
        <v>245</v>
      </c>
      <c r="AM977" s="5" t="s">
        <v>246</v>
      </c>
      <c r="AN977" s="5"/>
      <c r="AO977" s="5"/>
      <c r="AP977" s="5"/>
      <c r="AQ977" s="5"/>
      <c r="AR977" s="5"/>
      <c r="AS977" s="5"/>
      <c r="AT977" s="5" t="s">
        <v>189</v>
      </c>
      <c r="AU977" s="5" t="s">
        <v>190</v>
      </c>
      <c r="AV977" s="5" t="s">
        <v>2071</v>
      </c>
      <c r="AW977" s="5" t="s">
        <v>2072</v>
      </c>
      <c r="AX977" s="5"/>
      <c r="AY977" s="5"/>
      <c r="AZ977" s="5"/>
      <c r="BA977" s="5"/>
      <c r="BB977" s="5"/>
      <c r="BC977" s="5"/>
      <c r="BD977" s="5"/>
      <c r="BE977" s="5"/>
      <c r="BF977" s="5"/>
      <c r="BG977" s="5" t="s">
        <v>189</v>
      </c>
      <c r="BH977" s="5" t="s">
        <v>190</v>
      </c>
      <c r="BI977" s="5" t="s">
        <v>2073</v>
      </c>
      <c r="BJ977" s="5" t="s">
        <v>2074</v>
      </c>
      <c r="BK977" s="5" t="s">
        <v>189</v>
      </c>
      <c r="BL977" s="5" t="s">
        <v>190</v>
      </c>
      <c r="BM977" s="5" t="s">
        <v>2075</v>
      </c>
      <c r="BN977" s="5" t="s">
        <v>5967</v>
      </c>
      <c r="BO977" s="5" t="s">
        <v>189</v>
      </c>
      <c r="BP977" s="5" t="s">
        <v>190</v>
      </c>
      <c r="BQ977" s="5" t="s">
        <v>2076</v>
      </c>
      <c r="BR977" s="5" t="s">
        <v>2077</v>
      </c>
      <c r="BS977" s="5" t="s">
        <v>93</v>
      </c>
      <c r="BT977" s="5" t="s">
        <v>94</v>
      </c>
      <c r="BU977" s="5"/>
    </row>
    <row r="978" spans="1:73" s="6" customFormat="1" ht="13.5" customHeight="1">
      <c r="A978" s="11" t="str">
        <f>HYPERLINK("http://kyu.snu.ac.kr/sdhj/index.jsp?type=hj/GK14746_00IM0001_163b.jpg","1867_수동면_163b")</f>
        <v>1867_수동면_163b</v>
      </c>
      <c r="B978" s="4">
        <v>1867</v>
      </c>
      <c r="C978" s="4" t="s">
        <v>72</v>
      </c>
      <c r="D978" s="4" t="s">
        <v>73</v>
      </c>
      <c r="E978" s="4">
        <v>977</v>
      </c>
      <c r="F978" s="5">
        <v>6</v>
      </c>
      <c r="G978" s="5" t="s">
        <v>180</v>
      </c>
      <c r="H978" s="5" t="s">
        <v>181</v>
      </c>
      <c r="I978" s="5">
        <f t="shared" si="71"/>
        <v>6</v>
      </c>
      <c r="J978" s="5"/>
      <c r="K978" s="5"/>
      <c r="L978" s="5">
        <f>L977</f>
        <v>3</v>
      </c>
      <c r="M978" s="4" t="s">
        <v>1442</v>
      </c>
      <c r="N978" s="4" t="s">
        <v>1443</v>
      </c>
      <c r="O978" s="5"/>
      <c r="P978" s="5"/>
      <c r="Q978" s="5"/>
      <c r="R978" s="5"/>
      <c r="S978" s="5" t="s">
        <v>164</v>
      </c>
      <c r="T978" s="5" t="s">
        <v>165</v>
      </c>
      <c r="U978" s="5"/>
      <c r="V978" s="5"/>
      <c r="W978" s="5" t="s">
        <v>184</v>
      </c>
      <c r="X978" s="5" t="s">
        <v>5955</v>
      </c>
      <c r="Y978" s="5" t="s">
        <v>1444</v>
      </c>
      <c r="Z978" s="5" t="s">
        <v>1445</v>
      </c>
      <c r="AA978" s="5"/>
      <c r="AB978" s="5"/>
      <c r="AC978" s="5">
        <v>55</v>
      </c>
      <c r="AD978" s="5" t="s">
        <v>1264</v>
      </c>
      <c r="AE978" s="5" t="s">
        <v>1265</v>
      </c>
      <c r="AF978" s="5"/>
      <c r="AG978" s="5"/>
      <c r="AH978" s="5"/>
      <c r="AI978" s="5"/>
      <c r="AJ978" s="5" t="s">
        <v>35</v>
      </c>
      <c r="AK978" s="5" t="s">
        <v>36</v>
      </c>
      <c r="AL978" s="5" t="s">
        <v>187</v>
      </c>
      <c r="AM978" s="5" t="s">
        <v>188</v>
      </c>
      <c r="AN978" s="5"/>
      <c r="AO978" s="5"/>
      <c r="AP978" s="5"/>
      <c r="AQ978" s="5"/>
      <c r="AR978" s="5"/>
      <c r="AS978" s="5"/>
      <c r="AT978" s="5" t="s">
        <v>189</v>
      </c>
      <c r="AU978" s="5" t="s">
        <v>190</v>
      </c>
      <c r="AV978" s="5" t="s">
        <v>1029</v>
      </c>
      <c r="AW978" s="5" t="s">
        <v>1030</v>
      </c>
      <c r="AX978" s="5"/>
      <c r="AY978" s="5"/>
      <c r="AZ978" s="5"/>
      <c r="BA978" s="5"/>
      <c r="BB978" s="5"/>
      <c r="BC978" s="5"/>
      <c r="BD978" s="5"/>
      <c r="BE978" s="5"/>
      <c r="BF978" s="5"/>
      <c r="BG978" s="5" t="s">
        <v>189</v>
      </c>
      <c r="BH978" s="5" t="s">
        <v>190</v>
      </c>
      <c r="BI978" s="5" t="s">
        <v>1446</v>
      </c>
      <c r="BJ978" s="5" t="s">
        <v>1447</v>
      </c>
      <c r="BK978" s="5" t="s">
        <v>189</v>
      </c>
      <c r="BL978" s="5" t="s">
        <v>190</v>
      </c>
      <c r="BM978" s="5" t="s">
        <v>1448</v>
      </c>
      <c r="BN978" s="5" t="s">
        <v>1449</v>
      </c>
      <c r="BO978" s="5" t="s">
        <v>189</v>
      </c>
      <c r="BP978" s="5" t="s">
        <v>190</v>
      </c>
      <c r="BQ978" s="5" t="s">
        <v>1450</v>
      </c>
      <c r="BR978" s="5" t="s">
        <v>1451</v>
      </c>
      <c r="BS978" s="5" t="s">
        <v>171</v>
      </c>
      <c r="BT978" s="5" t="s">
        <v>5968</v>
      </c>
      <c r="BU978" s="5"/>
    </row>
    <row r="979" spans="1:73" s="6" customFormat="1" ht="13.5" customHeight="1">
      <c r="A979" s="11" t="str">
        <f>HYPERLINK("http://kyu.snu.ac.kr/sdhj/index.jsp?type=hj/GK14746_00IM0001_164a.jpg","1867_수동면_164a")</f>
        <v>1867_수동면_164a</v>
      </c>
      <c r="B979" s="4">
        <v>1867</v>
      </c>
      <c r="C979" s="4" t="s">
        <v>72</v>
      </c>
      <c r="D979" s="4" t="s">
        <v>73</v>
      </c>
      <c r="E979" s="4">
        <v>978</v>
      </c>
      <c r="F979" s="5">
        <v>6</v>
      </c>
      <c r="G979" s="5" t="s">
        <v>180</v>
      </c>
      <c r="H979" s="5" t="s">
        <v>181</v>
      </c>
      <c r="I979" s="5">
        <f t="shared" si="71"/>
        <v>6</v>
      </c>
      <c r="J979" s="5"/>
      <c r="K979" s="5"/>
      <c r="L979" s="5">
        <v>4</v>
      </c>
      <c r="M979" s="4" t="s">
        <v>2046</v>
      </c>
      <c r="N979" s="4" t="s">
        <v>2047</v>
      </c>
      <c r="O979" s="5"/>
      <c r="P979" s="5"/>
      <c r="Q979" s="5"/>
      <c r="R979" s="5"/>
      <c r="S979" s="5"/>
      <c r="T979" s="5" t="s">
        <v>5516</v>
      </c>
      <c r="U979" s="5" t="s">
        <v>2383</v>
      </c>
      <c r="V979" s="5" t="s">
        <v>2384</v>
      </c>
      <c r="W979" s="5" t="s">
        <v>243</v>
      </c>
      <c r="X979" s="5" t="s">
        <v>244</v>
      </c>
      <c r="Y979" s="5" t="s">
        <v>3616</v>
      </c>
      <c r="Z979" s="5" t="s">
        <v>3617</v>
      </c>
      <c r="AA979" s="5"/>
      <c r="AB979" s="5"/>
      <c r="AC979" s="5">
        <v>49</v>
      </c>
      <c r="AD979" s="5" t="s">
        <v>381</v>
      </c>
      <c r="AE979" s="5" t="s">
        <v>382</v>
      </c>
      <c r="AF979" s="5"/>
      <c r="AG979" s="5"/>
      <c r="AH979" s="5"/>
      <c r="AI979" s="5"/>
      <c r="AJ979" s="5" t="s">
        <v>35</v>
      </c>
      <c r="AK979" s="5" t="s">
        <v>36</v>
      </c>
      <c r="AL979" s="5" t="s">
        <v>245</v>
      </c>
      <c r="AM979" s="5" t="s">
        <v>246</v>
      </c>
      <c r="AN979" s="5"/>
      <c r="AO979" s="5"/>
      <c r="AP979" s="5"/>
      <c r="AQ979" s="5"/>
      <c r="AR979" s="5"/>
      <c r="AS979" s="5"/>
      <c r="AT979" s="5" t="s">
        <v>361</v>
      </c>
      <c r="AU979" s="5" t="s">
        <v>362</v>
      </c>
      <c r="AV979" s="5" t="s">
        <v>839</v>
      </c>
      <c r="AW979" s="5" t="s">
        <v>840</v>
      </c>
      <c r="AX979" s="5"/>
      <c r="AY979" s="5"/>
      <c r="AZ979" s="5"/>
      <c r="BA979" s="5"/>
      <c r="BB979" s="5"/>
      <c r="BC979" s="5"/>
      <c r="BD979" s="5"/>
      <c r="BE979" s="5"/>
      <c r="BF979" s="5"/>
      <c r="BG979" s="5" t="s">
        <v>361</v>
      </c>
      <c r="BH979" s="5" t="s">
        <v>362</v>
      </c>
      <c r="BI979" s="5" t="s">
        <v>841</v>
      </c>
      <c r="BJ979" s="5" t="s">
        <v>5969</v>
      </c>
      <c r="BK979" s="5" t="s">
        <v>361</v>
      </c>
      <c r="BL979" s="5" t="s">
        <v>362</v>
      </c>
      <c r="BM979" s="5" t="s">
        <v>2389</v>
      </c>
      <c r="BN979" s="5" t="s">
        <v>2390</v>
      </c>
      <c r="BO979" s="5" t="s">
        <v>361</v>
      </c>
      <c r="BP979" s="5" t="s">
        <v>362</v>
      </c>
      <c r="BQ979" s="5" t="s">
        <v>3618</v>
      </c>
      <c r="BR979" s="5" t="s">
        <v>3619</v>
      </c>
      <c r="BS979" s="5" t="s">
        <v>187</v>
      </c>
      <c r="BT979" s="5" t="s">
        <v>188</v>
      </c>
      <c r="BU979" s="5"/>
    </row>
    <row r="980" spans="1:73" s="6" customFormat="1" ht="13.5" customHeight="1">
      <c r="A980" s="11" t="str">
        <f>HYPERLINK("http://kyu.snu.ac.kr/sdhj/index.jsp?type=hj/GK14746_00IM0001_164a.jpg","1867_수동면_164a")</f>
        <v>1867_수동면_164a</v>
      </c>
      <c r="B980" s="4">
        <v>1867</v>
      </c>
      <c r="C980" s="4" t="s">
        <v>72</v>
      </c>
      <c r="D980" s="4" t="s">
        <v>73</v>
      </c>
      <c r="E980" s="4">
        <v>979</v>
      </c>
      <c r="F980" s="5">
        <v>6</v>
      </c>
      <c r="G980" s="5" t="s">
        <v>180</v>
      </c>
      <c r="H980" s="5" t="s">
        <v>181</v>
      </c>
      <c r="I980" s="5">
        <f t="shared" si="71"/>
        <v>6</v>
      </c>
      <c r="J980" s="5"/>
      <c r="K980" s="5"/>
      <c r="L980" s="5">
        <f>L979</f>
        <v>4</v>
      </c>
      <c r="M980" s="4" t="s">
        <v>2046</v>
      </c>
      <c r="N980" s="4" t="s">
        <v>2047</v>
      </c>
      <c r="O980" s="5"/>
      <c r="P980" s="5"/>
      <c r="Q980" s="5"/>
      <c r="R980" s="5"/>
      <c r="S980" s="5" t="s">
        <v>164</v>
      </c>
      <c r="T980" s="5" t="s">
        <v>165</v>
      </c>
      <c r="U980" s="5"/>
      <c r="V980" s="5"/>
      <c r="W980" s="5" t="s">
        <v>166</v>
      </c>
      <c r="X980" s="5" t="s">
        <v>5517</v>
      </c>
      <c r="Y980" s="5" t="s">
        <v>22</v>
      </c>
      <c r="Z980" s="5" t="s">
        <v>23</v>
      </c>
      <c r="AA980" s="5"/>
      <c r="AB980" s="5"/>
      <c r="AC980" s="5">
        <v>49</v>
      </c>
      <c r="AD980" s="5" t="s">
        <v>381</v>
      </c>
      <c r="AE980" s="5" t="s">
        <v>382</v>
      </c>
      <c r="AF980" s="5"/>
      <c r="AG980" s="5"/>
      <c r="AH980" s="5"/>
      <c r="AI980" s="5"/>
      <c r="AJ980" s="5" t="s">
        <v>35</v>
      </c>
      <c r="AK980" s="5" t="s">
        <v>36</v>
      </c>
      <c r="AL980" s="5" t="s">
        <v>171</v>
      </c>
      <c r="AM980" s="5" t="s">
        <v>5466</v>
      </c>
      <c r="AN980" s="5"/>
      <c r="AO980" s="5"/>
      <c r="AP980" s="5"/>
      <c r="AQ980" s="5"/>
      <c r="AR980" s="5"/>
      <c r="AS980" s="5"/>
      <c r="AT980" s="5" t="s">
        <v>361</v>
      </c>
      <c r="AU980" s="5" t="s">
        <v>362</v>
      </c>
      <c r="AV980" s="5" t="s">
        <v>2048</v>
      </c>
      <c r="AW980" s="5" t="s">
        <v>2049</v>
      </c>
      <c r="AX980" s="5"/>
      <c r="AY980" s="5"/>
      <c r="AZ980" s="5"/>
      <c r="BA980" s="5"/>
      <c r="BB980" s="5"/>
      <c r="BC980" s="5"/>
      <c r="BD980" s="5"/>
      <c r="BE980" s="5"/>
      <c r="BF980" s="5"/>
      <c r="BG980" s="5" t="s">
        <v>361</v>
      </c>
      <c r="BH980" s="5" t="s">
        <v>362</v>
      </c>
      <c r="BI980" s="5" t="s">
        <v>1661</v>
      </c>
      <c r="BJ980" s="5" t="s">
        <v>1662</v>
      </c>
      <c r="BK980" s="5" t="s">
        <v>361</v>
      </c>
      <c r="BL980" s="5" t="s">
        <v>362</v>
      </c>
      <c r="BM980" s="5" t="s">
        <v>2050</v>
      </c>
      <c r="BN980" s="5" t="s">
        <v>2051</v>
      </c>
      <c r="BO980" s="5" t="s">
        <v>361</v>
      </c>
      <c r="BP980" s="5" t="s">
        <v>362</v>
      </c>
      <c r="BQ980" s="5" t="s">
        <v>2052</v>
      </c>
      <c r="BR980" s="5" t="s">
        <v>2053</v>
      </c>
      <c r="BS980" s="5" t="s">
        <v>93</v>
      </c>
      <c r="BT980" s="5" t="s">
        <v>94</v>
      </c>
      <c r="BU980" s="5"/>
    </row>
    <row r="981" spans="1:73" s="6" customFormat="1" ht="13.5" customHeight="1">
      <c r="A981" s="11" t="str">
        <f>HYPERLINK("http://kyu.snu.ac.kr/sdhj/index.jsp?type=hj/GK14746_00IM0001_164a.jpg","1867_수동면_164a")</f>
        <v>1867_수동면_164a</v>
      </c>
      <c r="B981" s="4">
        <v>1867</v>
      </c>
      <c r="C981" s="4" t="s">
        <v>72</v>
      </c>
      <c r="D981" s="4" t="s">
        <v>73</v>
      </c>
      <c r="E981" s="4">
        <v>980</v>
      </c>
      <c r="F981" s="5">
        <v>6</v>
      </c>
      <c r="G981" s="5" t="s">
        <v>180</v>
      </c>
      <c r="H981" s="5" t="s">
        <v>181</v>
      </c>
      <c r="I981" s="5">
        <f t="shared" si="71"/>
        <v>6</v>
      </c>
      <c r="J981" s="5"/>
      <c r="K981" s="5"/>
      <c r="L981" s="5">
        <f>L980</f>
        <v>4</v>
      </c>
      <c r="M981" s="4" t="s">
        <v>2046</v>
      </c>
      <c r="N981" s="4" t="s">
        <v>2047</v>
      </c>
      <c r="O981" s="5"/>
      <c r="P981" s="5"/>
      <c r="Q981" s="5"/>
      <c r="R981" s="5"/>
      <c r="S981" s="5"/>
      <c r="T981" s="5" t="s">
        <v>5761</v>
      </c>
      <c r="U981" s="5" t="s">
        <v>4512</v>
      </c>
      <c r="V981" s="5" t="s">
        <v>4513</v>
      </c>
      <c r="W981" s="5"/>
      <c r="X981" s="5"/>
      <c r="Y981" s="5" t="s">
        <v>5195</v>
      </c>
      <c r="Z981" s="5" t="s">
        <v>5196</v>
      </c>
      <c r="AA981" s="5"/>
      <c r="AB981" s="5"/>
      <c r="AC981" s="5"/>
      <c r="AD981" s="5" t="s">
        <v>160</v>
      </c>
      <c r="AE981" s="5" t="s">
        <v>161</v>
      </c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</row>
    <row r="982" spans="1:73" s="6" customFormat="1" ht="13.5" customHeight="1">
      <c r="A982" s="11" t="str">
        <f>HYPERLINK("http://kyu.snu.ac.kr/sdhj/index.jsp?type=hj/GK14746_00IM0001_164a.jpg","1867_수동면_164a")</f>
        <v>1867_수동면_164a</v>
      </c>
      <c r="B982" s="4">
        <v>1867</v>
      </c>
      <c r="C982" s="4" t="s">
        <v>72</v>
      </c>
      <c r="D982" s="4" t="s">
        <v>73</v>
      </c>
      <c r="E982" s="4">
        <v>981</v>
      </c>
      <c r="F982" s="5">
        <v>6</v>
      </c>
      <c r="G982" s="5" t="s">
        <v>180</v>
      </c>
      <c r="H982" s="5" t="s">
        <v>181</v>
      </c>
      <c r="I982" s="5">
        <f t="shared" si="71"/>
        <v>6</v>
      </c>
      <c r="J982" s="5"/>
      <c r="K982" s="5"/>
      <c r="L982" s="5">
        <v>5</v>
      </c>
      <c r="M982" s="4" t="s">
        <v>4105</v>
      </c>
      <c r="N982" s="4" t="s">
        <v>4106</v>
      </c>
      <c r="O982" s="5" t="s">
        <v>14</v>
      </c>
      <c r="P982" s="5" t="s">
        <v>15</v>
      </c>
      <c r="Q982" s="5"/>
      <c r="R982" s="5"/>
      <c r="S982" s="5"/>
      <c r="T982" s="5" t="s">
        <v>5388</v>
      </c>
      <c r="U982" s="5" t="s">
        <v>189</v>
      </c>
      <c r="V982" s="5" t="s">
        <v>190</v>
      </c>
      <c r="W982" s="5" t="s">
        <v>728</v>
      </c>
      <c r="X982" s="5" t="s">
        <v>729</v>
      </c>
      <c r="Y982" s="5" t="s">
        <v>4107</v>
      </c>
      <c r="Z982" s="5" t="s">
        <v>4108</v>
      </c>
      <c r="AA982" s="5"/>
      <c r="AB982" s="5"/>
      <c r="AC982" s="5">
        <v>50</v>
      </c>
      <c r="AD982" s="5" t="s">
        <v>850</v>
      </c>
      <c r="AE982" s="5" t="s">
        <v>851</v>
      </c>
      <c r="AF982" s="5"/>
      <c r="AG982" s="5"/>
      <c r="AH982" s="5"/>
      <c r="AI982" s="5"/>
      <c r="AJ982" s="5" t="s">
        <v>35</v>
      </c>
      <c r="AK982" s="5" t="s">
        <v>36</v>
      </c>
      <c r="AL982" s="5" t="s">
        <v>255</v>
      </c>
      <c r="AM982" s="5" t="s">
        <v>256</v>
      </c>
      <c r="AN982" s="5"/>
      <c r="AO982" s="5"/>
      <c r="AP982" s="5"/>
      <c r="AQ982" s="5"/>
      <c r="AR982" s="5"/>
      <c r="AS982" s="5"/>
      <c r="AT982" s="5" t="s">
        <v>189</v>
      </c>
      <c r="AU982" s="5" t="s">
        <v>190</v>
      </c>
      <c r="AV982" s="5" t="s">
        <v>4109</v>
      </c>
      <c r="AW982" s="5" t="s">
        <v>4110</v>
      </c>
      <c r="AX982" s="5"/>
      <c r="AY982" s="5"/>
      <c r="AZ982" s="5"/>
      <c r="BA982" s="5"/>
      <c r="BB982" s="5"/>
      <c r="BC982" s="5"/>
      <c r="BD982" s="5"/>
      <c r="BE982" s="5"/>
      <c r="BF982" s="5"/>
      <c r="BG982" s="5" t="s">
        <v>189</v>
      </c>
      <c r="BH982" s="5" t="s">
        <v>190</v>
      </c>
      <c r="BI982" s="5" t="s">
        <v>2717</v>
      </c>
      <c r="BJ982" s="5" t="s">
        <v>2718</v>
      </c>
      <c r="BK982" s="5" t="s">
        <v>189</v>
      </c>
      <c r="BL982" s="5" t="s">
        <v>190</v>
      </c>
      <c r="BM982" s="5" t="s">
        <v>2719</v>
      </c>
      <c r="BN982" s="5" t="s">
        <v>1511</v>
      </c>
      <c r="BO982" s="5" t="s">
        <v>189</v>
      </c>
      <c r="BP982" s="5" t="s">
        <v>190</v>
      </c>
      <c r="BQ982" s="5" t="s">
        <v>4111</v>
      </c>
      <c r="BR982" s="5" t="s">
        <v>4112</v>
      </c>
      <c r="BS982" s="5" t="s">
        <v>626</v>
      </c>
      <c r="BT982" s="5" t="s">
        <v>627</v>
      </c>
      <c r="BU982" s="5"/>
    </row>
    <row r="983" spans="1:73" s="6" customFormat="1" ht="13.5" customHeight="1">
      <c r="A983" s="11" t="str">
        <f>HYPERLINK("http://kyu.snu.ac.kr/sdhj/index.jsp?type=hj/GK14746_00IM0001_164a.jpg","1867_수동면_164a")</f>
        <v>1867_수동면_164a</v>
      </c>
      <c r="B983" s="4">
        <v>1867</v>
      </c>
      <c r="C983" s="4" t="s">
        <v>72</v>
      </c>
      <c r="D983" s="4" t="s">
        <v>73</v>
      </c>
      <c r="E983" s="4">
        <v>982</v>
      </c>
      <c r="F983" s="5">
        <v>6</v>
      </c>
      <c r="G983" s="5" t="s">
        <v>180</v>
      </c>
      <c r="H983" s="5" t="s">
        <v>181</v>
      </c>
      <c r="I983" s="5">
        <f t="shared" si="71"/>
        <v>6</v>
      </c>
      <c r="J983" s="5"/>
      <c r="K983" s="5"/>
      <c r="L983" s="5">
        <f>L982</f>
        <v>5</v>
      </c>
      <c r="M983" s="4" t="s">
        <v>4105</v>
      </c>
      <c r="N983" s="4" t="s">
        <v>4106</v>
      </c>
      <c r="O983" s="5"/>
      <c r="P983" s="5"/>
      <c r="Q983" s="5"/>
      <c r="R983" s="5"/>
      <c r="S983" s="5" t="s">
        <v>3095</v>
      </c>
      <c r="T983" s="5" t="s">
        <v>3096</v>
      </c>
      <c r="U983" s="5"/>
      <c r="V983" s="5"/>
      <c r="W983" s="5" t="s">
        <v>622</v>
      </c>
      <c r="X983" s="5" t="s">
        <v>623</v>
      </c>
      <c r="Y983" s="5" t="s">
        <v>167</v>
      </c>
      <c r="Z983" s="5" t="s">
        <v>168</v>
      </c>
      <c r="AA983" s="5"/>
      <c r="AB983" s="5"/>
      <c r="AC983" s="5">
        <v>73</v>
      </c>
      <c r="AD983" s="5" t="s">
        <v>930</v>
      </c>
      <c r="AE983" s="5" t="s">
        <v>931</v>
      </c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</row>
    <row r="984" spans="1:73" s="6" customFormat="1" ht="13.5" customHeight="1">
      <c r="A984" s="11" t="str">
        <f>HYPERLINK("http://kyu.snu.ac.kr/sdhj/index.jsp?type=hj/GK14746_00IM0001_164a.jpg","1867_수동면_164a")</f>
        <v>1867_수동면_164a</v>
      </c>
      <c r="B984" s="4">
        <v>1867</v>
      </c>
      <c r="C984" s="4" t="s">
        <v>72</v>
      </c>
      <c r="D984" s="4" t="s">
        <v>73</v>
      </c>
      <c r="E984" s="4">
        <v>983</v>
      </c>
      <c r="F984" s="5">
        <v>6</v>
      </c>
      <c r="G984" s="5" t="s">
        <v>180</v>
      </c>
      <c r="H984" s="5" t="s">
        <v>181</v>
      </c>
      <c r="I984" s="5">
        <f t="shared" si="71"/>
        <v>6</v>
      </c>
      <c r="J984" s="5"/>
      <c r="K984" s="5"/>
      <c r="L984" s="5">
        <f>L983</f>
        <v>5</v>
      </c>
      <c r="M984" s="4" t="s">
        <v>4105</v>
      </c>
      <c r="N984" s="4" t="s">
        <v>4106</v>
      </c>
      <c r="O984" s="5"/>
      <c r="P984" s="5"/>
      <c r="Q984" s="5"/>
      <c r="R984" s="5"/>
      <c r="S984" s="5" t="s">
        <v>164</v>
      </c>
      <c r="T984" s="5" t="s">
        <v>165</v>
      </c>
      <c r="U984" s="5"/>
      <c r="V984" s="5"/>
      <c r="W984" s="5" t="s">
        <v>166</v>
      </c>
      <c r="X984" s="5" t="s">
        <v>5576</v>
      </c>
      <c r="Y984" s="5" t="s">
        <v>22</v>
      </c>
      <c r="Z984" s="5" t="s">
        <v>23</v>
      </c>
      <c r="AA984" s="5"/>
      <c r="AB984" s="5"/>
      <c r="AC984" s="5">
        <v>50</v>
      </c>
      <c r="AD984" s="5" t="s">
        <v>850</v>
      </c>
      <c r="AE984" s="5" t="s">
        <v>851</v>
      </c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 t="s">
        <v>189</v>
      </c>
      <c r="AU984" s="5" t="s">
        <v>190</v>
      </c>
      <c r="AV984" s="5" t="s">
        <v>4257</v>
      </c>
      <c r="AW984" s="5" t="s">
        <v>1521</v>
      </c>
      <c r="AX984" s="5"/>
      <c r="AY984" s="5"/>
      <c r="AZ984" s="5"/>
      <c r="BA984" s="5"/>
      <c r="BB984" s="5"/>
      <c r="BC984" s="5"/>
      <c r="BD984" s="5"/>
      <c r="BE984" s="5"/>
      <c r="BF984" s="5"/>
      <c r="BG984" s="5" t="s">
        <v>189</v>
      </c>
      <c r="BH984" s="5" t="s">
        <v>190</v>
      </c>
      <c r="BI984" s="5" t="s">
        <v>4258</v>
      </c>
      <c r="BJ984" s="5" t="s">
        <v>4259</v>
      </c>
      <c r="BK984" s="5" t="s">
        <v>189</v>
      </c>
      <c r="BL984" s="5" t="s">
        <v>190</v>
      </c>
      <c r="BM984" s="5" t="s">
        <v>4260</v>
      </c>
      <c r="BN984" s="5" t="s">
        <v>4043</v>
      </c>
      <c r="BO984" s="5" t="s">
        <v>189</v>
      </c>
      <c r="BP984" s="5" t="s">
        <v>190</v>
      </c>
      <c r="BQ984" s="5" t="s">
        <v>4261</v>
      </c>
      <c r="BR984" s="5" t="s">
        <v>4262</v>
      </c>
      <c r="BS984" s="5" t="s">
        <v>1828</v>
      </c>
      <c r="BT984" s="5" t="s">
        <v>1829</v>
      </c>
      <c r="BU984" s="5"/>
    </row>
    <row r="985" spans="1:73" s="6" customFormat="1" ht="13.5" customHeight="1">
      <c r="A985" s="11" t="str">
        <f>HYPERLINK("http://kyu.snu.ac.kr/sdhj/index.jsp?type=hj/GK14746_00IM0001_164a.jpg","1867_수동면_164a")</f>
        <v>1867_수동면_164a</v>
      </c>
      <c r="B985" s="4">
        <v>1867</v>
      </c>
      <c r="C985" s="4" t="s">
        <v>72</v>
      </c>
      <c r="D985" s="4" t="s">
        <v>73</v>
      </c>
      <c r="E985" s="4">
        <v>984</v>
      </c>
      <c r="F985" s="5">
        <v>6</v>
      </c>
      <c r="G985" s="5" t="s">
        <v>180</v>
      </c>
      <c r="H985" s="5" t="s">
        <v>181</v>
      </c>
      <c r="I985" s="5">
        <f t="shared" si="71"/>
        <v>6</v>
      </c>
      <c r="J985" s="5"/>
      <c r="K985" s="5"/>
      <c r="L985" s="5">
        <f>L984</f>
        <v>5</v>
      </c>
      <c r="M985" s="4" t="s">
        <v>4105</v>
      </c>
      <c r="N985" s="4" t="s">
        <v>4106</v>
      </c>
      <c r="O985" s="5"/>
      <c r="P985" s="5"/>
      <c r="Q985" s="5"/>
      <c r="R985" s="5"/>
      <c r="S985" s="5" t="s">
        <v>4494</v>
      </c>
      <c r="T985" s="5" t="s">
        <v>4495</v>
      </c>
      <c r="U985" s="5"/>
      <c r="V985" s="5"/>
      <c r="W985" s="5"/>
      <c r="X985" s="5"/>
      <c r="Y985" s="5" t="s">
        <v>5197</v>
      </c>
      <c r="Z985" s="5" t="s">
        <v>5198</v>
      </c>
      <c r="AA985" s="5"/>
      <c r="AB985" s="5"/>
      <c r="AC985" s="5">
        <v>38</v>
      </c>
      <c r="AD985" s="5" t="s">
        <v>1592</v>
      </c>
      <c r="AE985" s="5" t="s">
        <v>1593</v>
      </c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</row>
    <row r="986" spans="1:73" s="6" customFormat="1" ht="13.5" customHeight="1">
      <c r="A986" s="11" t="str">
        <f>HYPERLINK("http://kyu.snu.ac.kr/sdhj/index.jsp?type=hj/GK14746_00IM0001_164a.jpg","1867_수동면_164a")</f>
        <v>1867_수동면_164a</v>
      </c>
      <c r="B986" s="4">
        <v>1867</v>
      </c>
      <c r="C986" s="4" t="s">
        <v>72</v>
      </c>
      <c r="D986" s="4" t="s">
        <v>73</v>
      </c>
      <c r="E986" s="4">
        <v>985</v>
      </c>
      <c r="F986" s="5">
        <v>6</v>
      </c>
      <c r="G986" s="5" t="s">
        <v>180</v>
      </c>
      <c r="H986" s="5" t="s">
        <v>181</v>
      </c>
      <c r="I986" s="5">
        <f t="shared" si="71"/>
        <v>6</v>
      </c>
      <c r="J986" s="5"/>
      <c r="K986" s="5"/>
      <c r="L986" s="5">
        <f>L985</f>
        <v>5</v>
      </c>
      <c r="M986" s="4" t="s">
        <v>4105</v>
      </c>
      <c r="N986" s="4" t="s">
        <v>4106</v>
      </c>
      <c r="O986" s="5"/>
      <c r="P986" s="5"/>
      <c r="Q986" s="5"/>
      <c r="R986" s="5"/>
      <c r="S986" s="5"/>
      <c r="T986" s="5" t="s">
        <v>5392</v>
      </c>
      <c r="U986" s="5" t="s">
        <v>4512</v>
      </c>
      <c r="V986" s="5" t="s">
        <v>4513</v>
      </c>
      <c r="W986" s="5"/>
      <c r="X986" s="5"/>
      <c r="Y986" s="5" t="s">
        <v>5199</v>
      </c>
      <c r="Z986" s="5" t="s">
        <v>5200</v>
      </c>
      <c r="AA986" s="5"/>
      <c r="AB986" s="5"/>
      <c r="AC986" s="5"/>
      <c r="AD986" s="5" t="s">
        <v>532</v>
      </c>
      <c r="AE986" s="5" t="s">
        <v>533</v>
      </c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</row>
    <row r="987" spans="1:73" s="6" customFormat="1" ht="13.5" customHeight="1">
      <c r="A987" s="11" t="str">
        <f>HYPERLINK("http://kyu.snu.ac.kr/sdhj/index.jsp?type=hj/GK14746_00IM0001_164a.jpg","1867_수동면_164a")</f>
        <v>1867_수동면_164a</v>
      </c>
      <c r="B987" s="4">
        <v>1867</v>
      </c>
      <c r="C987" s="4" t="s">
        <v>72</v>
      </c>
      <c r="D987" s="4" t="s">
        <v>73</v>
      </c>
      <c r="E987" s="4">
        <v>986</v>
      </c>
      <c r="F987" s="5">
        <v>6</v>
      </c>
      <c r="G987" s="5" t="s">
        <v>180</v>
      </c>
      <c r="H987" s="5" t="s">
        <v>181</v>
      </c>
      <c r="I987" s="5">
        <f t="shared" si="71"/>
        <v>6</v>
      </c>
      <c r="J987" s="5"/>
      <c r="K987" s="5"/>
      <c r="L987" s="5">
        <v>6</v>
      </c>
      <c r="M987" s="4" t="s">
        <v>493</v>
      </c>
      <c r="N987" s="4" t="s">
        <v>494</v>
      </c>
      <c r="O987" s="5" t="s">
        <v>14</v>
      </c>
      <c r="P987" s="5" t="s">
        <v>15</v>
      </c>
      <c r="Q987" s="5"/>
      <c r="R987" s="5"/>
      <c r="S987" s="5"/>
      <c r="T987" s="5" t="s">
        <v>5375</v>
      </c>
      <c r="U987" s="5" t="s">
        <v>495</v>
      </c>
      <c r="V987" s="5" t="s">
        <v>496</v>
      </c>
      <c r="W987" s="5" t="s">
        <v>243</v>
      </c>
      <c r="X987" s="5" t="s">
        <v>244</v>
      </c>
      <c r="Y987" s="5" t="s">
        <v>497</v>
      </c>
      <c r="Z987" s="5" t="s">
        <v>498</v>
      </c>
      <c r="AA987" s="5"/>
      <c r="AB987" s="5"/>
      <c r="AC987" s="5">
        <v>35</v>
      </c>
      <c r="AD987" s="5" t="s">
        <v>499</v>
      </c>
      <c r="AE987" s="5" t="s">
        <v>500</v>
      </c>
      <c r="AF987" s="5"/>
      <c r="AG987" s="5"/>
      <c r="AH987" s="5"/>
      <c r="AI987" s="5"/>
      <c r="AJ987" s="5" t="s">
        <v>35</v>
      </c>
      <c r="AK987" s="5" t="s">
        <v>36</v>
      </c>
      <c r="AL987" s="5" t="s">
        <v>255</v>
      </c>
      <c r="AM987" s="5" t="s">
        <v>256</v>
      </c>
      <c r="AN987" s="5"/>
      <c r="AO987" s="5"/>
      <c r="AP987" s="5"/>
      <c r="AQ987" s="5"/>
      <c r="AR987" s="5"/>
      <c r="AS987" s="5"/>
      <c r="AT987" s="5" t="s">
        <v>189</v>
      </c>
      <c r="AU987" s="5" t="s">
        <v>190</v>
      </c>
      <c r="AV987" s="5" t="s">
        <v>501</v>
      </c>
      <c r="AW987" s="5" t="s">
        <v>502</v>
      </c>
      <c r="AX987" s="5"/>
      <c r="AY987" s="5"/>
      <c r="AZ987" s="5"/>
      <c r="BA987" s="5"/>
      <c r="BB987" s="5"/>
      <c r="BC987" s="5"/>
      <c r="BD987" s="5"/>
      <c r="BE987" s="5"/>
      <c r="BF987" s="5"/>
      <c r="BG987" s="5" t="s">
        <v>189</v>
      </c>
      <c r="BH987" s="5" t="s">
        <v>190</v>
      </c>
      <c r="BI987" s="5" t="s">
        <v>503</v>
      </c>
      <c r="BJ987" s="5" t="s">
        <v>504</v>
      </c>
      <c r="BK987" s="5" t="s">
        <v>189</v>
      </c>
      <c r="BL987" s="5" t="s">
        <v>190</v>
      </c>
      <c r="BM987" s="5" t="s">
        <v>505</v>
      </c>
      <c r="BN987" s="5" t="s">
        <v>121</v>
      </c>
      <c r="BO987" s="5" t="s">
        <v>189</v>
      </c>
      <c r="BP987" s="5" t="s">
        <v>190</v>
      </c>
      <c r="BQ987" s="5" t="s">
        <v>506</v>
      </c>
      <c r="BR987" s="5" t="s">
        <v>507</v>
      </c>
      <c r="BS987" s="5" t="s">
        <v>199</v>
      </c>
      <c r="BT987" s="5" t="s">
        <v>200</v>
      </c>
      <c r="BU987" s="5"/>
    </row>
    <row r="988" spans="1:73" s="6" customFormat="1" ht="13.5" customHeight="1">
      <c r="A988" s="11" t="str">
        <f>HYPERLINK("http://kyu.snu.ac.kr/sdhj/index.jsp?type=hj/GK14746_00IM0001_164a.jpg","1867_수동면_164a")</f>
        <v>1867_수동면_164a</v>
      </c>
      <c r="B988" s="4">
        <v>1867</v>
      </c>
      <c r="C988" s="4" t="s">
        <v>72</v>
      </c>
      <c r="D988" s="4" t="s">
        <v>73</v>
      </c>
      <c r="E988" s="4">
        <v>987</v>
      </c>
      <c r="F988" s="5">
        <v>6</v>
      </c>
      <c r="G988" s="5" t="s">
        <v>180</v>
      </c>
      <c r="H988" s="5" t="s">
        <v>181</v>
      </c>
      <c r="I988" s="5">
        <f t="shared" si="71"/>
        <v>6</v>
      </c>
      <c r="J988" s="5"/>
      <c r="K988" s="5"/>
      <c r="L988" s="5">
        <f>L987</f>
        <v>6</v>
      </c>
      <c r="M988" s="4" t="s">
        <v>493</v>
      </c>
      <c r="N988" s="4" t="s">
        <v>494</v>
      </c>
      <c r="O988" s="5"/>
      <c r="P988" s="5"/>
      <c r="Q988" s="5"/>
      <c r="R988" s="5"/>
      <c r="S988" s="5" t="s">
        <v>164</v>
      </c>
      <c r="T988" s="5" t="s">
        <v>165</v>
      </c>
      <c r="U988" s="5"/>
      <c r="V988" s="5"/>
      <c r="W988" s="5" t="s">
        <v>166</v>
      </c>
      <c r="X988" s="5" t="s">
        <v>5376</v>
      </c>
      <c r="Y988" s="5" t="s">
        <v>22</v>
      </c>
      <c r="Z988" s="5" t="s">
        <v>23</v>
      </c>
      <c r="AA988" s="5"/>
      <c r="AB988" s="5"/>
      <c r="AC988" s="5">
        <v>35</v>
      </c>
      <c r="AD988" s="5"/>
      <c r="AE988" s="5"/>
      <c r="AF988" s="5"/>
      <c r="AG988" s="5"/>
      <c r="AH988" s="5"/>
      <c r="AI988" s="5"/>
      <c r="AJ988" s="5" t="s">
        <v>35</v>
      </c>
      <c r="AK988" s="5" t="s">
        <v>36</v>
      </c>
      <c r="AL988" s="5" t="s">
        <v>171</v>
      </c>
      <c r="AM988" s="5" t="s">
        <v>5395</v>
      </c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</row>
    <row r="989" spans="1:73" s="6" customFormat="1" ht="13.5" customHeight="1">
      <c r="A989" s="11" t="str">
        <f>HYPERLINK("http://kyu.snu.ac.kr/sdhj/index.jsp?type=hj/GK14746_00IM0001_164a.jpg","1867_수동면_164a")</f>
        <v>1867_수동면_164a</v>
      </c>
      <c r="B989" s="4">
        <v>1867</v>
      </c>
      <c r="C989" s="4" t="s">
        <v>72</v>
      </c>
      <c r="D989" s="4" t="s">
        <v>73</v>
      </c>
      <c r="E989" s="4">
        <v>988</v>
      </c>
      <c r="F989" s="5">
        <v>7</v>
      </c>
      <c r="G989" s="5" t="s">
        <v>83</v>
      </c>
      <c r="H989" s="5" t="s">
        <v>84</v>
      </c>
      <c r="I989" s="5">
        <v>1</v>
      </c>
      <c r="J989" s="5" t="s">
        <v>2006</v>
      </c>
      <c r="K989" s="5" t="s">
        <v>5970</v>
      </c>
      <c r="L989" s="5">
        <v>1</v>
      </c>
      <c r="M989" s="4" t="s">
        <v>2007</v>
      </c>
      <c r="N989" s="4" t="s">
        <v>2008</v>
      </c>
      <c r="O989" s="5"/>
      <c r="P989" s="5"/>
      <c r="Q989" s="5"/>
      <c r="R989" s="5"/>
      <c r="S989" s="5"/>
      <c r="T989" s="5" t="s">
        <v>5950</v>
      </c>
      <c r="U989" s="5" t="s">
        <v>108</v>
      </c>
      <c r="V989" s="5" t="s">
        <v>109</v>
      </c>
      <c r="W989" s="5" t="s">
        <v>184</v>
      </c>
      <c r="X989" s="5" t="s">
        <v>5951</v>
      </c>
      <c r="Y989" s="5" t="s">
        <v>2009</v>
      </c>
      <c r="Z989" s="5" t="s">
        <v>2010</v>
      </c>
      <c r="AA989" s="5"/>
      <c r="AB989" s="5"/>
      <c r="AC989" s="5">
        <v>43</v>
      </c>
      <c r="AD989" s="5" t="s">
        <v>212</v>
      </c>
      <c r="AE989" s="5" t="s">
        <v>213</v>
      </c>
      <c r="AF989" s="5"/>
      <c r="AG989" s="5"/>
      <c r="AH989" s="5"/>
      <c r="AI989" s="5"/>
      <c r="AJ989" s="5" t="s">
        <v>35</v>
      </c>
      <c r="AK989" s="5" t="s">
        <v>36</v>
      </c>
      <c r="AL989" s="5" t="s">
        <v>1550</v>
      </c>
      <c r="AM989" s="5" t="s">
        <v>1551</v>
      </c>
      <c r="AN989" s="5"/>
      <c r="AO989" s="5"/>
      <c r="AP989" s="5"/>
      <c r="AQ989" s="5"/>
      <c r="AR989" s="5"/>
      <c r="AS989" s="5"/>
      <c r="AT989" s="5" t="s">
        <v>95</v>
      </c>
      <c r="AU989" s="5" t="s">
        <v>96</v>
      </c>
      <c r="AV989" s="5" t="s">
        <v>2011</v>
      </c>
      <c r="AW989" s="5" t="s">
        <v>2012</v>
      </c>
      <c r="AX989" s="5"/>
      <c r="AY989" s="5"/>
      <c r="AZ989" s="5"/>
      <c r="BA989" s="5"/>
      <c r="BB989" s="5"/>
      <c r="BC989" s="5"/>
      <c r="BD989" s="5"/>
      <c r="BE989" s="5"/>
      <c r="BF989" s="5"/>
      <c r="BG989" s="5" t="s">
        <v>95</v>
      </c>
      <c r="BH989" s="5" t="s">
        <v>96</v>
      </c>
      <c r="BI989" s="5" t="s">
        <v>2013</v>
      </c>
      <c r="BJ989" s="5" t="s">
        <v>2014</v>
      </c>
      <c r="BK989" s="5" t="s">
        <v>95</v>
      </c>
      <c r="BL989" s="5" t="s">
        <v>96</v>
      </c>
      <c r="BM989" s="5" t="s">
        <v>2015</v>
      </c>
      <c r="BN989" s="5" t="s">
        <v>5971</v>
      </c>
      <c r="BO989" s="5" t="s">
        <v>95</v>
      </c>
      <c r="BP989" s="5" t="s">
        <v>96</v>
      </c>
      <c r="BQ989" s="5" t="s">
        <v>2016</v>
      </c>
      <c r="BR989" s="5" t="s">
        <v>2017</v>
      </c>
      <c r="BS989" s="5" t="s">
        <v>1418</v>
      </c>
      <c r="BT989" s="5" t="s">
        <v>1419</v>
      </c>
      <c r="BU989" s="5"/>
    </row>
    <row r="990" spans="1:73" s="6" customFormat="1" ht="13.5" customHeight="1">
      <c r="A990" s="11" t="str">
        <f>HYPERLINK("http://kyu.snu.ac.kr/sdhj/index.jsp?type=hj/GK14746_00IM0001_164a.jpg","1867_수동면_164a")</f>
        <v>1867_수동면_164a</v>
      </c>
      <c r="B990" s="4">
        <v>1867</v>
      </c>
      <c r="C990" s="4" t="s">
        <v>72</v>
      </c>
      <c r="D990" s="4" t="s">
        <v>73</v>
      </c>
      <c r="E990" s="4">
        <v>989</v>
      </c>
      <c r="F990" s="5">
        <v>7</v>
      </c>
      <c r="G990" s="5" t="s">
        <v>83</v>
      </c>
      <c r="H990" s="5" t="s">
        <v>84</v>
      </c>
      <c r="I990" s="5">
        <f t="shared" ref="I990:I1005" si="72">I989</f>
        <v>1</v>
      </c>
      <c r="J990" s="5"/>
      <c r="K990" s="5"/>
      <c r="L990" s="5">
        <f>L989</f>
        <v>1</v>
      </c>
      <c r="M990" s="4" t="s">
        <v>2007</v>
      </c>
      <c r="N990" s="4" t="s">
        <v>2008</v>
      </c>
      <c r="O990" s="5"/>
      <c r="P990" s="5"/>
      <c r="Q990" s="5"/>
      <c r="R990" s="5"/>
      <c r="S990" s="5" t="s">
        <v>164</v>
      </c>
      <c r="T990" s="5" t="s">
        <v>165</v>
      </c>
      <c r="U990" s="5"/>
      <c r="V990" s="5"/>
      <c r="W990" s="5" t="s">
        <v>184</v>
      </c>
      <c r="X990" s="5" t="s">
        <v>5951</v>
      </c>
      <c r="Y990" s="5" t="s">
        <v>167</v>
      </c>
      <c r="Z990" s="5" t="s">
        <v>168</v>
      </c>
      <c r="AA990" s="5"/>
      <c r="AB990" s="5"/>
      <c r="AC990" s="5">
        <v>34</v>
      </c>
      <c r="AD990" s="5" t="s">
        <v>349</v>
      </c>
      <c r="AE990" s="5" t="s">
        <v>350</v>
      </c>
      <c r="AF990" s="5"/>
      <c r="AG990" s="5"/>
      <c r="AH990" s="5"/>
      <c r="AI990" s="5"/>
      <c r="AJ990" s="5" t="s">
        <v>169</v>
      </c>
      <c r="AK990" s="5" t="s">
        <v>170</v>
      </c>
      <c r="AL990" s="5" t="s">
        <v>1418</v>
      </c>
      <c r="AM990" s="5" t="s">
        <v>1419</v>
      </c>
      <c r="AN990" s="5"/>
      <c r="AO990" s="5"/>
      <c r="AP990" s="5"/>
      <c r="AQ990" s="5"/>
      <c r="AR990" s="5"/>
      <c r="AS990" s="5"/>
      <c r="AT990" s="5" t="s">
        <v>95</v>
      </c>
      <c r="AU990" s="5" t="s">
        <v>96</v>
      </c>
      <c r="AV990" s="5" t="s">
        <v>3870</v>
      </c>
      <c r="AW990" s="5" t="s">
        <v>3871</v>
      </c>
      <c r="AX990" s="5"/>
      <c r="AY990" s="5"/>
      <c r="AZ990" s="5"/>
      <c r="BA990" s="5"/>
      <c r="BB990" s="5"/>
      <c r="BC990" s="5"/>
      <c r="BD990" s="5"/>
      <c r="BE990" s="5"/>
      <c r="BF990" s="5"/>
      <c r="BG990" s="5" t="s">
        <v>95</v>
      </c>
      <c r="BH990" s="5" t="s">
        <v>96</v>
      </c>
      <c r="BI990" s="5" t="s">
        <v>3872</v>
      </c>
      <c r="BJ990" s="5" t="s">
        <v>3873</v>
      </c>
      <c r="BK990" s="5" t="s">
        <v>95</v>
      </c>
      <c r="BL990" s="5" t="s">
        <v>96</v>
      </c>
      <c r="BM990" s="5" t="s">
        <v>3874</v>
      </c>
      <c r="BN990" s="5" t="s">
        <v>3875</v>
      </c>
      <c r="BO990" s="5" t="s">
        <v>95</v>
      </c>
      <c r="BP990" s="5" t="s">
        <v>96</v>
      </c>
      <c r="BQ990" s="5" t="s">
        <v>3876</v>
      </c>
      <c r="BR990" s="5" t="s">
        <v>3877</v>
      </c>
      <c r="BS990" s="5" t="s">
        <v>1604</v>
      </c>
      <c r="BT990" s="5" t="s">
        <v>1605</v>
      </c>
      <c r="BU990" s="5"/>
    </row>
    <row r="991" spans="1:73" s="6" customFormat="1" ht="13.5" customHeight="1">
      <c r="A991" s="11" t="str">
        <f>HYPERLINK("http://kyu.snu.ac.kr/sdhj/index.jsp?type=hj/GK14746_00IM0001_164a.jpg","1867_수동면_164a")</f>
        <v>1867_수동면_164a</v>
      </c>
      <c r="B991" s="4">
        <v>1867</v>
      </c>
      <c r="C991" s="4" t="s">
        <v>72</v>
      </c>
      <c r="D991" s="4" t="s">
        <v>73</v>
      </c>
      <c r="E991" s="4">
        <v>990</v>
      </c>
      <c r="F991" s="5">
        <v>7</v>
      </c>
      <c r="G991" s="5" t="s">
        <v>83</v>
      </c>
      <c r="H991" s="5" t="s">
        <v>84</v>
      </c>
      <c r="I991" s="5">
        <f t="shared" si="72"/>
        <v>1</v>
      </c>
      <c r="J991" s="5"/>
      <c r="K991" s="5"/>
      <c r="L991" s="5">
        <f>L990</f>
        <v>1</v>
      </c>
      <c r="M991" s="4" t="s">
        <v>2007</v>
      </c>
      <c r="N991" s="4" t="s">
        <v>2008</v>
      </c>
      <c r="O991" s="5"/>
      <c r="P991" s="5"/>
      <c r="Q991" s="5"/>
      <c r="R991" s="5"/>
      <c r="S991" s="5" t="s">
        <v>4494</v>
      </c>
      <c r="T991" s="5" t="s">
        <v>4495</v>
      </c>
      <c r="U991" s="5"/>
      <c r="V991" s="5"/>
      <c r="W991" s="5"/>
      <c r="X991" s="5"/>
      <c r="Y991" s="5" t="s">
        <v>5201</v>
      </c>
      <c r="Z991" s="5" t="s">
        <v>5202</v>
      </c>
      <c r="AA991" s="5"/>
      <c r="AB991" s="5"/>
      <c r="AC991" s="5">
        <v>13</v>
      </c>
      <c r="AD991" s="5" t="s">
        <v>930</v>
      </c>
      <c r="AE991" s="5" t="s">
        <v>931</v>
      </c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</row>
    <row r="992" spans="1:73" s="6" customFormat="1" ht="13.5" customHeight="1">
      <c r="A992" s="11" t="str">
        <f>HYPERLINK("http://kyu.snu.ac.kr/sdhj/index.jsp?type=hj/GK14746_00IM0001_164a.jpg","1867_수동면_164a")</f>
        <v>1867_수동면_164a</v>
      </c>
      <c r="B992" s="4">
        <v>1867</v>
      </c>
      <c r="C992" s="4" t="s">
        <v>72</v>
      </c>
      <c r="D992" s="4" t="s">
        <v>73</v>
      </c>
      <c r="E992" s="4">
        <v>991</v>
      </c>
      <c r="F992" s="5">
        <v>7</v>
      </c>
      <c r="G992" s="5" t="s">
        <v>83</v>
      </c>
      <c r="H992" s="5" t="s">
        <v>84</v>
      </c>
      <c r="I992" s="5">
        <f t="shared" si="72"/>
        <v>1</v>
      </c>
      <c r="J992" s="5"/>
      <c r="K992" s="5"/>
      <c r="L992" s="5">
        <f>L991</f>
        <v>1</v>
      </c>
      <c r="M992" s="4" t="s">
        <v>2007</v>
      </c>
      <c r="N992" s="4" t="s">
        <v>2008</v>
      </c>
      <c r="O992" s="5"/>
      <c r="P992" s="5"/>
      <c r="Q992" s="5"/>
      <c r="R992" s="5"/>
      <c r="S992" s="5"/>
      <c r="T992" s="5" t="s">
        <v>5952</v>
      </c>
      <c r="U992" s="5" t="s">
        <v>4512</v>
      </c>
      <c r="V992" s="5" t="s">
        <v>4513</v>
      </c>
      <c r="W992" s="5"/>
      <c r="X992" s="5"/>
      <c r="Y992" s="5" t="s">
        <v>5203</v>
      </c>
      <c r="Z992" s="5" t="s">
        <v>5204</v>
      </c>
      <c r="AA992" s="5"/>
      <c r="AB992" s="5"/>
      <c r="AC992" s="5"/>
      <c r="AD992" s="5" t="s">
        <v>212</v>
      </c>
      <c r="AE992" s="5" t="s">
        <v>213</v>
      </c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</row>
    <row r="993" spans="1:73" s="6" customFormat="1" ht="13.5" customHeight="1">
      <c r="A993" s="11" t="str">
        <f>HYPERLINK("http://kyu.snu.ac.kr/sdhj/index.jsp?type=hj/GK14746_00IM0001_164a.jpg","1867_수동면_164a")</f>
        <v>1867_수동면_164a</v>
      </c>
      <c r="B993" s="4">
        <v>1867</v>
      </c>
      <c r="C993" s="4" t="s">
        <v>72</v>
      </c>
      <c r="D993" s="4" t="s">
        <v>73</v>
      </c>
      <c r="E993" s="4">
        <v>992</v>
      </c>
      <c r="F993" s="5">
        <v>7</v>
      </c>
      <c r="G993" s="5" t="s">
        <v>83</v>
      </c>
      <c r="H993" s="5" t="s">
        <v>84</v>
      </c>
      <c r="I993" s="5">
        <f t="shared" si="72"/>
        <v>1</v>
      </c>
      <c r="J993" s="5"/>
      <c r="K993" s="5"/>
      <c r="L993" s="5">
        <v>2</v>
      </c>
      <c r="M993" s="4" t="s">
        <v>4203</v>
      </c>
      <c r="N993" s="4" t="s">
        <v>4204</v>
      </c>
      <c r="O993" s="5"/>
      <c r="P993" s="5"/>
      <c r="Q993" s="5" t="s">
        <v>4205</v>
      </c>
      <c r="R993" s="5" t="s">
        <v>4206</v>
      </c>
      <c r="S993" s="5"/>
      <c r="T993" s="5" t="s">
        <v>5371</v>
      </c>
      <c r="U993" s="5"/>
      <c r="V993" s="5"/>
      <c r="W993" s="5" t="s">
        <v>184</v>
      </c>
      <c r="X993" s="5" t="s">
        <v>5372</v>
      </c>
      <c r="Y993" s="5" t="s">
        <v>167</v>
      </c>
      <c r="Z993" s="5" t="s">
        <v>168</v>
      </c>
      <c r="AA993" s="5"/>
      <c r="AB993" s="5"/>
      <c r="AC993" s="5">
        <v>32</v>
      </c>
      <c r="AD993" s="5" t="s">
        <v>1640</v>
      </c>
      <c r="AE993" s="5" t="s">
        <v>1641</v>
      </c>
      <c r="AF993" s="5"/>
      <c r="AG993" s="5"/>
      <c r="AH993" s="5"/>
      <c r="AI993" s="5"/>
      <c r="AJ993" s="5" t="s">
        <v>35</v>
      </c>
      <c r="AK993" s="5" t="s">
        <v>36</v>
      </c>
      <c r="AL993" s="5" t="s">
        <v>245</v>
      </c>
      <c r="AM993" s="5" t="s">
        <v>246</v>
      </c>
      <c r="AN993" s="5"/>
      <c r="AO993" s="5"/>
      <c r="AP993" s="5"/>
      <c r="AQ993" s="5"/>
      <c r="AR993" s="5"/>
      <c r="AS993" s="5"/>
      <c r="AT993" s="5" t="s">
        <v>95</v>
      </c>
      <c r="AU993" s="5" t="s">
        <v>96</v>
      </c>
      <c r="AV993" s="5" t="s">
        <v>4207</v>
      </c>
      <c r="AW993" s="5" t="s">
        <v>4208</v>
      </c>
      <c r="AX993" s="5"/>
      <c r="AY993" s="5"/>
      <c r="AZ993" s="5"/>
      <c r="BA993" s="5"/>
      <c r="BB993" s="5"/>
      <c r="BC993" s="5"/>
      <c r="BD993" s="5"/>
      <c r="BE993" s="5"/>
      <c r="BF993" s="5"/>
      <c r="BG993" s="5" t="s">
        <v>95</v>
      </c>
      <c r="BH993" s="5" t="s">
        <v>96</v>
      </c>
      <c r="BI993" s="5" t="s">
        <v>3348</v>
      </c>
      <c r="BJ993" s="5" t="s">
        <v>3349</v>
      </c>
      <c r="BK993" s="5" t="s">
        <v>95</v>
      </c>
      <c r="BL993" s="5" t="s">
        <v>96</v>
      </c>
      <c r="BM993" s="5" t="s">
        <v>1481</v>
      </c>
      <c r="BN993" s="5" t="s">
        <v>1482</v>
      </c>
      <c r="BO993" s="5" t="s">
        <v>95</v>
      </c>
      <c r="BP993" s="5" t="s">
        <v>96</v>
      </c>
      <c r="BQ993" s="5" t="s">
        <v>4209</v>
      </c>
      <c r="BR993" s="5" t="s">
        <v>4210</v>
      </c>
      <c r="BS993" s="5" t="s">
        <v>1432</v>
      </c>
      <c r="BT993" s="5" t="s">
        <v>1433</v>
      </c>
      <c r="BU993" s="5"/>
    </row>
    <row r="994" spans="1:73" s="6" customFormat="1" ht="13.5" customHeight="1">
      <c r="A994" s="11" t="str">
        <f>HYPERLINK("http://kyu.snu.ac.kr/sdhj/index.jsp?type=hj/GK14746_00IM0001_164a.jpg","1867_수동면_164a")</f>
        <v>1867_수동면_164a</v>
      </c>
      <c r="B994" s="4">
        <v>1867</v>
      </c>
      <c r="C994" s="4" t="s">
        <v>72</v>
      </c>
      <c r="D994" s="4" t="s">
        <v>73</v>
      </c>
      <c r="E994" s="4">
        <v>993</v>
      </c>
      <c r="F994" s="5">
        <v>7</v>
      </c>
      <c r="G994" s="5" t="s">
        <v>83</v>
      </c>
      <c r="H994" s="5" t="s">
        <v>84</v>
      </c>
      <c r="I994" s="5">
        <f t="shared" si="72"/>
        <v>1</v>
      </c>
      <c r="J994" s="5"/>
      <c r="K994" s="5"/>
      <c r="L994" s="5">
        <f>L993</f>
        <v>2</v>
      </c>
      <c r="M994" s="4" t="s">
        <v>4203</v>
      </c>
      <c r="N994" s="4" t="s">
        <v>4204</v>
      </c>
      <c r="O994" s="5"/>
      <c r="P994" s="5"/>
      <c r="Q994" s="5"/>
      <c r="R994" s="5"/>
      <c r="S994" s="5" t="s">
        <v>4494</v>
      </c>
      <c r="T994" s="5" t="s">
        <v>4495</v>
      </c>
      <c r="U994" s="5"/>
      <c r="V994" s="5"/>
      <c r="W994" s="5"/>
      <c r="X994" s="5"/>
      <c r="Y994" s="5" t="s">
        <v>5205</v>
      </c>
      <c r="Z994" s="5" t="s">
        <v>5206</v>
      </c>
      <c r="AA994" s="5"/>
      <c r="AB994" s="5"/>
      <c r="AC994" s="5"/>
      <c r="AD994" s="5" t="s">
        <v>1914</v>
      </c>
      <c r="AE994" s="5" t="s">
        <v>1915</v>
      </c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</row>
    <row r="995" spans="1:73" s="6" customFormat="1" ht="13.5" customHeight="1">
      <c r="A995" s="11" t="str">
        <f>HYPERLINK("http://kyu.snu.ac.kr/sdhj/index.jsp?type=hj/GK14746_00IM0001_164a.jpg","1867_수동면_164a")</f>
        <v>1867_수동면_164a</v>
      </c>
      <c r="B995" s="4">
        <v>1867</v>
      </c>
      <c r="C995" s="4" t="s">
        <v>72</v>
      </c>
      <c r="D995" s="4" t="s">
        <v>73</v>
      </c>
      <c r="E995" s="4">
        <v>994</v>
      </c>
      <c r="F995" s="5">
        <v>7</v>
      </c>
      <c r="G995" s="5" t="s">
        <v>83</v>
      </c>
      <c r="H995" s="5" t="s">
        <v>84</v>
      </c>
      <c r="I995" s="5">
        <f t="shared" si="72"/>
        <v>1</v>
      </c>
      <c r="J995" s="5"/>
      <c r="K995" s="5"/>
      <c r="L995" s="5">
        <f>L994</f>
        <v>2</v>
      </c>
      <c r="M995" s="4" t="s">
        <v>4203</v>
      </c>
      <c r="N995" s="4" t="s">
        <v>4204</v>
      </c>
      <c r="O995" s="5"/>
      <c r="P995" s="5"/>
      <c r="Q995" s="5"/>
      <c r="R995" s="5"/>
      <c r="S995" s="5"/>
      <c r="T995" s="5" t="s">
        <v>5521</v>
      </c>
      <c r="U995" s="5" t="s">
        <v>4512</v>
      </c>
      <c r="V995" s="5" t="s">
        <v>4513</v>
      </c>
      <c r="W995" s="5"/>
      <c r="X995" s="5"/>
      <c r="Y995" s="5" t="s">
        <v>5207</v>
      </c>
      <c r="Z995" s="5" t="s">
        <v>5208</v>
      </c>
      <c r="AA995" s="5"/>
      <c r="AB995" s="5"/>
      <c r="AC995" s="5"/>
      <c r="AD995" s="5" t="s">
        <v>3628</v>
      </c>
      <c r="AE995" s="5" t="s">
        <v>3629</v>
      </c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</row>
    <row r="996" spans="1:73" s="6" customFormat="1" ht="13.5" customHeight="1">
      <c r="A996" s="11" t="str">
        <f>HYPERLINK("http://kyu.snu.ac.kr/sdhj/index.jsp?type=hj/GK14746_00IM0001_164a.jpg","1867_수동면_164a")</f>
        <v>1867_수동면_164a</v>
      </c>
      <c r="B996" s="4">
        <v>1867</v>
      </c>
      <c r="C996" s="4" t="s">
        <v>72</v>
      </c>
      <c r="D996" s="4" t="s">
        <v>73</v>
      </c>
      <c r="E996" s="4">
        <v>995</v>
      </c>
      <c r="F996" s="5">
        <v>7</v>
      </c>
      <c r="G996" s="5" t="s">
        <v>83</v>
      </c>
      <c r="H996" s="5" t="s">
        <v>84</v>
      </c>
      <c r="I996" s="5">
        <f t="shared" si="72"/>
        <v>1</v>
      </c>
      <c r="J996" s="5"/>
      <c r="K996" s="5"/>
      <c r="L996" s="5">
        <v>3</v>
      </c>
      <c r="M996" s="4" t="s">
        <v>480</v>
      </c>
      <c r="N996" s="4" t="s">
        <v>481</v>
      </c>
      <c r="O996" s="5"/>
      <c r="P996" s="5"/>
      <c r="Q996" s="5"/>
      <c r="R996" s="5"/>
      <c r="S996" s="5"/>
      <c r="T996" s="5" t="s">
        <v>5972</v>
      </c>
      <c r="U996" s="5" t="s">
        <v>108</v>
      </c>
      <c r="V996" s="5" t="s">
        <v>109</v>
      </c>
      <c r="W996" s="5" t="s">
        <v>425</v>
      </c>
      <c r="X996" s="5" t="s">
        <v>426</v>
      </c>
      <c r="Y996" s="5" t="s">
        <v>3132</v>
      </c>
      <c r="Z996" s="5" t="s">
        <v>3133</v>
      </c>
      <c r="AA996" s="5"/>
      <c r="AB996" s="5"/>
      <c r="AC996" s="5">
        <v>57</v>
      </c>
      <c r="AD996" s="5" t="s">
        <v>1052</v>
      </c>
      <c r="AE996" s="5" t="s">
        <v>1053</v>
      </c>
      <c r="AF996" s="5"/>
      <c r="AG996" s="5"/>
      <c r="AH996" s="5"/>
      <c r="AI996" s="5"/>
      <c r="AJ996" s="5" t="s">
        <v>35</v>
      </c>
      <c r="AK996" s="5" t="s">
        <v>36</v>
      </c>
      <c r="AL996" s="5" t="s">
        <v>93</v>
      </c>
      <c r="AM996" s="5" t="s">
        <v>94</v>
      </c>
      <c r="AN996" s="5"/>
      <c r="AO996" s="5"/>
      <c r="AP996" s="5"/>
      <c r="AQ996" s="5"/>
      <c r="AR996" s="5"/>
      <c r="AS996" s="5"/>
      <c r="AT996" s="5" t="s">
        <v>95</v>
      </c>
      <c r="AU996" s="5" t="s">
        <v>96</v>
      </c>
      <c r="AV996" s="5" t="s">
        <v>3134</v>
      </c>
      <c r="AW996" s="5" t="s">
        <v>3135</v>
      </c>
      <c r="AX996" s="5"/>
      <c r="AY996" s="5"/>
      <c r="AZ996" s="5"/>
      <c r="BA996" s="5"/>
      <c r="BB996" s="5"/>
      <c r="BC996" s="5"/>
      <c r="BD996" s="5"/>
      <c r="BE996" s="5"/>
      <c r="BF996" s="5"/>
      <c r="BG996" s="5" t="s">
        <v>95</v>
      </c>
      <c r="BH996" s="5" t="s">
        <v>96</v>
      </c>
      <c r="BI996" s="5" t="s">
        <v>3136</v>
      </c>
      <c r="BJ996" s="5" t="s">
        <v>3137</v>
      </c>
      <c r="BK996" s="5" t="s">
        <v>95</v>
      </c>
      <c r="BL996" s="5" t="s">
        <v>96</v>
      </c>
      <c r="BM996" s="5" t="s">
        <v>3138</v>
      </c>
      <c r="BN996" s="5" t="s">
        <v>3139</v>
      </c>
      <c r="BO996" s="5" t="s">
        <v>95</v>
      </c>
      <c r="BP996" s="5" t="s">
        <v>96</v>
      </c>
      <c r="BQ996" s="5" t="s">
        <v>3140</v>
      </c>
      <c r="BR996" s="5" t="s">
        <v>5973</v>
      </c>
      <c r="BS996" s="5" t="s">
        <v>3141</v>
      </c>
      <c r="BT996" s="5" t="s">
        <v>3142</v>
      </c>
      <c r="BU996" s="5"/>
    </row>
    <row r="997" spans="1:73" s="6" customFormat="1" ht="13.5" customHeight="1">
      <c r="A997" s="11" t="str">
        <f>HYPERLINK("http://kyu.snu.ac.kr/sdhj/index.jsp?type=hj/GK14746_00IM0001_164a.jpg","1867_수동면_164a")</f>
        <v>1867_수동면_164a</v>
      </c>
      <c r="B997" s="4">
        <v>1867</v>
      </c>
      <c r="C997" s="4" t="s">
        <v>72</v>
      </c>
      <c r="D997" s="4" t="s">
        <v>73</v>
      </c>
      <c r="E997" s="4">
        <v>996</v>
      </c>
      <c r="F997" s="5">
        <v>7</v>
      </c>
      <c r="G997" s="5" t="s">
        <v>83</v>
      </c>
      <c r="H997" s="5" t="s">
        <v>84</v>
      </c>
      <c r="I997" s="5">
        <f t="shared" si="72"/>
        <v>1</v>
      </c>
      <c r="J997" s="5"/>
      <c r="K997" s="5"/>
      <c r="L997" s="5">
        <f>L996</f>
        <v>3</v>
      </c>
      <c r="M997" s="4" t="s">
        <v>480</v>
      </c>
      <c r="N997" s="4" t="s">
        <v>481</v>
      </c>
      <c r="O997" s="5"/>
      <c r="P997" s="5"/>
      <c r="Q997" s="5"/>
      <c r="R997" s="5"/>
      <c r="S997" s="5" t="s">
        <v>164</v>
      </c>
      <c r="T997" s="5" t="s">
        <v>165</v>
      </c>
      <c r="U997" s="5"/>
      <c r="V997" s="5"/>
      <c r="W997" s="5" t="s">
        <v>482</v>
      </c>
      <c r="X997" s="5" t="s">
        <v>5974</v>
      </c>
      <c r="Y997" s="5" t="s">
        <v>167</v>
      </c>
      <c r="Z997" s="5" t="s">
        <v>168</v>
      </c>
      <c r="AA997" s="5"/>
      <c r="AB997" s="5"/>
      <c r="AC997" s="5">
        <v>46</v>
      </c>
      <c r="AD997" s="5" t="s">
        <v>203</v>
      </c>
      <c r="AE997" s="5" t="s">
        <v>204</v>
      </c>
      <c r="AF997" s="5"/>
      <c r="AG997" s="5"/>
      <c r="AH997" s="5"/>
      <c r="AI997" s="5"/>
      <c r="AJ997" s="5" t="s">
        <v>169</v>
      </c>
      <c r="AK997" s="5" t="s">
        <v>170</v>
      </c>
      <c r="AL997" s="5" t="s">
        <v>483</v>
      </c>
      <c r="AM997" s="5" t="s">
        <v>484</v>
      </c>
      <c r="AN997" s="5"/>
      <c r="AO997" s="5"/>
      <c r="AP997" s="5"/>
      <c r="AQ997" s="5"/>
      <c r="AR997" s="5"/>
      <c r="AS997" s="5"/>
      <c r="AT997" s="5" t="s">
        <v>95</v>
      </c>
      <c r="AU997" s="5" t="s">
        <v>96</v>
      </c>
      <c r="AV997" s="5" t="s">
        <v>485</v>
      </c>
      <c r="AW997" s="5" t="s">
        <v>486</v>
      </c>
      <c r="AX997" s="5"/>
      <c r="AY997" s="5"/>
      <c r="AZ997" s="5"/>
      <c r="BA997" s="5"/>
      <c r="BB997" s="5"/>
      <c r="BC997" s="5"/>
      <c r="BD997" s="5"/>
      <c r="BE997" s="5"/>
      <c r="BF997" s="5"/>
      <c r="BG997" s="5" t="s">
        <v>95</v>
      </c>
      <c r="BH997" s="5" t="s">
        <v>96</v>
      </c>
      <c r="BI997" s="5" t="s">
        <v>487</v>
      </c>
      <c r="BJ997" s="5" t="s">
        <v>488</v>
      </c>
      <c r="BK997" s="5" t="s">
        <v>95</v>
      </c>
      <c r="BL997" s="5" t="s">
        <v>96</v>
      </c>
      <c r="BM997" s="5" t="s">
        <v>489</v>
      </c>
      <c r="BN997" s="5" t="s">
        <v>490</v>
      </c>
      <c r="BO997" s="5" t="s">
        <v>95</v>
      </c>
      <c r="BP997" s="5" t="s">
        <v>96</v>
      </c>
      <c r="BQ997" s="5" t="s">
        <v>491</v>
      </c>
      <c r="BR997" s="5" t="s">
        <v>492</v>
      </c>
      <c r="BS997" s="5" t="s">
        <v>199</v>
      </c>
      <c r="BT997" s="5" t="s">
        <v>200</v>
      </c>
      <c r="BU997" s="5"/>
    </row>
    <row r="998" spans="1:73" s="6" customFormat="1" ht="13.5" customHeight="1">
      <c r="A998" s="11" t="str">
        <f>HYPERLINK("http://kyu.snu.ac.kr/sdhj/index.jsp?type=hj/GK14746_00IM0001_164a.jpg","1867_수동면_164a")</f>
        <v>1867_수동면_164a</v>
      </c>
      <c r="B998" s="4">
        <v>1867</v>
      </c>
      <c r="C998" s="4" t="s">
        <v>72</v>
      </c>
      <c r="D998" s="4" t="s">
        <v>73</v>
      </c>
      <c r="E998" s="4">
        <v>997</v>
      </c>
      <c r="F998" s="5">
        <v>7</v>
      </c>
      <c r="G998" s="5" t="s">
        <v>83</v>
      </c>
      <c r="H998" s="5" t="s">
        <v>84</v>
      </c>
      <c r="I998" s="5">
        <f t="shared" si="72"/>
        <v>1</v>
      </c>
      <c r="J998" s="5"/>
      <c r="K998" s="5"/>
      <c r="L998" s="5">
        <f>L997</f>
        <v>3</v>
      </c>
      <c r="M998" s="4" t="s">
        <v>480</v>
      </c>
      <c r="N998" s="4" t="s">
        <v>481</v>
      </c>
      <c r="O998" s="5"/>
      <c r="P998" s="5"/>
      <c r="Q998" s="5"/>
      <c r="R998" s="5"/>
      <c r="S998" s="5"/>
      <c r="T998" s="5" t="s">
        <v>5975</v>
      </c>
      <c r="U998" s="5" t="s">
        <v>4512</v>
      </c>
      <c r="V998" s="5" t="s">
        <v>4513</v>
      </c>
      <c r="W998" s="5"/>
      <c r="X998" s="5"/>
      <c r="Y998" s="5" t="s">
        <v>5209</v>
      </c>
      <c r="Z998" s="5" t="s">
        <v>5210</v>
      </c>
      <c r="AA998" s="5"/>
      <c r="AB998" s="5"/>
      <c r="AC998" s="5"/>
      <c r="AD998" s="5" t="s">
        <v>690</v>
      </c>
      <c r="AE998" s="5" t="s">
        <v>691</v>
      </c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</row>
    <row r="999" spans="1:73" s="6" customFormat="1" ht="13.5" customHeight="1">
      <c r="A999" s="11" t="str">
        <f>HYPERLINK("http://kyu.snu.ac.kr/sdhj/index.jsp?type=hj/GK14746_00IM0001_164b.jpg","1867_수동면_164b")</f>
        <v>1867_수동면_164b</v>
      </c>
      <c r="B999" s="4">
        <v>1867</v>
      </c>
      <c r="C999" s="4" t="s">
        <v>72</v>
      </c>
      <c r="D999" s="4" t="s">
        <v>73</v>
      </c>
      <c r="E999" s="4">
        <v>998</v>
      </c>
      <c r="F999" s="5">
        <v>7</v>
      </c>
      <c r="G999" s="5" t="s">
        <v>83</v>
      </c>
      <c r="H999" s="5" t="s">
        <v>84</v>
      </c>
      <c r="I999" s="5">
        <f t="shared" si="72"/>
        <v>1</v>
      </c>
      <c r="J999" s="5"/>
      <c r="K999" s="5"/>
      <c r="L999" s="5">
        <v>4</v>
      </c>
      <c r="M999" s="4" t="s">
        <v>5976</v>
      </c>
      <c r="N999" s="4" t="s">
        <v>5977</v>
      </c>
      <c r="O999" s="5"/>
      <c r="P999" s="5"/>
      <c r="Q999" s="5"/>
      <c r="R999" s="5"/>
      <c r="S999" s="5"/>
      <c r="T999" s="5" t="s">
        <v>5371</v>
      </c>
      <c r="U999" s="5" t="s">
        <v>108</v>
      </c>
      <c r="V999" s="5" t="s">
        <v>109</v>
      </c>
      <c r="W999" s="5" t="s">
        <v>184</v>
      </c>
      <c r="X999" s="5" t="s">
        <v>5372</v>
      </c>
      <c r="Y999" s="5" t="s">
        <v>1879</v>
      </c>
      <c r="Z999" s="5" t="s">
        <v>1880</v>
      </c>
      <c r="AA999" s="5" t="s">
        <v>5978</v>
      </c>
      <c r="AB999" s="5" t="s">
        <v>1881</v>
      </c>
      <c r="AC999" s="5">
        <v>31</v>
      </c>
      <c r="AD999" s="5" t="s">
        <v>662</v>
      </c>
      <c r="AE999" s="5" t="s">
        <v>663</v>
      </c>
      <c r="AF999" s="5"/>
      <c r="AG999" s="5"/>
      <c r="AH999" s="5"/>
      <c r="AI999" s="5"/>
      <c r="AJ999" s="5" t="s">
        <v>35</v>
      </c>
      <c r="AK999" s="5" t="s">
        <v>36</v>
      </c>
      <c r="AL999" s="5" t="s">
        <v>749</v>
      </c>
      <c r="AM999" s="5" t="s">
        <v>750</v>
      </c>
      <c r="AN999" s="5"/>
      <c r="AO999" s="5"/>
      <c r="AP999" s="5"/>
      <c r="AQ999" s="5"/>
      <c r="AR999" s="5"/>
      <c r="AS999" s="5"/>
      <c r="AT999" s="5" t="s">
        <v>95</v>
      </c>
      <c r="AU999" s="5" t="s">
        <v>96</v>
      </c>
      <c r="AV999" s="5" t="s">
        <v>1351</v>
      </c>
      <c r="AW999" s="5" t="s">
        <v>1352</v>
      </c>
      <c r="AX999" s="5"/>
      <c r="AY999" s="5"/>
      <c r="AZ999" s="5"/>
      <c r="BA999" s="5"/>
      <c r="BB999" s="5"/>
      <c r="BC999" s="5"/>
      <c r="BD999" s="5"/>
      <c r="BE999" s="5"/>
      <c r="BF999" s="5"/>
      <c r="BG999" s="5" t="s">
        <v>95</v>
      </c>
      <c r="BH999" s="5" t="s">
        <v>96</v>
      </c>
      <c r="BI999" s="5" t="s">
        <v>1353</v>
      </c>
      <c r="BJ999" s="5" t="s">
        <v>1354</v>
      </c>
      <c r="BK999" s="5" t="s">
        <v>95</v>
      </c>
      <c r="BL999" s="5" t="s">
        <v>96</v>
      </c>
      <c r="BM999" s="5" t="s">
        <v>1882</v>
      </c>
      <c r="BN999" s="5" t="s">
        <v>758</v>
      </c>
      <c r="BO999" s="5" t="s">
        <v>95</v>
      </c>
      <c r="BP999" s="5" t="s">
        <v>96</v>
      </c>
      <c r="BQ999" s="5" t="s">
        <v>1883</v>
      </c>
      <c r="BR999" s="5" t="s">
        <v>1878</v>
      </c>
      <c r="BS999" s="5" t="s">
        <v>255</v>
      </c>
      <c r="BT999" s="5" t="s">
        <v>256</v>
      </c>
      <c r="BU999" s="5"/>
    </row>
    <row r="1000" spans="1:73" s="6" customFormat="1" ht="13.5" customHeight="1">
      <c r="A1000" s="11" t="str">
        <f>HYPERLINK("http://kyu.snu.ac.kr/sdhj/index.jsp?type=hj/GK14746_00IM0001_164b.jpg","1867_수동면_164b")</f>
        <v>1867_수동면_164b</v>
      </c>
      <c r="B1000" s="4">
        <v>1867</v>
      </c>
      <c r="C1000" s="4" t="s">
        <v>72</v>
      </c>
      <c r="D1000" s="4" t="s">
        <v>73</v>
      </c>
      <c r="E1000" s="4">
        <v>999</v>
      </c>
      <c r="F1000" s="5">
        <v>7</v>
      </c>
      <c r="G1000" s="5" t="s">
        <v>83</v>
      </c>
      <c r="H1000" s="5" t="s">
        <v>84</v>
      </c>
      <c r="I1000" s="5">
        <f t="shared" si="72"/>
        <v>1</v>
      </c>
      <c r="J1000" s="5"/>
      <c r="K1000" s="5"/>
      <c r="L1000" s="5">
        <f>L999</f>
        <v>4</v>
      </c>
      <c r="M1000" s="4" t="s">
        <v>659</v>
      </c>
      <c r="N1000" s="4" t="s">
        <v>660</v>
      </c>
      <c r="O1000" s="5"/>
      <c r="P1000" s="5"/>
      <c r="Q1000" s="5"/>
      <c r="R1000" s="5"/>
      <c r="S1000" s="5" t="s">
        <v>164</v>
      </c>
      <c r="T1000" s="5" t="s">
        <v>165</v>
      </c>
      <c r="U1000" s="5"/>
      <c r="V1000" s="5"/>
      <c r="W1000" s="5" t="s">
        <v>661</v>
      </c>
      <c r="X1000" s="5" t="s">
        <v>5979</v>
      </c>
      <c r="Y1000" s="5" t="s">
        <v>167</v>
      </c>
      <c r="Z1000" s="5" t="s">
        <v>168</v>
      </c>
      <c r="AA1000" s="5"/>
      <c r="AB1000" s="5"/>
      <c r="AC1000" s="5">
        <v>31</v>
      </c>
      <c r="AD1000" s="5" t="s">
        <v>662</v>
      </c>
      <c r="AE1000" s="5" t="s">
        <v>663</v>
      </c>
      <c r="AF1000" s="5"/>
      <c r="AG1000" s="5"/>
      <c r="AH1000" s="5"/>
      <c r="AI1000" s="5"/>
      <c r="AJ1000" s="5" t="s">
        <v>35</v>
      </c>
      <c r="AK1000" s="5" t="s">
        <v>36</v>
      </c>
      <c r="AL1000" s="5" t="s">
        <v>664</v>
      </c>
      <c r="AM1000" s="5" t="s">
        <v>665</v>
      </c>
      <c r="AN1000" s="5"/>
      <c r="AO1000" s="5"/>
      <c r="AP1000" s="5"/>
      <c r="AQ1000" s="5"/>
      <c r="AR1000" s="5"/>
      <c r="AS1000" s="5"/>
      <c r="AT1000" s="5" t="s">
        <v>108</v>
      </c>
      <c r="AU1000" s="5" t="s">
        <v>109</v>
      </c>
      <c r="AV1000" s="5" t="s">
        <v>666</v>
      </c>
      <c r="AW1000" s="5" t="s">
        <v>667</v>
      </c>
      <c r="AX1000" s="5"/>
      <c r="AY1000" s="5"/>
      <c r="AZ1000" s="5"/>
      <c r="BA1000" s="5"/>
      <c r="BB1000" s="5"/>
      <c r="BC1000" s="5"/>
      <c r="BD1000" s="5"/>
      <c r="BE1000" s="5"/>
      <c r="BF1000" s="5"/>
      <c r="BG1000" s="5" t="s">
        <v>95</v>
      </c>
      <c r="BH1000" s="5" t="s">
        <v>96</v>
      </c>
      <c r="BI1000" s="5" t="s">
        <v>668</v>
      </c>
      <c r="BJ1000" s="5" t="s">
        <v>669</v>
      </c>
      <c r="BK1000" s="5" t="s">
        <v>95</v>
      </c>
      <c r="BL1000" s="5" t="s">
        <v>96</v>
      </c>
      <c r="BM1000" s="5" t="s">
        <v>670</v>
      </c>
      <c r="BN1000" s="5" t="s">
        <v>5980</v>
      </c>
      <c r="BO1000" s="5" t="s">
        <v>95</v>
      </c>
      <c r="BP1000" s="5" t="s">
        <v>96</v>
      </c>
      <c r="BQ1000" s="5" t="s">
        <v>671</v>
      </c>
      <c r="BR1000" s="5" t="s">
        <v>672</v>
      </c>
      <c r="BS1000" s="5" t="s">
        <v>199</v>
      </c>
      <c r="BT1000" s="5" t="s">
        <v>200</v>
      </c>
      <c r="BU1000" s="5"/>
    </row>
    <row r="1001" spans="1:73" s="6" customFormat="1" ht="13.5" customHeight="1">
      <c r="A1001" s="11" t="str">
        <f>HYPERLINK("http://kyu.snu.ac.kr/sdhj/index.jsp?type=hj/GK14746_00IM0001_164b.jpg","1867_수동면_164b")</f>
        <v>1867_수동면_164b</v>
      </c>
      <c r="B1001" s="4">
        <v>1867</v>
      </c>
      <c r="C1001" s="4" t="s">
        <v>72</v>
      </c>
      <c r="D1001" s="4" t="s">
        <v>73</v>
      </c>
      <c r="E1001" s="4">
        <v>1000</v>
      </c>
      <c r="F1001" s="5">
        <v>7</v>
      </c>
      <c r="G1001" s="5" t="s">
        <v>83</v>
      </c>
      <c r="H1001" s="5" t="s">
        <v>84</v>
      </c>
      <c r="I1001" s="5">
        <f t="shared" si="72"/>
        <v>1</v>
      </c>
      <c r="J1001" s="5"/>
      <c r="K1001" s="5"/>
      <c r="L1001" s="5">
        <f>L1000</f>
        <v>4</v>
      </c>
      <c r="M1001" s="4" t="s">
        <v>659</v>
      </c>
      <c r="N1001" s="4" t="s">
        <v>660</v>
      </c>
      <c r="O1001" s="5"/>
      <c r="P1001" s="5"/>
      <c r="Q1001" s="5"/>
      <c r="R1001" s="5"/>
      <c r="S1001" s="5"/>
      <c r="T1001" s="5" t="s">
        <v>5414</v>
      </c>
      <c r="U1001" s="5" t="s">
        <v>4512</v>
      </c>
      <c r="V1001" s="5" t="s">
        <v>4513</v>
      </c>
      <c r="W1001" s="5"/>
      <c r="X1001" s="5"/>
      <c r="Y1001" s="5" t="s">
        <v>5211</v>
      </c>
      <c r="Z1001" s="5" t="s">
        <v>5212</v>
      </c>
      <c r="AA1001" s="5"/>
      <c r="AB1001" s="5"/>
      <c r="AC1001" s="5"/>
      <c r="AD1001" s="5" t="s">
        <v>349</v>
      </c>
      <c r="AE1001" s="5" t="s">
        <v>350</v>
      </c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</row>
    <row r="1002" spans="1:73" s="6" customFormat="1" ht="13.5" customHeight="1">
      <c r="A1002" s="11" t="str">
        <f>HYPERLINK("http://kyu.snu.ac.kr/sdhj/index.jsp?type=hj/GK14746_00IM0001_164b.jpg","1867_수동면_164b")</f>
        <v>1867_수동면_164b</v>
      </c>
      <c r="B1002" s="4">
        <v>1867</v>
      </c>
      <c r="C1002" s="4" t="s">
        <v>72</v>
      </c>
      <c r="D1002" s="4" t="s">
        <v>73</v>
      </c>
      <c r="E1002" s="4">
        <v>1001</v>
      </c>
      <c r="F1002" s="5">
        <v>7</v>
      </c>
      <c r="G1002" s="5" t="s">
        <v>83</v>
      </c>
      <c r="H1002" s="5" t="s">
        <v>84</v>
      </c>
      <c r="I1002" s="5">
        <f t="shared" si="72"/>
        <v>1</v>
      </c>
      <c r="J1002" s="5"/>
      <c r="K1002" s="5"/>
      <c r="L1002" s="5">
        <v>5</v>
      </c>
      <c r="M1002" s="4" t="s">
        <v>2865</v>
      </c>
      <c r="N1002" s="4" t="s">
        <v>2866</v>
      </c>
      <c r="O1002" s="5"/>
      <c r="P1002" s="5"/>
      <c r="Q1002" s="5"/>
      <c r="R1002" s="5"/>
      <c r="S1002" s="5"/>
      <c r="T1002" s="5" t="s">
        <v>5972</v>
      </c>
      <c r="U1002" s="5" t="s">
        <v>108</v>
      </c>
      <c r="V1002" s="5" t="s">
        <v>109</v>
      </c>
      <c r="W1002" s="5" t="s">
        <v>622</v>
      </c>
      <c r="X1002" s="5" t="s">
        <v>623</v>
      </c>
      <c r="Y1002" s="5" t="s">
        <v>4235</v>
      </c>
      <c r="Z1002" s="5" t="s">
        <v>4236</v>
      </c>
      <c r="AA1002" s="5"/>
      <c r="AB1002" s="5"/>
      <c r="AC1002" s="5">
        <v>52</v>
      </c>
      <c r="AD1002" s="5" t="s">
        <v>153</v>
      </c>
      <c r="AE1002" s="5" t="s">
        <v>154</v>
      </c>
      <c r="AF1002" s="5"/>
      <c r="AG1002" s="5"/>
      <c r="AH1002" s="5"/>
      <c r="AI1002" s="5"/>
      <c r="AJ1002" s="5" t="s">
        <v>35</v>
      </c>
      <c r="AK1002" s="5" t="s">
        <v>36</v>
      </c>
      <c r="AL1002" s="5" t="s">
        <v>626</v>
      </c>
      <c r="AM1002" s="5" t="s">
        <v>627</v>
      </c>
      <c r="AN1002" s="5"/>
      <c r="AO1002" s="5"/>
      <c r="AP1002" s="5"/>
      <c r="AQ1002" s="5"/>
      <c r="AR1002" s="5"/>
      <c r="AS1002" s="5"/>
      <c r="AT1002" s="5" t="s">
        <v>95</v>
      </c>
      <c r="AU1002" s="5" t="s">
        <v>96</v>
      </c>
      <c r="AV1002" s="5" t="s">
        <v>4237</v>
      </c>
      <c r="AW1002" s="5" t="s">
        <v>4238</v>
      </c>
      <c r="AX1002" s="5"/>
      <c r="AY1002" s="5"/>
      <c r="AZ1002" s="5"/>
      <c r="BA1002" s="5"/>
      <c r="BB1002" s="5"/>
      <c r="BC1002" s="5"/>
      <c r="BD1002" s="5"/>
      <c r="BE1002" s="5"/>
      <c r="BF1002" s="5"/>
      <c r="BG1002" s="5" t="s">
        <v>95</v>
      </c>
      <c r="BH1002" s="5" t="s">
        <v>96</v>
      </c>
      <c r="BI1002" s="5" t="s">
        <v>4239</v>
      </c>
      <c r="BJ1002" s="5" t="s">
        <v>5981</v>
      </c>
      <c r="BK1002" s="5" t="s">
        <v>95</v>
      </c>
      <c r="BL1002" s="5" t="s">
        <v>96</v>
      </c>
      <c r="BM1002" s="5" t="s">
        <v>4240</v>
      </c>
      <c r="BN1002" s="5" t="s">
        <v>4241</v>
      </c>
      <c r="BO1002" s="5" t="s">
        <v>95</v>
      </c>
      <c r="BP1002" s="5" t="s">
        <v>96</v>
      </c>
      <c r="BQ1002" s="5" t="s">
        <v>4242</v>
      </c>
      <c r="BR1002" s="5" t="s">
        <v>4243</v>
      </c>
      <c r="BS1002" s="5" t="s">
        <v>639</v>
      </c>
      <c r="BT1002" s="5" t="s">
        <v>640</v>
      </c>
      <c r="BU1002" s="5"/>
    </row>
    <row r="1003" spans="1:73" s="6" customFormat="1" ht="13.5" customHeight="1">
      <c r="A1003" s="11" t="str">
        <f>HYPERLINK("http://kyu.snu.ac.kr/sdhj/index.jsp?type=hj/GK14746_00IM0001_164b.jpg","1867_수동면_164b")</f>
        <v>1867_수동면_164b</v>
      </c>
      <c r="B1003" s="4">
        <v>1867</v>
      </c>
      <c r="C1003" s="4" t="s">
        <v>72</v>
      </c>
      <c r="D1003" s="4" t="s">
        <v>73</v>
      </c>
      <c r="E1003" s="4">
        <v>1002</v>
      </c>
      <c r="F1003" s="5">
        <v>7</v>
      </c>
      <c r="G1003" s="5" t="s">
        <v>83</v>
      </c>
      <c r="H1003" s="5" t="s">
        <v>84</v>
      </c>
      <c r="I1003" s="5">
        <f t="shared" si="72"/>
        <v>1</v>
      </c>
      <c r="J1003" s="5"/>
      <c r="K1003" s="5"/>
      <c r="L1003" s="5">
        <f>L1002</f>
        <v>5</v>
      </c>
      <c r="M1003" s="4" t="s">
        <v>2865</v>
      </c>
      <c r="N1003" s="4" t="s">
        <v>2866</v>
      </c>
      <c r="O1003" s="5"/>
      <c r="P1003" s="5"/>
      <c r="Q1003" s="5"/>
      <c r="R1003" s="5"/>
      <c r="S1003" s="5" t="s">
        <v>164</v>
      </c>
      <c r="T1003" s="5" t="s">
        <v>165</v>
      </c>
      <c r="U1003" s="5"/>
      <c r="V1003" s="5"/>
      <c r="W1003" s="5" t="s">
        <v>728</v>
      </c>
      <c r="X1003" s="5" t="s">
        <v>729</v>
      </c>
      <c r="Y1003" s="5" t="s">
        <v>167</v>
      </c>
      <c r="Z1003" s="5" t="s">
        <v>168</v>
      </c>
      <c r="AA1003" s="5"/>
      <c r="AB1003" s="5"/>
      <c r="AC1003" s="5">
        <v>47</v>
      </c>
      <c r="AD1003" s="5" t="s">
        <v>624</v>
      </c>
      <c r="AE1003" s="5" t="s">
        <v>625</v>
      </c>
      <c r="AF1003" s="5"/>
      <c r="AG1003" s="5"/>
      <c r="AH1003" s="5"/>
      <c r="AI1003" s="5"/>
      <c r="AJ1003" s="5" t="s">
        <v>169</v>
      </c>
      <c r="AK1003" s="5" t="s">
        <v>170</v>
      </c>
      <c r="AL1003" s="5" t="s">
        <v>255</v>
      </c>
      <c r="AM1003" s="5" t="s">
        <v>256</v>
      </c>
      <c r="AN1003" s="5"/>
      <c r="AO1003" s="5"/>
      <c r="AP1003" s="5"/>
      <c r="AQ1003" s="5"/>
      <c r="AR1003" s="5"/>
      <c r="AS1003" s="5"/>
      <c r="AT1003" s="5" t="s">
        <v>95</v>
      </c>
      <c r="AU1003" s="5" t="s">
        <v>96</v>
      </c>
      <c r="AV1003" s="5" t="s">
        <v>2435</v>
      </c>
      <c r="AW1003" s="5" t="s">
        <v>2436</v>
      </c>
      <c r="AX1003" s="5"/>
      <c r="AY1003" s="5"/>
      <c r="AZ1003" s="5"/>
      <c r="BA1003" s="5"/>
      <c r="BB1003" s="5"/>
      <c r="BC1003" s="5"/>
      <c r="BD1003" s="5"/>
      <c r="BE1003" s="5"/>
      <c r="BF1003" s="5"/>
      <c r="BG1003" s="5" t="s">
        <v>95</v>
      </c>
      <c r="BH1003" s="5" t="s">
        <v>96</v>
      </c>
      <c r="BI1003" s="5" t="s">
        <v>2867</v>
      </c>
      <c r="BJ1003" s="5" t="s">
        <v>2868</v>
      </c>
      <c r="BK1003" s="5" t="s">
        <v>95</v>
      </c>
      <c r="BL1003" s="5" t="s">
        <v>96</v>
      </c>
      <c r="BM1003" s="5" t="s">
        <v>2869</v>
      </c>
      <c r="BN1003" s="5" t="s">
        <v>2870</v>
      </c>
      <c r="BO1003" s="5" t="s">
        <v>95</v>
      </c>
      <c r="BP1003" s="5" t="s">
        <v>96</v>
      </c>
      <c r="BQ1003" s="5" t="s">
        <v>2871</v>
      </c>
      <c r="BR1003" s="5" t="s">
        <v>2872</v>
      </c>
      <c r="BS1003" s="5" t="s">
        <v>245</v>
      </c>
      <c r="BT1003" s="5" t="s">
        <v>246</v>
      </c>
      <c r="BU1003" s="5"/>
    </row>
    <row r="1004" spans="1:73" s="6" customFormat="1" ht="13.5" customHeight="1">
      <c r="A1004" s="11" t="str">
        <f>HYPERLINK("http://kyu.snu.ac.kr/sdhj/index.jsp?type=hj/GK14746_00IM0001_164b.jpg","1867_수동면_164b")</f>
        <v>1867_수동면_164b</v>
      </c>
      <c r="B1004" s="4">
        <v>1867</v>
      </c>
      <c r="C1004" s="4" t="s">
        <v>72</v>
      </c>
      <c r="D1004" s="4" t="s">
        <v>73</v>
      </c>
      <c r="E1004" s="4">
        <v>1003</v>
      </c>
      <c r="F1004" s="5">
        <v>7</v>
      </c>
      <c r="G1004" s="5" t="s">
        <v>83</v>
      </c>
      <c r="H1004" s="5" t="s">
        <v>84</v>
      </c>
      <c r="I1004" s="5">
        <f t="shared" si="72"/>
        <v>1</v>
      </c>
      <c r="J1004" s="5"/>
      <c r="K1004" s="5"/>
      <c r="L1004" s="5">
        <f>L1003</f>
        <v>5</v>
      </c>
      <c r="M1004" s="4" t="s">
        <v>2865</v>
      </c>
      <c r="N1004" s="4" t="s">
        <v>2866</v>
      </c>
      <c r="O1004" s="5"/>
      <c r="P1004" s="5"/>
      <c r="Q1004" s="5"/>
      <c r="R1004" s="5"/>
      <c r="S1004" s="5" t="s">
        <v>4494</v>
      </c>
      <c r="T1004" s="5" t="s">
        <v>4495</v>
      </c>
      <c r="U1004" s="5"/>
      <c r="V1004" s="5"/>
      <c r="W1004" s="5"/>
      <c r="X1004" s="5"/>
      <c r="Y1004" s="5" t="s">
        <v>5213</v>
      </c>
      <c r="Z1004" s="5" t="s">
        <v>5214</v>
      </c>
      <c r="AA1004" s="5"/>
      <c r="AB1004" s="5"/>
      <c r="AC1004" s="5">
        <v>15</v>
      </c>
      <c r="AD1004" s="5" t="s">
        <v>4796</v>
      </c>
      <c r="AE1004" s="5" t="s">
        <v>4797</v>
      </c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</row>
    <row r="1005" spans="1:73" s="6" customFormat="1" ht="13.5" customHeight="1">
      <c r="A1005" s="11" t="str">
        <f>HYPERLINK("http://kyu.snu.ac.kr/sdhj/index.jsp?type=hj/GK14746_00IM0001_164b.jpg","1867_수동면_164b")</f>
        <v>1867_수동면_164b</v>
      </c>
      <c r="B1005" s="4">
        <v>1867</v>
      </c>
      <c r="C1005" s="4" t="s">
        <v>72</v>
      </c>
      <c r="D1005" s="4" t="s">
        <v>73</v>
      </c>
      <c r="E1005" s="4">
        <v>1004</v>
      </c>
      <c r="F1005" s="5">
        <v>7</v>
      </c>
      <c r="G1005" s="5" t="s">
        <v>83</v>
      </c>
      <c r="H1005" s="5" t="s">
        <v>84</v>
      </c>
      <c r="I1005" s="5">
        <f t="shared" si="72"/>
        <v>1</v>
      </c>
      <c r="J1005" s="5"/>
      <c r="K1005" s="5"/>
      <c r="L1005" s="5">
        <f>L1004</f>
        <v>5</v>
      </c>
      <c r="M1005" s="4" t="s">
        <v>2865</v>
      </c>
      <c r="N1005" s="4" t="s">
        <v>2866</v>
      </c>
      <c r="O1005" s="5"/>
      <c r="P1005" s="5"/>
      <c r="Q1005" s="5"/>
      <c r="R1005" s="5"/>
      <c r="S1005" s="5"/>
      <c r="T1005" s="5" t="s">
        <v>5975</v>
      </c>
      <c r="U1005" s="5" t="s">
        <v>4512</v>
      </c>
      <c r="V1005" s="5" t="s">
        <v>4513</v>
      </c>
      <c r="W1005" s="5"/>
      <c r="X1005" s="5"/>
      <c r="Y1005" s="5" t="s">
        <v>5215</v>
      </c>
      <c r="Z1005" s="5" t="s">
        <v>5216</v>
      </c>
      <c r="AA1005" s="5"/>
      <c r="AB1005" s="5"/>
      <c r="AC1005" s="5"/>
      <c r="AD1005" s="5" t="s">
        <v>3628</v>
      </c>
      <c r="AE1005" s="5" t="s">
        <v>3629</v>
      </c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</row>
    <row r="1006" spans="1:73" s="6" customFormat="1" ht="13.5" customHeight="1">
      <c r="A1006" s="11" t="str">
        <f>HYPERLINK("http://kyu.snu.ac.kr/sdhj/index.jsp?type=hj/GK14746_00IM0001_164b.jpg","1867_수동면_164b")</f>
        <v>1867_수동면_164b</v>
      </c>
      <c r="B1006" s="4">
        <v>1867</v>
      </c>
      <c r="C1006" s="4" t="s">
        <v>72</v>
      </c>
      <c r="D1006" s="4" t="s">
        <v>73</v>
      </c>
      <c r="E1006" s="4">
        <v>1005</v>
      </c>
      <c r="F1006" s="5">
        <v>7</v>
      </c>
      <c r="G1006" s="5" t="s">
        <v>83</v>
      </c>
      <c r="H1006" s="5" t="s">
        <v>84</v>
      </c>
      <c r="I1006" s="5">
        <v>2</v>
      </c>
      <c r="J1006" s="5" t="s">
        <v>280</v>
      </c>
      <c r="K1006" s="5" t="s">
        <v>281</v>
      </c>
      <c r="L1006" s="5">
        <v>1</v>
      </c>
      <c r="M1006" s="4" t="s">
        <v>282</v>
      </c>
      <c r="N1006" s="4" t="s">
        <v>283</v>
      </c>
      <c r="O1006" s="5"/>
      <c r="P1006" s="5"/>
      <c r="Q1006" s="5"/>
      <c r="R1006" s="5"/>
      <c r="S1006" s="5"/>
      <c r="T1006" s="5" t="s">
        <v>5718</v>
      </c>
      <c r="U1006" s="5" t="s">
        <v>108</v>
      </c>
      <c r="V1006" s="5" t="s">
        <v>109</v>
      </c>
      <c r="W1006" s="5" t="s">
        <v>284</v>
      </c>
      <c r="X1006" s="5" t="s">
        <v>285</v>
      </c>
      <c r="Y1006" s="5" t="s">
        <v>286</v>
      </c>
      <c r="Z1006" s="5" t="s">
        <v>287</v>
      </c>
      <c r="AA1006" s="5"/>
      <c r="AB1006" s="5"/>
      <c r="AC1006" s="5">
        <v>36</v>
      </c>
      <c r="AD1006" s="5" t="s">
        <v>288</v>
      </c>
      <c r="AE1006" s="5" t="s">
        <v>289</v>
      </c>
      <c r="AF1006" s="5"/>
      <c r="AG1006" s="5"/>
      <c r="AH1006" s="5"/>
      <c r="AI1006" s="5"/>
      <c r="AJ1006" s="5" t="s">
        <v>35</v>
      </c>
      <c r="AK1006" s="5" t="s">
        <v>36</v>
      </c>
      <c r="AL1006" s="5" t="s">
        <v>290</v>
      </c>
      <c r="AM1006" s="5" t="s">
        <v>291</v>
      </c>
      <c r="AN1006" s="5"/>
      <c r="AO1006" s="5"/>
      <c r="AP1006" s="5"/>
      <c r="AQ1006" s="5"/>
      <c r="AR1006" s="5"/>
      <c r="AS1006" s="5"/>
      <c r="AT1006" s="5" t="s">
        <v>95</v>
      </c>
      <c r="AU1006" s="5" t="s">
        <v>96</v>
      </c>
      <c r="AV1006" s="5" t="s">
        <v>292</v>
      </c>
      <c r="AW1006" s="5" t="s">
        <v>293</v>
      </c>
      <c r="AX1006" s="5"/>
      <c r="AY1006" s="5"/>
      <c r="AZ1006" s="5"/>
      <c r="BA1006" s="5"/>
      <c r="BB1006" s="5"/>
      <c r="BC1006" s="5"/>
      <c r="BD1006" s="5"/>
      <c r="BE1006" s="5"/>
      <c r="BF1006" s="5"/>
      <c r="BG1006" s="5" t="s">
        <v>95</v>
      </c>
      <c r="BH1006" s="5" t="s">
        <v>96</v>
      </c>
      <c r="BI1006" s="5" t="s">
        <v>294</v>
      </c>
      <c r="BJ1006" s="5" t="s">
        <v>295</v>
      </c>
      <c r="BK1006" s="5" t="s">
        <v>95</v>
      </c>
      <c r="BL1006" s="5" t="s">
        <v>96</v>
      </c>
      <c r="BM1006" s="5" t="s">
        <v>296</v>
      </c>
      <c r="BN1006" s="5" t="s">
        <v>297</v>
      </c>
      <c r="BO1006" s="5" t="s">
        <v>95</v>
      </c>
      <c r="BP1006" s="5" t="s">
        <v>96</v>
      </c>
      <c r="BQ1006" s="5" t="s">
        <v>298</v>
      </c>
      <c r="BR1006" s="5" t="s">
        <v>299</v>
      </c>
      <c r="BS1006" s="5" t="s">
        <v>199</v>
      </c>
      <c r="BT1006" s="5" t="s">
        <v>200</v>
      </c>
      <c r="BU1006" s="5"/>
    </row>
    <row r="1007" spans="1:73" s="6" customFormat="1" ht="13.5" customHeight="1">
      <c r="A1007" s="11" t="str">
        <f>HYPERLINK("http://kyu.snu.ac.kr/sdhj/index.jsp?type=hj/GK14746_00IM0001_164b.jpg","1867_수동면_164b")</f>
        <v>1867_수동면_164b</v>
      </c>
      <c r="B1007" s="4">
        <v>1867</v>
      </c>
      <c r="C1007" s="4" t="s">
        <v>72</v>
      </c>
      <c r="D1007" s="4" t="s">
        <v>73</v>
      </c>
      <c r="E1007" s="4">
        <v>1006</v>
      </c>
      <c r="F1007" s="5">
        <v>7</v>
      </c>
      <c r="G1007" s="5" t="s">
        <v>83</v>
      </c>
      <c r="H1007" s="5" t="s">
        <v>84</v>
      </c>
      <c r="I1007" s="5">
        <f t="shared" ref="I1007:I1030" si="73">I1006</f>
        <v>2</v>
      </c>
      <c r="J1007" s="5"/>
      <c r="K1007" s="5"/>
      <c r="L1007" s="5">
        <f>L1006</f>
        <v>1</v>
      </c>
      <c r="M1007" s="4" t="s">
        <v>282</v>
      </c>
      <c r="N1007" s="4" t="s">
        <v>283</v>
      </c>
      <c r="O1007" s="5"/>
      <c r="P1007" s="5"/>
      <c r="Q1007" s="5"/>
      <c r="R1007" s="5"/>
      <c r="S1007" s="5" t="s">
        <v>164</v>
      </c>
      <c r="T1007" s="5" t="s">
        <v>165</v>
      </c>
      <c r="U1007" s="5"/>
      <c r="V1007" s="5"/>
      <c r="W1007" s="5" t="s">
        <v>134</v>
      </c>
      <c r="X1007" s="5" t="s">
        <v>135</v>
      </c>
      <c r="Y1007" s="5" t="s">
        <v>167</v>
      </c>
      <c r="Z1007" s="5" t="s">
        <v>168</v>
      </c>
      <c r="AA1007" s="5"/>
      <c r="AB1007" s="5"/>
      <c r="AC1007" s="5">
        <v>26</v>
      </c>
      <c r="AD1007" s="5" t="s">
        <v>2100</v>
      </c>
      <c r="AE1007" s="5" t="s">
        <v>2101</v>
      </c>
      <c r="AF1007" s="5"/>
      <c r="AG1007" s="5"/>
      <c r="AH1007" s="5"/>
      <c r="AI1007" s="5"/>
      <c r="AJ1007" s="5" t="s">
        <v>169</v>
      </c>
      <c r="AK1007" s="5" t="s">
        <v>170</v>
      </c>
      <c r="AL1007" s="5" t="s">
        <v>140</v>
      </c>
      <c r="AM1007" s="5" t="s">
        <v>141</v>
      </c>
      <c r="AN1007" s="5"/>
      <c r="AO1007" s="5"/>
      <c r="AP1007" s="5"/>
      <c r="AQ1007" s="5"/>
      <c r="AR1007" s="5"/>
      <c r="AS1007" s="5"/>
      <c r="AT1007" s="5" t="s">
        <v>95</v>
      </c>
      <c r="AU1007" s="5" t="s">
        <v>96</v>
      </c>
      <c r="AV1007" s="5" t="s">
        <v>1197</v>
      </c>
      <c r="AW1007" s="5" t="s">
        <v>1198</v>
      </c>
      <c r="AX1007" s="5"/>
      <c r="AY1007" s="5"/>
      <c r="AZ1007" s="5"/>
      <c r="BA1007" s="5"/>
      <c r="BB1007" s="5"/>
      <c r="BC1007" s="5"/>
      <c r="BD1007" s="5"/>
      <c r="BE1007" s="5"/>
      <c r="BF1007" s="5"/>
      <c r="BG1007" s="5" t="s">
        <v>95</v>
      </c>
      <c r="BH1007" s="5" t="s">
        <v>96</v>
      </c>
      <c r="BI1007" s="5" t="s">
        <v>1189</v>
      </c>
      <c r="BJ1007" s="5" t="s">
        <v>1190</v>
      </c>
      <c r="BK1007" s="5" t="s">
        <v>95</v>
      </c>
      <c r="BL1007" s="5" t="s">
        <v>96</v>
      </c>
      <c r="BM1007" s="5" t="s">
        <v>616</v>
      </c>
      <c r="BN1007" s="5" t="s">
        <v>617</v>
      </c>
      <c r="BO1007" s="5" t="s">
        <v>95</v>
      </c>
      <c r="BP1007" s="5" t="s">
        <v>96</v>
      </c>
      <c r="BQ1007" s="5" t="s">
        <v>2102</v>
      </c>
      <c r="BR1007" s="5" t="s">
        <v>2103</v>
      </c>
      <c r="BS1007" s="5" t="s">
        <v>93</v>
      </c>
      <c r="BT1007" s="5" t="s">
        <v>94</v>
      </c>
      <c r="BU1007" s="5"/>
    </row>
    <row r="1008" spans="1:73" s="6" customFormat="1" ht="13.5" customHeight="1">
      <c r="A1008" s="11" t="str">
        <f>HYPERLINK("http://kyu.snu.ac.kr/sdhj/index.jsp?type=hj/GK14746_00IM0001_164b.jpg","1867_수동면_164b")</f>
        <v>1867_수동면_164b</v>
      </c>
      <c r="B1008" s="4">
        <v>1867</v>
      </c>
      <c r="C1008" s="4" t="s">
        <v>72</v>
      </c>
      <c r="D1008" s="4" t="s">
        <v>73</v>
      </c>
      <c r="E1008" s="4">
        <v>1007</v>
      </c>
      <c r="F1008" s="5">
        <v>7</v>
      </c>
      <c r="G1008" s="5" t="s">
        <v>83</v>
      </c>
      <c r="H1008" s="5" t="s">
        <v>84</v>
      </c>
      <c r="I1008" s="5">
        <f t="shared" si="73"/>
        <v>2</v>
      </c>
      <c r="J1008" s="5"/>
      <c r="K1008" s="5"/>
      <c r="L1008" s="5">
        <f>L1007</f>
        <v>1</v>
      </c>
      <c r="M1008" s="4" t="s">
        <v>282</v>
      </c>
      <c r="N1008" s="4" t="s">
        <v>283</v>
      </c>
      <c r="O1008" s="5"/>
      <c r="P1008" s="5"/>
      <c r="Q1008" s="5"/>
      <c r="R1008" s="5"/>
      <c r="S1008" s="5"/>
      <c r="T1008" s="5" t="s">
        <v>5721</v>
      </c>
      <c r="U1008" s="5" t="s">
        <v>4512</v>
      </c>
      <c r="V1008" s="5" t="s">
        <v>4513</v>
      </c>
      <c r="W1008" s="5"/>
      <c r="X1008" s="5"/>
      <c r="Y1008" s="5" t="s">
        <v>643</v>
      </c>
      <c r="Z1008" s="5" t="s">
        <v>644</v>
      </c>
      <c r="AA1008" s="5"/>
      <c r="AB1008" s="5"/>
      <c r="AC1008" s="5"/>
      <c r="AD1008" s="5" t="s">
        <v>678</v>
      </c>
      <c r="AE1008" s="5" t="s">
        <v>679</v>
      </c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</row>
    <row r="1009" spans="1:73" s="6" customFormat="1" ht="13.5" customHeight="1">
      <c r="A1009" s="11" t="str">
        <f>HYPERLINK("http://kyu.snu.ac.kr/sdhj/index.jsp?type=hj/GK14746_00IM0001_164b.jpg","1867_수동면_164b")</f>
        <v>1867_수동면_164b</v>
      </c>
      <c r="B1009" s="4">
        <v>1867</v>
      </c>
      <c r="C1009" s="4" t="s">
        <v>72</v>
      </c>
      <c r="D1009" s="4" t="s">
        <v>73</v>
      </c>
      <c r="E1009" s="4">
        <v>1008</v>
      </c>
      <c r="F1009" s="5">
        <v>7</v>
      </c>
      <c r="G1009" s="5" t="s">
        <v>83</v>
      </c>
      <c r="H1009" s="5" t="s">
        <v>84</v>
      </c>
      <c r="I1009" s="5">
        <f t="shared" si="73"/>
        <v>2</v>
      </c>
      <c r="J1009" s="5"/>
      <c r="K1009" s="5"/>
      <c r="L1009" s="5">
        <v>2</v>
      </c>
      <c r="M1009" s="4" t="s">
        <v>2122</v>
      </c>
      <c r="N1009" s="4" t="s">
        <v>2123</v>
      </c>
      <c r="O1009" s="5"/>
      <c r="P1009" s="5"/>
      <c r="Q1009" s="5" t="s">
        <v>2124</v>
      </c>
      <c r="R1009" s="5" t="s">
        <v>5982</v>
      </c>
      <c r="S1009" s="5"/>
      <c r="T1009" s="5" t="s">
        <v>5681</v>
      </c>
      <c r="U1009" s="5"/>
      <c r="V1009" s="5"/>
      <c r="W1009" s="5" t="s">
        <v>5983</v>
      </c>
      <c r="X1009" s="5" t="s">
        <v>5984</v>
      </c>
      <c r="Y1009" s="5" t="s">
        <v>2125</v>
      </c>
      <c r="Z1009" s="5" t="s">
        <v>2126</v>
      </c>
      <c r="AA1009" s="5"/>
      <c r="AB1009" s="5"/>
      <c r="AC1009" s="5">
        <v>37</v>
      </c>
      <c r="AD1009" s="5" t="s">
        <v>678</v>
      </c>
      <c r="AE1009" s="5" t="s">
        <v>679</v>
      </c>
      <c r="AF1009" s="5"/>
      <c r="AG1009" s="5"/>
      <c r="AH1009" s="5"/>
      <c r="AI1009" s="5"/>
      <c r="AJ1009" s="5" t="s">
        <v>35</v>
      </c>
      <c r="AK1009" s="5" t="s">
        <v>36</v>
      </c>
      <c r="AL1009" s="5" t="s">
        <v>290</v>
      </c>
      <c r="AM1009" s="5" t="s">
        <v>291</v>
      </c>
      <c r="AN1009" s="5"/>
      <c r="AO1009" s="5"/>
      <c r="AP1009" s="5"/>
      <c r="AQ1009" s="5"/>
      <c r="AR1009" s="5"/>
      <c r="AS1009" s="5"/>
      <c r="AT1009" s="5" t="s">
        <v>95</v>
      </c>
      <c r="AU1009" s="5" t="s">
        <v>96</v>
      </c>
      <c r="AV1009" s="5" t="s">
        <v>2127</v>
      </c>
      <c r="AW1009" s="5" t="s">
        <v>5985</v>
      </c>
      <c r="AX1009" s="5"/>
      <c r="AY1009" s="5"/>
      <c r="AZ1009" s="5"/>
      <c r="BA1009" s="5"/>
      <c r="BB1009" s="5"/>
      <c r="BC1009" s="5"/>
      <c r="BD1009" s="5"/>
      <c r="BE1009" s="5"/>
      <c r="BF1009" s="5"/>
      <c r="BG1009" s="5" t="s">
        <v>95</v>
      </c>
      <c r="BH1009" s="5" t="s">
        <v>96</v>
      </c>
      <c r="BI1009" s="5" t="s">
        <v>2128</v>
      </c>
      <c r="BJ1009" s="5" t="s">
        <v>2129</v>
      </c>
      <c r="BK1009" s="5" t="s">
        <v>95</v>
      </c>
      <c r="BL1009" s="5" t="s">
        <v>96</v>
      </c>
      <c r="BM1009" s="5" t="s">
        <v>2130</v>
      </c>
      <c r="BN1009" s="5" t="s">
        <v>2131</v>
      </c>
      <c r="BO1009" s="5" t="s">
        <v>95</v>
      </c>
      <c r="BP1009" s="5" t="s">
        <v>96</v>
      </c>
      <c r="BQ1009" s="5" t="s">
        <v>2132</v>
      </c>
      <c r="BR1009" s="5" t="s">
        <v>2133</v>
      </c>
      <c r="BS1009" s="5" t="s">
        <v>93</v>
      </c>
      <c r="BT1009" s="5" t="s">
        <v>94</v>
      </c>
      <c r="BU1009" s="5"/>
    </row>
    <row r="1010" spans="1:73" s="6" customFormat="1" ht="13.5" customHeight="1">
      <c r="A1010" s="11" t="str">
        <f>HYPERLINK("http://kyu.snu.ac.kr/sdhj/index.jsp?type=hj/GK14746_00IM0001_164b.jpg","1867_수동면_164b")</f>
        <v>1867_수동면_164b</v>
      </c>
      <c r="B1010" s="4">
        <v>1867</v>
      </c>
      <c r="C1010" s="4" t="s">
        <v>72</v>
      </c>
      <c r="D1010" s="4" t="s">
        <v>73</v>
      </c>
      <c r="E1010" s="4">
        <v>1009</v>
      </c>
      <c r="F1010" s="5">
        <v>7</v>
      </c>
      <c r="G1010" s="5" t="s">
        <v>83</v>
      </c>
      <c r="H1010" s="5" t="s">
        <v>84</v>
      </c>
      <c r="I1010" s="5">
        <f t="shared" si="73"/>
        <v>2</v>
      </c>
      <c r="J1010" s="5"/>
      <c r="K1010" s="5"/>
      <c r="L1010" s="5">
        <f>L1009</f>
        <v>2</v>
      </c>
      <c r="M1010" s="4" t="s">
        <v>2122</v>
      </c>
      <c r="N1010" s="4" t="s">
        <v>2123</v>
      </c>
      <c r="O1010" s="5"/>
      <c r="P1010" s="5"/>
      <c r="Q1010" s="5"/>
      <c r="R1010" s="5"/>
      <c r="S1010" s="5" t="s">
        <v>164</v>
      </c>
      <c r="T1010" s="5" t="s">
        <v>165</v>
      </c>
      <c r="U1010" s="5"/>
      <c r="V1010" s="5"/>
      <c r="W1010" s="5" t="s">
        <v>728</v>
      </c>
      <c r="X1010" s="5" t="s">
        <v>729</v>
      </c>
      <c r="Y1010" s="5" t="s">
        <v>167</v>
      </c>
      <c r="Z1010" s="5" t="s">
        <v>168</v>
      </c>
      <c r="AA1010" s="5"/>
      <c r="AB1010" s="5"/>
      <c r="AC1010" s="5">
        <v>38</v>
      </c>
      <c r="AD1010" s="5"/>
      <c r="AE1010" s="5"/>
      <c r="AF1010" s="5"/>
      <c r="AG1010" s="5"/>
      <c r="AH1010" s="5"/>
      <c r="AI1010" s="5"/>
      <c r="AJ1010" s="5" t="s">
        <v>35</v>
      </c>
      <c r="AK1010" s="5" t="s">
        <v>36</v>
      </c>
      <c r="AL1010" s="5" t="s">
        <v>255</v>
      </c>
      <c r="AM1010" s="5" t="s">
        <v>256</v>
      </c>
      <c r="AN1010" s="5"/>
      <c r="AO1010" s="5"/>
      <c r="AP1010" s="5"/>
      <c r="AQ1010" s="5"/>
      <c r="AR1010" s="5"/>
      <c r="AS1010" s="5"/>
      <c r="AT1010" s="5" t="s">
        <v>95</v>
      </c>
      <c r="AU1010" s="5" t="s">
        <v>96</v>
      </c>
      <c r="AV1010" s="5" t="s">
        <v>2596</v>
      </c>
      <c r="AW1010" s="5" t="s">
        <v>2597</v>
      </c>
      <c r="AX1010" s="5"/>
      <c r="AY1010" s="5"/>
      <c r="AZ1010" s="5"/>
      <c r="BA1010" s="5"/>
      <c r="BB1010" s="5"/>
      <c r="BC1010" s="5"/>
      <c r="BD1010" s="5"/>
      <c r="BE1010" s="5"/>
      <c r="BF1010" s="5"/>
      <c r="BG1010" s="5" t="s">
        <v>95</v>
      </c>
      <c r="BH1010" s="5" t="s">
        <v>96</v>
      </c>
      <c r="BI1010" s="5" t="s">
        <v>2598</v>
      </c>
      <c r="BJ1010" s="5" t="s">
        <v>2599</v>
      </c>
      <c r="BK1010" s="5" t="s">
        <v>95</v>
      </c>
      <c r="BL1010" s="5" t="s">
        <v>96</v>
      </c>
      <c r="BM1010" s="5" t="s">
        <v>2600</v>
      </c>
      <c r="BN1010" s="5" t="s">
        <v>5986</v>
      </c>
      <c r="BO1010" s="5" t="s">
        <v>95</v>
      </c>
      <c r="BP1010" s="5" t="s">
        <v>96</v>
      </c>
      <c r="BQ1010" s="5" t="s">
        <v>2601</v>
      </c>
      <c r="BR1010" s="5" t="s">
        <v>2602</v>
      </c>
      <c r="BS1010" s="5" t="s">
        <v>116</v>
      </c>
      <c r="BT1010" s="5" t="s">
        <v>117</v>
      </c>
      <c r="BU1010" s="5"/>
    </row>
    <row r="1011" spans="1:73" s="6" customFormat="1" ht="13.5" customHeight="1">
      <c r="A1011" s="11" t="str">
        <f>HYPERLINK("http://kyu.snu.ac.kr/sdhj/index.jsp?type=hj/GK14746_00IM0001_164b.jpg","1867_수동면_164b")</f>
        <v>1867_수동면_164b</v>
      </c>
      <c r="B1011" s="4">
        <v>1867</v>
      </c>
      <c r="C1011" s="4" t="s">
        <v>72</v>
      </c>
      <c r="D1011" s="4" t="s">
        <v>73</v>
      </c>
      <c r="E1011" s="4">
        <v>1010</v>
      </c>
      <c r="F1011" s="5">
        <v>7</v>
      </c>
      <c r="G1011" s="5" t="s">
        <v>83</v>
      </c>
      <c r="H1011" s="5" t="s">
        <v>84</v>
      </c>
      <c r="I1011" s="5">
        <f t="shared" si="73"/>
        <v>2</v>
      </c>
      <c r="J1011" s="5"/>
      <c r="K1011" s="5"/>
      <c r="L1011" s="5">
        <f>L1010</f>
        <v>2</v>
      </c>
      <c r="M1011" s="4" t="s">
        <v>2122</v>
      </c>
      <c r="N1011" s="4" t="s">
        <v>2123</v>
      </c>
      <c r="O1011" s="5"/>
      <c r="P1011" s="5"/>
      <c r="Q1011" s="5"/>
      <c r="R1011" s="5"/>
      <c r="S1011" s="5" t="s">
        <v>4508</v>
      </c>
      <c r="T1011" s="5" t="s">
        <v>4509</v>
      </c>
      <c r="U1011" s="5" t="s">
        <v>108</v>
      </c>
      <c r="V1011" s="5" t="s">
        <v>109</v>
      </c>
      <c r="W1011" s="5"/>
      <c r="X1011" s="5"/>
      <c r="Y1011" s="5" t="s">
        <v>5217</v>
      </c>
      <c r="Z1011" s="5" t="s">
        <v>5218</v>
      </c>
      <c r="AA1011" s="5" t="s">
        <v>5219</v>
      </c>
      <c r="AB1011" s="5" t="s">
        <v>5220</v>
      </c>
      <c r="AC1011" s="5">
        <v>28</v>
      </c>
      <c r="AD1011" s="5" t="s">
        <v>1292</v>
      </c>
      <c r="AE1011" s="5" t="s">
        <v>1293</v>
      </c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</row>
    <row r="1012" spans="1:73" s="6" customFormat="1" ht="13.5" customHeight="1">
      <c r="A1012" s="11" t="str">
        <f>HYPERLINK("http://kyu.snu.ac.kr/sdhj/index.jsp?type=hj/GK14746_00IM0001_164b.jpg","1867_수동면_164b")</f>
        <v>1867_수동면_164b</v>
      </c>
      <c r="B1012" s="4">
        <v>1867</v>
      </c>
      <c r="C1012" s="4" t="s">
        <v>72</v>
      </c>
      <c r="D1012" s="4" t="s">
        <v>73</v>
      </c>
      <c r="E1012" s="4">
        <v>1011</v>
      </c>
      <c r="F1012" s="5">
        <v>7</v>
      </c>
      <c r="G1012" s="5" t="s">
        <v>83</v>
      </c>
      <c r="H1012" s="5" t="s">
        <v>84</v>
      </c>
      <c r="I1012" s="5">
        <f t="shared" si="73"/>
        <v>2</v>
      </c>
      <c r="J1012" s="5"/>
      <c r="K1012" s="5"/>
      <c r="L1012" s="5">
        <f>L1011</f>
        <v>2</v>
      </c>
      <c r="M1012" s="4" t="s">
        <v>2122</v>
      </c>
      <c r="N1012" s="4" t="s">
        <v>2123</v>
      </c>
      <c r="O1012" s="5"/>
      <c r="P1012" s="5"/>
      <c r="Q1012" s="5"/>
      <c r="R1012" s="5"/>
      <c r="S1012" s="5" t="s">
        <v>4483</v>
      </c>
      <c r="T1012" s="5" t="s">
        <v>4484</v>
      </c>
      <c r="U1012" s="5"/>
      <c r="V1012" s="5"/>
      <c r="W1012" s="5" t="s">
        <v>1262</v>
      </c>
      <c r="X1012" s="5" t="s">
        <v>1263</v>
      </c>
      <c r="Y1012" s="5" t="s">
        <v>167</v>
      </c>
      <c r="Z1012" s="5" t="s">
        <v>168</v>
      </c>
      <c r="AA1012" s="5"/>
      <c r="AB1012" s="5"/>
      <c r="AC1012" s="5">
        <v>27</v>
      </c>
      <c r="AD1012" s="5" t="s">
        <v>2200</v>
      </c>
      <c r="AE1012" s="5" t="s">
        <v>2201</v>
      </c>
      <c r="AF1012" s="5"/>
      <c r="AG1012" s="5"/>
      <c r="AH1012" s="5"/>
      <c r="AI1012" s="5"/>
      <c r="AJ1012" s="5" t="s">
        <v>169</v>
      </c>
      <c r="AK1012" s="5" t="s">
        <v>170</v>
      </c>
      <c r="AL1012" s="5" t="s">
        <v>1266</v>
      </c>
      <c r="AM1012" s="5" t="s">
        <v>1267</v>
      </c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</row>
    <row r="1013" spans="1:73" s="6" customFormat="1" ht="13.5" customHeight="1">
      <c r="A1013" s="11" t="str">
        <f>HYPERLINK("http://kyu.snu.ac.kr/sdhj/index.jsp?type=hj/GK14746_00IM0001_164b.jpg","1867_수동면_164b")</f>
        <v>1867_수동면_164b</v>
      </c>
      <c r="B1013" s="4">
        <v>1867</v>
      </c>
      <c r="C1013" s="4" t="s">
        <v>72</v>
      </c>
      <c r="D1013" s="4" t="s">
        <v>73</v>
      </c>
      <c r="E1013" s="4">
        <v>1012</v>
      </c>
      <c r="F1013" s="5">
        <v>7</v>
      </c>
      <c r="G1013" s="5" t="s">
        <v>83</v>
      </c>
      <c r="H1013" s="5" t="s">
        <v>84</v>
      </c>
      <c r="I1013" s="5">
        <f t="shared" si="73"/>
        <v>2</v>
      </c>
      <c r="J1013" s="5"/>
      <c r="K1013" s="5"/>
      <c r="L1013" s="5">
        <f>L1012</f>
        <v>2</v>
      </c>
      <c r="M1013" s="4" t="s">
        <v>2122</v>
      </c>
      <c r="N1013" s="4" t="s">
        <v>2123</v>
      </c>
      <c r="O1013" s="5"/>
      <c r="P1013" s="5"/>
      <c r="Q1013" s="5"/>
      <c r="R1013" s="5"/>
      <c r="S1013" s="5"/>
      <c r="T1013" s="5" t="s">
        <v>5684</v>
      </c>
      <c r="U1013" s="5" t="s">
        <v>4512</v>
      </c>
      <c r="V1013" s="5" t="s">
        <v>4513</v>
      </c>
      <c r="W1013" s="5"/>
      <c r="X1013" s="5"/>
      <c r="Y1013" s="5" t="s">
        <v>5221</v>
      </c>
      <c r="Z1013" s="5" t="s">
        <v>5222</v>
      </c>
      <c r="AA1013" s="5"/>
      <c r="AB1013" s="5"/>
      <c r="AC1013" s="5"/>
      <c r="AD1013" s="5" t="s">
        <v>160</v>
      </c>
      <c r="AE1013" s="5" t="s">
        <v>161</v>
      </c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</row>
    <row r="1014" spans="1:73" s="6" customFormat="1" ht="13.5" customHeight="1">
      <c r="A1014" s="11" t="str">
        <f>HYPERLINK("http://kyu.snu.ac.kr/sdhj/index.jsp?type=hj/GK14746_00IM0001_164b.jpg","1867_수동면_164b")</f>
        <v>1867_수동면_164b</v>
      </c>
      <c r="B1014" s="4">
        <v>1867</v>
      </c>
      <c r="C1014" s="4" t="s">
        <v>72</v>
      </c>
      <c r="D1014" s="4" t="s">
        <v>73</v>
      </c>
      <c r="E1014" s="4">
        <v>1013</v>
      </c>
      <c r="F1014" s="5">
        <v>7</v>
      </c>
      <c r="G1014" s="5" t="s">
        <v>83</v>
      </c>
      <c r="H1014" s="5" t="s">
        <v>84</v>
      </c>
      <c r="I1014" s="5">
        <f t="shared" si="73"/>
        <v>2</v>
      </c>
      <c r="J1014" s="5"/>
      <c r="K1014" s="5"/>
      <c r="L1014" s="5">
        <v>3</v>
      </c>
      <c r="M1014" s="4" t="s">
        <v>1724</v>
      </c>
      <c r="N1014" s="4" t="s">
        <v>1725</v>
      </c>
      <c r="O1014" s="5"/>
      <c r="P1014" s="5"/>
      <c r="Q1014" s="5" t="s">
        <v>1726</v>
      </c>
      <c r="R1014" s="5" t="s">
        <v>5987</v>
      </c>
      <c r="S1014" s="5"/>
      <c r="T1014" s="5" t="s">
        <v>5503</v>
      </c>
      <c r="U1014" s="5" t="s">
        <v>1282</v>
      </c>
      <c r="V1014" s="5" t="s">
        <v>1283</v>
      </c>
      <c r="W1014" s="5" t="s">
        <v>5988</v>
      </c>
      <c r="X1014" s="5" t="s">
        <v>5508</v>
      </c>
      <c r="Y1014" s="5" t="s">
        <v>1727</v>
      </c>
      <c r="Z1014" s="5" t="s">
        <v>1728</v>
      </c>
      <c r="AA1014" s="5"/>
      <c r="AB1014" s="5"/>
      <c r="AC1014" s="5">
        <v>23</v>
      </c>
      <c r="AD1014" s="5" t="s">
        <v>1729</v>
      </c>
      <c r="AE1014" s="5" t="s">
        <v>1730</v>
      </c>
      <c r="AF1014" s="5"/>
      <c r="AG1014" s="5"/>
      <c r="AH1014" s="5"/>
      <c r="AI1014" s="5"/>
      <c r="AJ1014" s="5" t="s">
        <v>35</v>
      </c>
      <c r="AK1014" s="5" t="s">
        <v>36</v>
      </c>
      <c r="AL1014" s="5" t="s">
        <v>231</v>
      </c>
      <c r="AM1014" s="5" t="s">
        <v>232</v>
      </c>
      <c r="AN1014" s="5"/>
      <c r="AO1014" s="5"/>
      <c r="AP1014" s="5"/>
      <c r="AQ1014" s="5"/>
      <c r="AR1014" s="5"/>
      <c r="AS1014" s="5"/>
      <c r="AT1014" s="5" t="s">
        <v>95</v>
      </c>
      <c r="AU1014" s="5" t="s">
        <v>96</v>
      </c>
      <c r="AV1014" s="5" t="s">
        <v>1731</v>
      </c>
      <c r="AW1014" s="5" t="s">
        <v>1732</v>
      </c>
      <c r="AX1014" s="5"/>
      <c r="AY1014" s="5"/>
      <c r="AZ1014" s="5"/>
      <c r="BA1014" s="5"/>
      <c r="BB1014" s="5"/>
      <c r="BC1014" s="5"/>
      <c r="BD1014" s="5"/>
      <c r="BE1014" s="5"/>
      <c r="BF1014" s="5"/>
      <c r="BG1014" s="5" t="s">
        <v>95</v>
      </c>
      <c r="BH1014" s="5" t="s">
        <v>96</v>
      </c>
      <c r="BI1014" s="5" t="s">
        <v>1733</v>
      </c>
      <c r="BJ1014" s="5" t="s">
        <v>1734</v>
      </c>
      <c r="BK1014" s="5" t="s">
        <v>95</v>
      </c>
      <c r="BL1014" s="5" t="s">
        <v>96</v>
      </c>
      <c r="BM1014" s="5" t="s">
        <v>1735</v>
      </c>
      <c r="BN1014" s="5" t="s">
        <v>1736</v>
      </c>
      <c r="BO1014" s="5" t="s">
        <v>95</v>
      </c>
      <c r="BP1014" s="5" t="s">
        <v>96</v>
      </c>
      <c r="BQ1014" s="5" t="s">
        <v>1737</v>
      </c>
      <c r="BR1014" s="5" t="s">
        <v>1738</v>
      </c>
      <c r="BS1014" s="5" t="s">
        <v>255</v>
      </c>
      <c r="BT1014" s="5" t="s">
        <v>256</v>
      </c>
      <c r="BU1014" s="5"/>
    </row>
    <row r="1015" spans="1:73" s="6" customFormat="1" ht="13.5" customHeight="1">
      <c r="A1015" s="11" t="str">
        <f>HYPERLINK("http://kyu.snu.ac.kr/sdhj/index.jsp?type=hj/GK14746_00IM0001_164b.jpg","1867_수동면_164b")</f>
        <v>1867_수동면_164b</v>
      </c>
      <c r="B1015" s="4">
        <v>1867</v>
      </c>
      <c r="C1015" s="4" t="s">
        <v>72</v>
      </c>
      <c r="D1015" s="4" t="s">
        <v>73</v>
      </c>
      <c r="E1015" s="4">
        <v>1014</v>
      </c>
      <c r="F1015" s="5">
        <v>7</v>
      </c>
      <c r="G1015" s="5" t="s">
        <v>83</v>
      </c>
      <c r="H1015" s="5" t="s">
        <v>84</v>
      </c>
      <c r="I1015" s="5">
        <f t="shared" si="73"/>
        <v>2</v>
      </c>
      <c r="J1015" s="5"/>
      <c r="K1015" s="5"/>
      <c r="L1015" s="5">
        <f>L1014</f>
        <v>3</v>
      </c>
      <c r="M1015" s="4" t="s">
        <v>1724</v>
      </c>
      <c r="N1015" s="4" t="s">
        <v>1725</v>
      </c>
      <c r="O1015" s="5"/>
      <c r="P1015" s="5"/>
      <c r="Q1015" s="5"/>
      <c r="R1015" s="5"/>
      <c r="S1015" s="5" t="s">
        <v>3095</v>
      </c>
      <c r="T1015" s="5" t="s">
        <v>3096</v>
      </c>
      <c r="U1015" s="5"/>
      <c r="V1015" s="5"/>
      <c r="W1015" s="5" t="s">
        <v>243</v>
      </c>
      <c r="X1015" s="5" t="s">
        <v>244</v>
      </c>
      <c r="Y1015" s="5" t="s">
        <v>167</v>
      </c>
      <c r="Z1015" s="5" t="s">
        <v>168</v>
      </c>
      <c r="AA1015" s="5"/>
      <c r="AB1015" s="5"/>
      <c r="AC1015" s="5">
        <v>41</v>
      </c>
      <c r="AD1015" s="5" t="s">
        <v>877</v>
      </c>
      <c r="AE1015" s="5" t="s">
        <v>878</v>
      </c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</row>
    <row r="1016" spans="1:73" s="6" customFormat="1" ht="13.5" customHeight="1">
      <c r="A1016" s="11" t="str">
        <f>HYPERLINK("http://kyu.snu.ac.kr/sdhj/index.jsp?type=hj/GK14746_00IM0001_164b.jpg","1867_수동면_164b")</f>
        <v>1867_수동면_164b</v>
      </c>
      <c r="B1016" s="4">
        <v>1867</v>
      </c>
      <c r="C1016" s="4" t="s">
        <v>72</v>
      </c>
      <c r="D1016" s="4" t="s">
        <v>73</v>
      </c>
      <c r="E1016" s="4">
        <v>1015</v>
      </c>
      <c r="F1016" s="5">
        <v>7</v>
      </c>
      <c r="G1016" s="5" t="s">
        <v>83</v>
      </c>
      <c r="H1016" s="5" t="s">
        <v>84</v>
      </c>
      <c r="I1016" s="5">
        <f t="shared" si="73"/>
        <v>2</v>
      </c>
      <c r="J1016" s="5"/>
      <c r="K1016" s="5"/>
      <c r="L1016" s="5">
        <f>L1015</f>
        <v>3</v>
      </c>
      <c r="M1016" s="4" t="s">
        <v>1724</v>
      </c>
      <c r="N1016" s="4" t="s">
        <v>1725</v>
      </c>
      <c r="O1016" s="5"/>
      <c r="P1016" s="5"/>
      <c r="Q1016" s="5"/>
      <c r="R1016" s="5"/>
      <c r="S1016" s="5" t="s">
        <v>4508</v>
      </c>
      <c r="T1016" s="5" t="s">
        <v>4509</v>
      </c>
      <c r="U1016" s="5"/>
      <c r="V1016" s="5"/>
      <c r="W1016" s="5"/>
      <c r="X1016" s="5"/>
      <c r="Y1016" s="5" t="s">
        <v>5223</v>
      </c>
      <c r="Z1016" s="5" t="s">
        <v>5224</v>
      </c>
      <c r="AA1016" s="5"/>
      <c r="AB1016" s="5"/>
      <c r="AC1016" s="5">
        <v>18</v>
      </c>
      <c r="AD1016" s="5" t="s">
        <v>2226</v>
      </c>
      <c r="AE1016" s="5" t="s">
        <v>2227</v>
      </c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</row>
    <row r="1017" spans="1:73" s="6" customFormat="1" ht="13.5" customHeight="1">
      <c r="A1017" s="11" t="str">
        <f>HYPERLINK("http://kyu.snu.ac.kr/sdhj/index.jsp?type=hj/GK14746_00IM0001_164b.jpg","1867_수동면_164b")</f>
        <v>1867_수동면_164b</v>
      </c>
      <c r="B1017" s="4">
        <v>1867</v>
      </c>
      <c r="C1017" s="4" t="s">
        <v>72</v>
      </c>
      <c r="D1017" s="4" t="s">
        <v>73</v>
      </c>
      <c r="E1017" s="4">
        <v>1016</v>
      </c>
      <c r="F1017" s="5">
        <v>7</v>
      </c>
      <c r="G1017" s="5" t="s">
        <v>83</v>
      </c>
      <c r="H1017" s="5" t="s">
        <v>84</v>
      </c>
      <c r="I1017" s="5">
        <f t="shared" si="73"/>
        <v>2</v>
      </c>
      <c r="J1017" s="5"/>
      <c r="K1017" s="5"/>
      <c r="L1017" s="5">
        <f>L1016</f>
        <v>3</v>
      </c>
      <c r="M1017" s="4" t="s">
        <v>1724</v>
      </c>
      <c r="N1017" s="4" t="s">
        <v>1725</v>
      </c>
      <c r="O1017" s="5"/>
      <c r="P1017" s="5"/>
      <c r="Q1017" s="5"/>
      <c r="R1017" s="5"/>
      <c r="S1017" s="5"/>
      <c r="T1017" s="5" t="s">
        <v>5509</v>
      </c>
      <c r="U1017" s="5" t="s">
        <v>4512</v>
      </c>
      <c r="V1017" s="5" t="s">
        <v>4513</v>
      </c>
      <c r="W1017" s="5"/>
      <c r="X1017" s="5"/>
      <c r="Y1017" s="5" t="s">
        <v>5225</v>
      </c>
      <c r="Z1017" s="5" t="s">
        <v>5226</v>
      </c>
      <c r="AA1017" s="5"/>
      <c r="AB1017" s="5"/>
      <c r="AC1017" s="5"/>
      <c r="AD1017" s="5" t="s">
        <v>2200</v>
      </c>
      <c r="AE1017" s="5" t="s">
        <v>2201</v>
      </c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</row>
    <row r="1018" spans="1:73" s="6" customFormat="1" ht="13.5" customHeight="1">
      <c r="A1018" s="11" t="str">
        <f>HYPERLINK("http://kyu.snu.ac.kr/sdhj/index.jsp?type=hj/GK14746_00IM0001_165a.jpg","1867_수동면_165a")</f>
        <v>1867_수동면_165a</v>
      </c>
      <c r="B1018" s="4">
        <v>1867</v>
      </c>
      <c r="C1018" s="4" t="s">
        <v>72</v>
      </c>
      <c r="D1018" s="4" t="s">
        <v>73</v>
      </c>
      <c r="E1018" s="4">
        <v>1017</v>
      </c>
      <c r="F1018" s="5">
        <v>7</v>
      </c>
      <c r="G1018" s="5" t="s">
        <v>83</v>
      </c>
      <c r="H1018" s="5" t="s">
        <v>84</v>
      </c>
      <c r="I1018" s="5">
        <f t="shared" si="73"/>
        <v>2</v>
      </c>
      <c r="J1018" s="5"/>
      <c r="K1018" s="5"/>
      <c r="L1018" s="5">
        <v>4</v>
      </c>
      <c r="M1018" s="4" t="s">
        <v>3198</v>
      </c>
      <c r="N1018" s="4" t="s">
        <v>3199</v>
      </c>
      <c r="O1018" s="5"/>
      <c r="P1018" s="5"/>
      <c r="Q1018" s="5"/>
      <c r="R1018" s="5"/>
      <c r="S1018" s="5"/>
      <c r="T1018" s="5" t="s">
        <v>5799</v>
      </c>
      <c r="U1018" s="5" t="s">
        <v>108</v>
      </c>
      <c r="V1018" s="5" t="s">
        <v>109</v>
      </c>
      <c r="W1018" s="5" t="s">
        <v>184</v>
      </c>
      <c r="X1018" s="5" t="s">
        <v>5989</v>
      </c>
      <c r="Y1018" s="5" t="s">
        <v>3200</v>
      </c>
      <c r="Z1018" s="5" t="s">
        <v>3201</v>
      </c>
      <c r="AA1018" s="5"/>
      <c r="AB1018" s="5"/>
      <c r="AC1018" s="5">
        <v>56</v>
      </c>
      <c r="AD1018" s="5" t="s">
        <v>2200</v>
      </c>
      <c r="AE1018" s="5" t="s">
        <v>2201</v>
      </c>
      <c r="AF1018" s="5"/>
      <c r="AG1018" s="5"/>
      <c r="AH1018" s="5"/>
      <c r="AI1018" s="5"/>
      <c r="AJ1018" s="5" t="s">
        <v>35</v>
      </c>
      <c r="AK1018" s="5" t="s">
        <v>36</v>
      </c>
      <c r="AL1018" s="5" t="s">
        <v>231</v>
      </c>
      <c r="AM1018" s="5" t="s">
        <v>232</v>
      </c>
      <c r="AN1018" s="5"/>
      <c r="AO1018" s="5"/>
      <c r="AP1018" s="5"/>
      <c r="AQ1018" s="5"/>
      <c r="AR1018" s="5"/>
      <c r="AS1018" s="5"/>
      <c r="AT1018" s="5" t="s">
        <v>95</v>
      </c>
      <c r="AU1018" s="5" t="s">
        <v>96</v>
      </c>
      <c r="AV1018" s="5" t="s">
        <v>1735</v>
      </c>
      <c r="AW1018" s="5" t="s">
        <v>1736</v>
      </c>
      <c r="AX1018" s="5"/>
      <c r="AY1018" s="5"/>
      <c r="AZ1018" s="5"/>
      <c r="BA1018" s="5"/>
      <c r="BB1018" s="5"/>
      <c r="BC1018" s="5"/>
      <c r="BD1018" s="5"/>
      <c r="BE1018" s="5"/>
      <c r="BF1018" s="5"/>
      <c r="BG1018" s="5" t="s">
        <v>95</v>
      </c>
      <c r="BH1018" s="5" t="s">
        <v>96</v>
      </c>
      <c r="BI1018" s="5" t="s">
        <v>3202</v>
      </c>
      <c r="BJ1018" s="5" t="s">
        <v>3203</v>
      </c>
      <c r="BK1018" s="5" t="s">
        <v>95</v>
      </c>
      <c r="BL1018" s="5" t="s">
        <v>96</v>
      </c>
      <c r="BM1018" s="5" t="s">
        <v>3204</v>
      </c>
      <c r="BN1018" s="5" t="s">
        <v>3205</v>
      </c>
      <c r="BO1018" s="5" t="s">
        <v>95</v>
      </c>
      <c r="BP1018" s="5" t="s">
        <v>96</v>
      </c>
      <c r="BQ1018" s="5" t="s">
        <v>3206</v>
      </c>
      <c r="BR1018" s="5" t="s">
        <v>3207</v>
      </c>
      <c r="BS1018" s="5" t="s">
        <v>538</v>
      </c>
      <c r="BT1018" s="5" t="s">
        <v>539</v>
      </c>
      <c r="BU1018" s="5"/>
    </row>
    <row r="1019" spans="1:73" s="6" customFormat="1" ht="13.5" customHeight="1">
      <c r="A1019" s="11" t="str">
        <f>HYPERLINK("http://kyu.snu.ac.kr/sdhj/index.jsp?type=hj/GK14746_00IM0001_165a.jpg","1867_수동면_165a")</f>
        <v>1867_수동면_165a</v>
      </c>
      <c r="B1019" s="4">
        <v>1867</v>
      </c>
      <c r="C1019" s="4" t="s">
        <v>72</v>
      </c>
      <c r="D1019" s="4" t="s">
        <v>73</v>
      </c>
      <c r="E1019" s="4">
        <v>1018</v>
      </c>
      <c r="F1019" s="5">
        <v>7</v>
      </c>
      <c r="G1019" s="5" t="s">
        <v>83</v>
      </c>
      <c r="H1019" s="5" t="s">
        <v>84</v>
      </c>
      <c r="I1019" s="5">
        <f t="shared" si="73"/>
        <v>2</v>
      </c>
      <c r="J1019" s="5"/>
      <c r="K1019" s="5"/>
      <c r="L1019" s="5">
        <f>L1018</f>
        <v>4</v>
      </c>
      <c r="M1019" s="4" t="s">
        <v>3198</v>
      </c>
      <c r="N1019" s="4" t="s">
        <v>3199</v>
      </c>
      <c r="O1019" s="5"/>
      <c r="P1019" s="5"/>
      <c r="Q1019" s="5"/>
      <c r="R1019" s="5"/>
      <c r="S1019" s="5" t="s">
        <v>164</v>
      </c>
      <c r="T1019" s="5" t="s">
        <v>165</v>
      </c>
      <c r="U1019" s="5"/>
      <c r="V1019" s="5"/>
      <c r="W1019" s="5" t="s">
        <v>1826</v>
      </c>
      <c r="X1019" s="5" t="s">
        <v>1827</v>
      </c>
      <c r="Y1019" s="5" t="s">
        <v>167</v>
      </c>
      <c r="Z1019" s="5" t="s">
        <v>168</v>
      </c>
      <c r="AA1019" s="5"/>
      <c r="AB1019" s="5"/>
      <c r="AC1019" s="5">
        <v>62</v>
      </c>
      <c r="AD1019" s="5" t="s">
        <v>212</v>
      </c>
      <c r="AE1019" s="5" t="s">
        <v>213</v>
      </c>
      <c r="AF1019" s="5" t="s">
        <v>2798</v>
      </c>
      <c r="AG1019" s="5" t="s">
        <v>2799</v>
      </c>
      <c r="AH1019" s="5"/>
      <c r="AI1019" s="5"/>
      <c r="AJ1019" s="5" t="s">
        <v>169</v>
      </c>
      <c r="AK1019" s="5" t="s">
        <v>170</v>
      </c>
      <c r="AL1019" s="5" t="s">
        <v>1828</v>
      </c>
      <c r="AM1019" s="5" t="s">
        <v>1829</v>
      </c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</row>
    <row r="1020" spans="1:73" s="6" customFormat="1" ht="13.5" customHeight="1">
      <c r="A1020" s="11" t="str">
        <f>HYPERLINK("http://kyu.snu.ac.kr/sdhj/index.jsp?type=hj/GK14746_00IM0001_165a.jpg","1867_수동면_165a")</f>
        <v>1867_수동면_165a</v>
      </c>
      <c r="B1020" s="4">
        <v>1867</v>
      </c>
      <c r="C1020" s="4" t="s">
        <v>72</v>
      </c>
      <c r="D1020" s="4" t="s">
        <v>73</v>
      </c>
      <c r="E1020" s="4">
        <v>1019</v>
      </c>
      <c r="F1020" s="5">
        <v>7</v>
      </c>
      <c r="G1020" s="5" t="s">
        <v>83</v>
      </c>
      <c r="H1020" s="5" t="s">
        <v>84</v>
      </c>
      <c r="I1020" s="5">
        <f t="shared" si="73"/>
        <v>2</v>
      </c>
      <c r="J1020" s="5"/>
      <c r="K1020" s="5"/>
      <c r="L1020" s="5">
        <f>L1019</f>
        <v>4</v>
      </c>
      <c r="M1020" s="4" t="s">
        <v>3198</v>
      </c>
      <c r="N1020" s="4" t="s">
        <v>3199</v>
      </c>
      <c r="O1020" s="5"/>
      <c r="P1020" s="5"/>
      <c r="Q1020" s="5"/>
      <c r="R1020" s="5"/>
      <c r="S1020" s="5" t="s">
        <v>4494</v>
      </c>
      <c r="T1020" s="5" t="s">
        <v>4495</v>
      </c>
      <c r="U1020" s="5" t="s">
        <v>108</v>
      </c>
      <c r="V1020" s="5" t="s">
        <v>109</v>
      </c>
      <c r="W1020" s="5"/>
      <c r="X1020" s="5"/>
      <c r="Y1020" s="5" t="s">
        <v>5227</v>
      </c>
      <c r="Z1020" s="5" t="s">
        <v>1607</v>
      </c>
      <c r="AA1020" s="5" t="s">
        <v>5228</v>
      </c>
      <c r="AB1020" s="5" t="s">
        <v>5229</v>
      </c>
      <c r="AC1020" s="5">
        <v>39</v>
      </c>
      <c r="AD1020" s="5" t="s">
        <v>714</v>
      </c>
      <c r="AE1020" s="5" t="s">
        <v>715</v>
      </c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</row>
    <row r="1021" spans="1:73" s="6" customFormat="1" ht="13.5" customHeight="1">
      <c r="A1021" s="11" t="str">
        <f>HYPERLINK("http://kyu.snu.ac.kr/sdhj/index.jsp?type=hj/GK14746_00IM0001_165a.jpg","1867_수동면_165a")</f>
        <v>1867_수동면_165a</v>
      </c>
      <c r="B1021" s="4">
        <v>1867</v>
      </c>
      <c r="C1021" s="4" t="s">
        <v>72</v>
      </c>
      <c r="D1021" s="4" t="s">
        <v>73</v>
      </c>
      <c r="E1021" s="4">
        <v>1020</v>
      </c>
      <c r="F1021" s="5">
        <v>7</v>
      </c>
      <c r="G1021" s="5" t="s">
        <v>83</v>
      </c>
      <c r="H1021" s="5" t="s">
        <v>84</v>
      </c>
      <c r="I1021" s="5">
        <f t="shared" si="73"/>
        <v>2</v>
      </c>
      <c r="J1021" s="5"/>
      <c r="K1021" s="5"/>
      <c r="L1021" s="5">
        <f>L1020</f>
        <v>4</v>
      </c>
      <c r="M1021" s="4" t="s">
        <v>3198</v>
      </c>
      <c r="N1021" s="4" t="s">
        <v>3199</v>
      </c>
      <c r="O1021" s="5"/>
      <c r="P1021" s="5"/>
      <c r="Q1021" s="5"/>
      <c r="R1021" s="5"/>
      <c r="S1021" s="5" t="s">
        <v>4475</v>
      </c>
      <c r="T1021" s="5" t="s">
        <v>4435</v>
      </c>
      <c r="U1021" s="5"/>
      <c r="V1021" s="5"/>
      <c r="W1021" s="5" t="s">
        <v>184</v>
      </c>
      <c r="X1021" s="5" t="s">
        <v>5989</v>
      </c>
      <c r="Y1021" s="5" t="s">
        <v>167</v>
      </c>
      <c r="Z1021" s="5" t="s">
        <v>168</v>
      </c>
      <c r="AA1021" s="5"/>
      <c r="AB1021" s="5"/>
      <c r="AC1021" s="5">
        <v>40</v>
      </c>
      <c r="AD1021" s="5" t="s">
        <v>229</v>
      </c>
      <c r="AE1021" s="5" t="s">
        <v>230</v>
      </c>
      <c r="AF1021" s="5"/>
      <c r="AG1021" s="5"/>
      <c r="AH1021" s="5"/>
      <c r="AI1021" s="5"/>
      <c r="AJ1021" s="5" t="s">
        <v>169</v>
      </c>
      <c r="AK1021" s="5" t="s">
        <v>170</v>
      </c>
      <c r="AL1021" s="5" t="s">
        <v>245</v>
      </c>
      <c r="AM1021" s="5" t="s">
        <v>246</v>
      </c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</row>
    <row r="1022" spans="1:73" s="6" customFormat="1" ht="13.5" customHeight="1">
      <c r="A1022" s="11" t="str">
        <f>HYPERLINK("http://kyu.snu.ac.kr/sdhj/index.jsp?type=hj/GK14746_00IM0001_165a.jpg","1867_수동면_165a")</f>
        <v>1867_수동면_165a</v>
      </c>
      <c r="B1022" s="4">
        <v>1867</v>
      </c>
      <c r="C1022" s="4" t="s">
        <v>72</v>
      </c>
      <c r="D1022" s="4" t="s">
        <v>73</v>
      </c>
      <c r="E1022" s="4">
        <v>1021</v>
      </c>
      <c r="F1022" s="5">
        <v>7</v>
      </c>
      <c r="G1022" s="5" t="s">
        <v>83</v>
      </c>
      <c r="H1022" s="5" t="s">
        <v>84</v>
      </c>
      <c r="I1022" s="5">
        <f t="shared" si="73"/>
        <v>2</v>
      </c>
      <c r="J1022" s="5"/>
      <c r="K1022" s="5"/>
      <c r="L1022" s="5">
        <f>L1021</f>
        <v>4</v>
      </c>
      <c r="M1022" s="4" t="s">
        <v>3198</v>
      </c>
      <c r="N1022" s="4" t="s">
        <v>3199</v>
      </c>
      <c r="O1022" s="5"/>
      <c r="P1022" s="5"/>
      <c r="Q1022" s="5"/>
      <c r="R1022" s="5"/>
      <c r="S1022" s="5"/>
      <c r="T1022" s="5" t="s">
        <v>5803</v>
      </c>
      <c r="U1022" s="5" t="s">
        <v>4512</v>
      </c>
      <c r="V1022" s="5" t="s">
        <v>4513</v>
      </c>
      <c r="W1022" s="5"/>
      <c r="X1022" s="5"/>
      <c r="Y1022" s="5" t="s">
        <v>5230</v>
      </c>
      <c r="Z1022" s="5" t="s">
        <v>5231</v>
      </c>
      <c r="AA1022" s="5"/>
      <c r="AB1022" s="5"/>
      <c r="AC1022" s="5"/>
      <c r="AD1022" s="5" t="s">
        <v>662</v>
      </c>
      <c r="AE1022" s="5" t="s">
        <v>663</v>
      </c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</row>
    <row r="1023" spans="1:73" s="6" customFormat="1" ht="13.5" customHeight="1">
      <c r="A1023" s="11" t="str">
        <f>HYPERLINK("http://kyu.snu.ac.kr/sdhj/index.jsp?type=hj/GK14746_00IM0001_165a.jpg","1867_수동면_165a")</f>
        <v>1867_수동면_165a</v>
      </c>
      <c r="B1023" s="4">
        <v>1867</v>
      </c>
      <c r="C1023" s="4" t="s">
        <v>72</v>
      </c>
      <c r="D1023" s="4" t="s">
        <v>73</v>
      </c>
      <c r="E1023" s="4">
        <v>1022</v>
      </c>
      <c r="F1023" s="5">
        <v>7</v>
      </c>
      <c r="G1023" s="5" t="s">
        <v>83</v>
      </c>
      <c r="H1023" s="5" t="s">
        <v>84</v>
      </c>
      <c r="I1023" s="5">
        <f t="shared" si="73"/>
        <v>2</v>
      </c>
      <c r="J1023" s="5"/>
      <c r="K1023" s="5"/>
      <c r="L1023" s="5">
        <v>5</v>
      </c>
      <c r="M1023" s="4" t="s">
        <v>1945</v>
      </c>
      <c r="N1023" s="4" t="s">
        <v>1946</v>
      </c>
      <c r="O1023" s="5"/>
      <c r="P1023" s="5"/>
      <c r="Q1023" s="5"/>
      <c r="R1023" s="5"/>
      <c r="S1023" s="5"/>
      <c r="T1023" s="5" t="s">
        <v>5990</v>
      </c>
      <c r="U1023" s="5" t="s">
        <v>108</v>
      </c>
      <c r="V1023" s="5" t="s">
        <v>109</v>
      </c>
      <c r="W1023" s="5" t="s">
        <v>2342</v>
      </c>
      <c r="X1023" s="5" t="s">
        <v>2343</v>
      </c>
      <c r="Y1023" s="5" t="s">
        <v>3851</v>
      </c>
      <c r="Z1023" s="5" t="s">
        <v>3852</v>
      </c>
      <c r="AA1023" s="5"/>
      <c r="AB1023" s="5"/>
      <c r="AC1023" s="5">
        <v>43</v>
      </c>
      <c r="AD1023" s="5" t="s">
        <v>877</v>
      </c>
      <c r="AE1023" s="5" t="s">
        <v>878</v>
      </c>
      <c r="AF1023" s="5"/>
      <c r="AG1023" s="5"/>
      <c r="AH1023" s="5"/>
      <c r="AI1023" s="5"/>
      <c r="AJ1023" s="5" t="s">
        <v>35</v>
      </c>
      <c r="AK1023" s="5" t="s">
        <v>36</v>
      </c>
      <c r="AL1023" s="5" t="s">
        <v>1550</v>
      </c>
      <c r="AM1023" s="5" t="s">
        <v>1551</v>
      </c>
      <c r="AN1023" s="5"/>
      <c r="AO1023" s="5"/>
      <c r="AP1023" s="5"/>
      <c r="AQ1023" s="5"/>
      <c r="AR1023" s="5"/>
      <c r="AS1023" s="5"/>
      <c r="AT1023" s="5" t="s">
        <v>95</v>
      </c>
      <c r="AU1023" s="5" t="s">
        <v>96</v>
      </c>
      <c r="AV1023" s="5" t="s">
        <v>3853</v>
      </c>
      <c r="AW1023" s="5" t="s">
        <v>3854</v>
      </c>
      <c r="AX1023" s="5"/>
      <c r="AY1023" s="5"/>
      <c r="AZ1023" s="5"/>
      <c r="BA1023" s="5"/>
      <c r="BB1023" s="5"/>
      <c r="BC1023" s="5"/>
      <c r="BD1023" s="5"/>
      <c r="BE1023" s="5"/>
      <c r="BF1023" s="5"/>
      <c r="BG1023" s="5" t="s">
        <v>95</v>
      </c>
      <c r="BH1023" s="5" t="s">
        <v>96</v>
      </c>
      <c r="BI1023" s="5" t="s">
        <v>3855</v>
      </c>
      <c r="BJ1023" s="5" t="s">
        <v>3856</v>
      </c>
      <c r="BK1023" s="5" t="s">
        <v>95</v>
      </c>
      <c r="BL1023" s="5" t="s">
        <v>96</v>
      </c>
      <c r="BM1023" s="5" t="s">
        <v>3857</v>
      </c>
      <c r="BN1023" s="5" t="s">
        <v>3452</v>
      </c>
      <c r="BO1023" s="5" t="s">
        <v>95</v>
      </c>
      <c r="BP1023" s="5" t="s">
        <v>96</v>
      </c>
      <c r="BQ1023" s="5" t="s">
        <v>3858</v>
      </c>
      <c r="BR1023" s="5" t="s">
        <v>3859</v>
      </c>
      <c r="BS1023" s="5" t="s">
        <v>1550</v>
      </c>
      <c r="BT1023" s="5" t="s">
        <v>1551</v>
      </c>
      <c r="BU1023" s="5"/>
    </row>
    <row r="1024" spans="1:73" s="6" customFormat="1" ht="13.5" customHeight="1">
      <c r="A1024" s="11" t="str">
        <f>HYPERLINK("http://kyu.snu.ac.kr/sdhj/index.jsp?type=hj/GK14746_00IM0001_165a.jpg","1867_수동면_165a")</f>
        <v>1867_수동면_165a</v>
      </c>
      <c r="B1024" s="4">
        <v>1867</v>
      </c>
      <c r="C1024" s="4" t="s">
        <v>72</v>
      </c>
      <c r="D1024" s="4" t="s">
        <v>73</v>
      </c>
      <c r="E1024" s="4">
        <v>1023</v>
      </c>
      <c r="F1024" s="5">
        <v>7</v>
      </c>
      <c r="G1024" s="5" t="s">
        <v>83</v>
      </c>
      <c r="H1024" s="5" t="s">
        <v>84</v>
      </c>
      <c r="I1024" s="5">
        <f t="shared" si="73"/>
        <v>2</v>
      </c>
      <c r="J1024" s="5"/>
      <c r="K1024" s="5"/>
      <c r="L1024" s="5">
        <f t="shared" ref="L1024:L1030" si="74">L1023</f>
        <v>5</v>
      </c>
      <c r="M1024" s="4" t="s">
        <v>1945</v>
      </c>
      <c r="N1024" s="4" t="s">
        <v>1946</v>
      </c>
      <c r="O1024" s="5"/>
      <c r="P1024" s="5"/>
      <c r="Q1024" s="5"/>
      <c r="R1024" s="5"/>
      <c r="S1024" s="5" t="s">
        <v>3095</v>
      </c>
      <c r="T1024" s="5" t="s">
        <v>3096</v>
      </c>
      <c r="U1024" s="5"/>
      <c r="V1024" s="5"/>
      <c r="W1024" s="5" t="s">
        <v>184</v>
      </c>
      <c r="X1024" s="5" t="s">
        <v>5991</v>
      </c>
      <c r="Y1024" s="5" t="s">
        <v>167</v>
      </c>
      <c r="Z1024" s="5" t="s">
        <v>168</v>
      </c>
      <c r="AA1024" s="5"/>
      <c r="AB1024" s="5"/>
      <c r="AC1024" s="5">
        <v>65</v>
      </c>
      <c r="AD1024" s="5" t="s">
        <v>690</v>
      </c>
      <c r="AE1024" s="5" t="s">
        <v>691</v>
      </c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</row>
    <row r="1025" spans="1:73" s="6" customFormat="1" ht="13.5" customHeight="1">
      <c r="A1025" s="11" t="str">
        <f>HYPERLINK("http://kyu.snu.ac.kr/sdhj/index.jsp?type=hj/GK14746_00IM0001_165a.jpg","1867_수동면_165a")</f>
        <v>1867_수동면_165a</v>
      </c>
      <c r="B1025" s="4">
        <v>1867</v>
      </c>
      <c r="C1025" s="4" t="s">
        <v>72</v>
      </c>
      <c r="D1025" s="4" t="s">
        <v>73</v>
      </c>
      <c r="E1025" s="4">
        <v>1024</v>
      </c>
      <c r="F1025" s="5">
        <v>7</v>
      </c>
      <c r="G1025" s="5" t="s">
        <v>83</v>
      </c>
      <c r="H1025" s="5" t="s">
        <v>84</v>
      </c>
      <c r="I1025" s="5">
        <f t="shared" si="73"/>
        <v>2</v>
      </c>
      <c r="J1025" s="5"/>
      <c r="K1025" s="5"/>
      <c r="L1025" s="5">
        <f t="shared" si="74"/>
        <v>5</v>
      </c>
      <c r="M1025" s="4" t="s">
        <v>1945</v>
      </c>
      <c r="N1025" s="4" t="s">
        <v>1946</v>
      </c>
      <c r="O1025" s="5"/>
      <c r="P1025" s="5"/>
      <c r="Q1025" s="5"/>
      <c r="R1025" s="5"/>
      <c r="S1025" s="5" t="s">
        <v>164</v>
      </c>
      <c r="T1025" s="5" t="s">
        <v>165</v>
      </c>
      <c r="U1025" s="5"/>
      <c r="V1025" s="5"/>
      <c r="W1025" s="5" t="s">
        <v>184</v>
      </c>
      <c r="X1025" s="5" t="s">
        <v>5991</v>
      </c>
      <c r="Y1025" s="5" t="s">
        <v>167</v>
      </c>
      <c r="Z1025" s="5" t="s">
        <v>168</v>
      </c>
      <c r="AA1025" s="5"/>
      <c r="AB1025" s="5"/>
      <c r="AC1025" s="5">
        <v>40</v>
      </c>
      <c r="AD1025" s="5" t="s">
        <v>714</v>
      </c>
      <c r="AE1025" s="5" t="s">
        <v>715</v>
      </c>
      <c r="AF1025" s="5"/>
      <c r="AG1025" s="5"/>
      <c r="AH1025" s="5"/>
      <c r="AI1025" s="5"/>
      <c r="AJ1025" s="5" t="s">
        <v>169</v>
      </c>
      <c r="AK1025" s="5" t="s">
        <v>170</v>
      </c>
      <c r="AL1025" s="5" t="s">
        <v>231</v>
      </c>
      <c r="AM1025" s="5" t="s">
        <v>232</v>
      </c>
      <c r="AN1025" s="5"/>
      <c r="AO1025" s="5"/>
      <c r="AP1025" s="5"/>
      <c r="AQ1025" s="5"/>
      <c r="AR1025" s="5"/>
      <c r="AS1025" s="5"/>
      <c r="AT1025" s="5" t="s">
        <v>95</v>
      </c>
      <c r="AU1025" s="5" t="s">
        <v>96</v>
      </c>
      <c r="AV1025" s="5" t="s">
        <v>1947</v>
      </c>
      <c r="AW1025" s="5" t="s">
        <v>1948</v>
      </c>
      <c r="AX1025" s="5"/>
      <c r="AY1025" s="5"/>
      <c r="AZ1025" s="5"/>
      <c r="BA1025" s="5"/>
      <c r="BB1025" s="5"/>
      <c r="BC1025" s="5"/>
      <c r="BD1025" s="5"/>
      <c r="BE1025" s="5"/>
      <c r="BF1025" s="5"/>
      <c r="BG1025" s="5" t="s">
        <v>95</v>
      </c>
      <c r="BH1025" s="5" t="s">
        <v>96</v>
      </c>
      <c r="BI1025" s="5" t="s">
        <v>1949</v>
      </c>
      <c r="BJ1025" s="5" t="s">
        <v>1950</v>
      </c>
      <c r="BK1025" s="5" t="s">
        <v>95</v>
      </c>
      <c r="BL1025" s="5" t="s">
        <v>96</v>
      </c>
      <c r="BM1025" s="5" t="s">
        <v>1951</v>
      </c>
      <c r="BN1025" s="5" t="s">
        <v>1952</v>
      </c>
      <c r="BO1025" s="5" t="s">
        <v>95</v>
      </c>
      <c r="BP1025" s="5" t="s">
        <v>96</v>
      </c>
      <c r="BQ1025" s="5" t="s">
        <v>1953</v>
      </c>
      <c r="BR1025" s="5" t="s">
        <v>5992</v>
      </c>
      <c r="BS1025" s="5" t="s">
        <v>255</v>
      </c>
      <c r="BT1025" s="5" t="s">
        <v>256</v>
      </c>
      <c r="BU1025" s="5"/>
    </row>
    <row r="1026" spans="1:73" s="6" customFormat="1" ht="13.5" customHeight="1">
      <c r="A1026" s="11" t="str">
        <f>HYPERLINK("http://kyu.snu.ac.kr/sdhj/index.jsp?type=hj/GK14746_00IM0001_165a.jpg","1867_수동면_165a")</f>
        <v>1867_수동면_165a</v>
      </c>
      <c r="B1026" s="4">
        <v>1867</v>
      </c>
      <c r="C1026" s="4" t="s">
        <v>72</v>
      </c>
      <c r="D1026" s="4" t="s">
        <v>73</v>
      </c>
      <c r="E1026" s="4">
        <v>1025</v>
      </c>
      <c r="F1026" s="5">
        <v>7</v>
      </c>
      <c r="G1026" s="5" t="s">
        <v>83</v>
      </c>
      <c r="H1026" s="5" t="s">
        <v>84</v>
      </c>
      <c r="I1026" s="5">
        <f t="shared" si="73"/>
        <v>2</v>
      </c>
      <c r="J1026" s="5"/>
      <c r="K1026" s="5"/>
      <c r="L1026" s="5">
        <f t="shared" si="74"/>
        <v>5</v>
      </c>
      <c r="M1026" s="4" t="s">
        <v>1945</v>
      </c>
      <c r="N1026" s="4" t="s">
        <v>1946</v>
      </c>
      <c r="O1026" s="5"/>
      <c r="P1026" s="5"/>
      <c r="Q1026" s="5"/>
      <c r="R1026" s="5"/>
      <c r="S1026" s="5" t="s">
        <v>4508</v>
      </c>
      <c r="T1026" s="5" t="s">
        <v>4509</v>
      </c>
      <c r="U1026" s="5" t="s">
        <v>108</v>
      </c>
      <c r="V1026" s="5" t="s">
        <v>109</v>
      </c>
      <c r="W1026" s="5"/>
      <c r="X1026" s="5"/>
      <c r="Y1026" s="5" t="s">
        <v>5232</v>
      </c>
      <c r="Z1026" s="5" t="s">
        <v>5233</v>
      </c>
      <c r="AA1026" s="5"/>
      <c r="AB1026" s="5"/>
      <c r="AC1026" s="5">
        <v>34</v>
      </c>
      <c r="AD1026" s="5" t="s">
        <v>349</v>
      </c>
      <c r="AE1026" s="5" t="s">
        <v>350</v>
      </c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</row>
    <row r="1027" spans="1:73" s="6" customFormat="1" ht="13.5" customHeight="1">
      <c r="A1027" s="11" t="str">
        <f>HYPERLINK("http://kyu.snu.ac.kr/sdhj/index.jsp?type=hj/GK14746_00IM0001_165a.jpg","1867_수동면_165a")</f>
        <v>1867_수동면_165a</v>
      </c>
      <c r="B1027" s="4">
        <v>1867</v>
      </c>
      <c r="C1027" s="4" t="s">
        <v>72</v>
      </c>
      <c r="D1027" s="4" t="s">
        <v>73</v>
      </c>
      <c r="E1027" s="4">
        <v>1026</v>
      </c>
      <c r="F1027" s="5">
        <v>7</v>
      </c>
      <c r="G1027" s="5" t="s">
        <v>83</v>
      </c>
      <c r="H1027" s="5" t="s">
        <v>84</v>
      </c>
      <c r="I1027" s="5">
        <f t="shared" si="73"/>
        <v>2</v>
      </c>
      <c r="J1027" s="5"/>
      <c r="K1027" s="5"/>
      <c r="L1027" s="5">
        <f t="shared" si="74"/>
        <v>5</v>
      </c>
      <c r="M1027" s="4" t="s">
        <v>1945</v>
      </c>
      <c r="N1027" s="4" t="s">
        <v>1946</v>
      </c>
      <c r="O1027" s="5"/>
      <c r="P1027" s="5"/>
      <c r="Q1027" s="5"/>
      <c r="R1027" s="5"/>
      <c r="S1027" s="5" t="s">
        <v>4483</v>
      </c>
      <c r="T1027" s="5" t="s">
        <v>4484</v>
      </c>
      <c r="U1027" s="5"/>
      <c r="V1027" s="5"/>
      <c r="W1027" s="5" t="s">
        <v>110</v>
      </c>
      <c r="X1027" s="5" t="s">
        <v>111</v>
      </c>
      <c r="Y1027" s="5" t="s">
        <v>167</v>
      </c>
      <c r="Z1027" s="5" t="s">
        <v>168</v>
      </c>
      <c r="AA1027" s="5"/>
      <c r="AB1027" s="5"/>
      <c r="AC1027" s="5">
        <v>27</v>
      </c>
      <c r="AD1027" s="5" t="s">
        <v>2200</v>
      </c>
      <c r="AE1027" s="5" t="s">
        <v>2201</v>
      </c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</row>
    <row r="1028" spans="1:73" s="6" customFormat="1" ht="13.5" customHeight="1">
      <c r="A1028" s="11" t="str">
        <f>HYPERLINK("http://kyu.snu.ac.kr/sdhj/index.jsp?type=hj/GK14746_00IM0001_165a.jpg","1867_수동면_165a")</f>
        <v>1867_수동면_165a</v>
      </c>
      <c r="B1028" s="4">
        <v>1867</v>
      </c>
      <c r="C1028" s="4" t="s">
        <v>72</v>
      </c>
      <c r="D1028" s="4" t="s">
        <v>73</v>
      </c>
      <c r="E1028" s="4">
        <v>1027</v>
      </c>
      <c r="F1028" s="5">
        <v>7</v>
      </c>
      <c r="G1028" s="5" t="s">
        <v>83</v>
      </c>
      <c r="H1028" s="5" t="s">
        <v>84</v>
      </c>
      <c r="I1028" s="5">
        <f t="shared" si="73"/>
        <v>2</v>
      </c>
      <c r="J1028" s="5"/>
      <c r="K1028" s="5"/>
      <c r="L1028" s="5">
        <f t="shared" si="74"/>
        <v>5</v>
      </c>
      <c r="M1028" s="4" t="s">
        <v>1945</v>
      </c>
      <c r="N1028" s="4" t="s">
        <v>1946</v>
      </c>
      <c r="O1028" s="5"/>
      <c r="P1028" s="5"/>
      <c r="Q1028" s="5"/>
      <c r="R1028" s="5"/>
      <c r="S1028" s="5" t="s">
        <v>4508</v>
      </c>
      <c r="T1028" s="5" t="s">
        <v>4509</v>
      </c>
      <c r="U1028" s="5"/>
      <c r="V1028" s="5"/>
      <c r="W1028" s="5"/>
      <c r="X1028" s="5"/>
      <c r="Y1028" s="5" t="s">
        <v>5234</v>
      </c>
      <c r="Z1028" s="5" t="s">
        <v>5235</v>
      </c>
      <c r="AA1028" s="5"/>
      <c r="AB1028" s="5"/>
      <c r="AC1028" s="5">
        <v>22</v>
      </c>
      <c r="AD1028" s="5" t="s">
        <v>2885</v>
      </c>
      <c r="AE1028" s="5" t="s">
        <v>2886</v>
      </c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</row>
    <row r="1029" spans="1:73" s="6" customFormat="1" ht="13.5" customHeight="1">
      <c r="A1029" s="11" t="str">
        <f>HYPERLINK("http://kyu.snu.ac.kr/sdhj/index.jsp?type=hj/GK14746_00IM0001_165a.jpg","1867_수동면_165a")</f>
        <v>1867_수동면_165a</v>
      </c>
      <c r="B1029" s="4">
        <v>1867</v>
      </c>
      <c r="C1029" s="4" t="s">
        <v>72</v>
      </c>
      <c r="D1029" s="4" t="s">
        <v>73</v>
      </c>
      <c r="E1029" s="4">
        <v>1028</v>
      </c>
      <c r="F1029" s="5">
        <v>7</v>
      </c>
      <c r="G1029" s="5" t="s">
        <v>83</v>
      </c>
      <c r="H1029" s="5" t="s">
        <v>84</v>
      </c>
      <c r="I1029" s="5">
        <f t="shared" si="73"/>
        <v>2</v>
      </c>
      <c r="J1029" s="5"/>
      <c r="K1029" s="5"/>
      <c r="L1029" s="5">
        <f t="shared" si="74"/>
        <v>5</v>
      </c>
      <c r="M1029" s="4" t="s">
        <v>1945</v>
      </c>
      <c r="N1029" s="4" t="s">
        <v>1946</v>
      </c>
      <c r="O1029" s="5"/>
      <c r="P1029" s="5"/>
      <c r="Q1029" s="5"/>
      <c r="R1029" s="5"/>
      <c r="S1029" s="5" t="s">
        <v>4494</v>
      </c>
      <c r="T1029" s="5" t="s">
        <v>4495</v>
      </c>
      <c r="U1029" s="5"/>
      <c r="V1029" s="5"/>
      <c r="W1029" s="5"/>
      <c r="X1029" s="5"/>
      <c r="Y1029" s="5" t="s">
        <v>5236</v>
      </c>
      <c r="Z1029" s="5" t="s">
        <v>5237</v>
      </c>
      <c r="AA1029" s="5"/>
      <c r="AB1029" s="5"/>
      <c r="AC1029" s="5">
        <v>20</v>
      </c>
      <c r="AD1029" s="5" t="s">
        <v>2180</v>
      </c>
      <c r="AE1029" s="5" t="s">
        <v>2181</v>
      </c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</row>
    <row r="1030" spans="1:73" s="6" customFormat="1" ht="13.5" customHeight="1">
      <c r="A1030" s="11" t="str">
        <f>HYPERLINK("http://kyu.snu.ac.kr/sdhj/index.jsp?type=hj/GK14746_00IM0001_165a.jpg","1867_수동면_165a")</f>
        <v>1867_수동면_165a</v>
      </c>
      <c r="B1030" s="4">
        <v>1867</v>
      </c>
      <c r="C1030" s="4" t="s">
        <v>72</v>
      </c>
      <c r="D1030" s="4" t="s">
        <v>73</v>
      </c>
      <c r="E1030" s="4">
        <v>1029</v>
      </c>
      <c r="F1030" s="5">
        <v>7</v>
      </c>
      <c r="G1030" s="5" t="s">
        <v>83</v>
      </c>
      <c r="H1030" s="5" t="s">
        <v>84</v>
      </c>
      <c r="I1030" s="5">
        <f t="shared" si="73"/>
        <v>2</v>
      </c>
      <c r="J1030" s="5"/>
      <c r="K1030" s="5"/>
      <c r="L1030" s="5">
        <f t="shared" si="74"/>
        <v>5</v>
      </c>
      <c r="M1030" s="4" t="s">
        <v>1945</v>
      </c>
      <c r="N1030" s="4" t="s">
        <v>1946</v>
      </c>
      <c r="O1030" s="5"/>
      <c r="P1030" s="5"/>
      <c r="Q1030" s="5"/>
      <c r="R1030" s="5"/>
      <c r="S1030" s="5"/>
      <c r="T1030" s="5" t="s">
        <v>5993</v>
      </c>
      <c r="U1030" s="5" t="s">
        <v>4512</v>
      </c>
      <c r="V1030" s="5" t="s">
        <v>4513</v>
      </c>
      <c r="W1030" s="5"/>
      <c r="X1030" s="5"/>
      <c r="Y1030" s="5" t="s">
        <v>5238</v>
      </c>
      <c r="Z1030" s="5" t="s">
        <v>5239</v>
      </c>
      <c r="AA1030" s="5"/>
      <c r="AB1030" s="5"/>
      <c r="AC1030" s="5"/>
      <c r="AD1030" s="5" t="s">
        <v>438</v>
      </c>
      <c r="AE1030" s="5" t="s">
        <v>439</v>
      </c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</row>
    <row r="1031" spans="1:73" s="6" customFormat="1" ht="13.5" customHeight="1">
      <c r="A1031" s="11" t="str">
        <f>HYPERLINK("http://kyu.snu.ac.kr/sdhj/index.jsp?type=hj/GK14746_00IM0001_165a.jpg","1867_수동면_165a")</f>
        <v>1867_수동면_165a</v>
      </c>
      <c r="B1031" s="4">
        <v>1867</v>
      </c>
      <c r="C1031" s="4" t="s">
        <v>72</v>
      </c>
      <c r="D1031" s="4" t="s">
        <v>73</v>
      </c>
      <c r="E1031" s="4">
        <v>1030</v>
      </c>
      <c r="F1031" s="5">
        <v>7</v>
      </c>
      <c r="G1031" s="5" t="s">
        <v>83</v>
      </c>
      <c r="H1031" s="5" t="s">
        <v>84</v>
      </c>
      <c r="I1031" s="5">
        <v>3</v>
      </c>
      <c r="J1031" s="5" t="s">
        <v>223</v>
      </c>
      <c r="K1031" s="5" t="s">
        <v>5994</v>
      </c>
      <c r="L1031" s="5">
        <v>1</v>
      </c>
      <c r="M1031" s="4" t="s">
        <v>224</v>
      </c>
      <c r="N1031" s="4" t="s">
        <v>225</v>
      </c>
      <c r="O1031" s="5"/>
      <c r="P1031" s="5"/>
      <c r="Q1031" s="5" t="s">
        <v>226</v>
      </c>
      <c r="R1031" s="5" t="s">
        <v>5995</v>
      </c>
      <c r="S1031" s="5"/>
      <c r="T1031" s="5" t="s">
        <v>5612</v>
      </c>
      <c r="U1031" s="5"/>
      <c r="V1031" s="5"/>
      <c r="W1031" s="5" t="s">
        <v>5996</v>
      </c>
      <c r="X1031" s="5" t="s">
        <v>5613</v>
      </c>
      <c r="Y1031" s="5" t="s">
        <v>227</v>
      </c>
      <c r="Z1031" s="5" t="s">
        <v>228</v>
      </c>
      <c r="AA1031" s="5"/>
      <c r="AB1031" s="5"/>
      <c r="AC1031" s="5">
        <v>41</v>
      </c>
      <c r="AD1031" s="5" t="s">
        <v>229</v>
      </c>
      <c r="AE1031" s="5" t="s">
        <v>230</v>
      </c>
      <c r="AF1031" s="5"/>
      <c r="AG1031" s="5"/>
      <c r="AH1031" s="5"/>
      <c r="AI1031" s="5"/>
      <c r="AJ1031" s="5" t="s">
        <v>35</v>
      </c>
      <c r="AK1031" s="5" t="s">
        <v>36</v>
      </c>
      <c r="AL1031" s="5" t="s">
        <v>231</v>
      </c>
      <c r="AM1031" s="5" t="s">
        <v>232</v>
      </c>
      <c r="AN1031" s="5"/>
      <c r="AO1031" s="5"/>
      <c r="AP1031" s="5"/>
      <c r="AQ1031" s="5"/>
      <c r="AR1031" s="5"/>
      <c r="AS1031" s="5"/>
      <c r="AT1031" s="5" t="s">
        <v>95</v>
      </c>
      <c r="AU1031" s="5" t="s">
        <v>96</v>
      </c>
      <c r="AV1031" s="5" t="s">
        <v>233</v>
      </c>
      <c r="AW1031" s="5" t="s">
        <v>234</v>
      </c>
      <c r="AX1031" s="5"/>
      <c r="AY1031" s="5"/>
      <c r="AZ1031" s="5"/>
      <c r="BA1031" s="5"/>
      <c r="BB1031" s="5"/>
      <c r="BC1031" s="5"/>
      <c r="BD1031" s="5"/>
      <c r="BE1031" s="5"/>
      <c r="BF1031" s="5"/>
      <c r="BG1031" s="5" t="s">
        <v>95</v>
      </c>
      <c r="BH1031" s="5" t="s">
        <v>96</v>
      </c>
      <c r="BI1031" s="5" t="s">
        <v>235</v>
      </c>
      <c r="BJ1031" s="5" t="s">
        <v>236</v>
      </c>
      <c r="BK1031" s="5" t="s">
        <v>95</v>
      </c>
      <c r="BL1031" s="5" t="s">
        <v>96</v>
      </c>
      <c r="BM1031" s="5" t="s">
        <v>237</v>
      </c>
      <c r="BN1031" s="5" t="s">
        <v>238</v>
      </c>
      <c r="BO1031" s="5" t="s">
        <v>95</v>
      </c>
      <c r="BP1031" s="5" t="s">
        <v>96</v>
      </c>
      <c r="BQ1031" s="5" t="s">
        <v>239</v>
      </c>
      <c r="BR1031" s="5" t="s">
        <v>240</v>
      </c>
      <c r="BS1031" s="5" t="s">
        <v>199</v>
      </c>
      <c r="BT1031" s="5" t="s">
        <v>200</v>
      </c>
      <c r="BU1031" s="5"/>
    </row>
    <row r="1032" spans="1:73" s="6" customFormat="1" ht="13.5" customHeight="1">
      <c r="A1032" s="11" t="str">
        <f>HYPERLINK("http://kyu.snu.ac.kr/sdhj/index.jsp?type=hj/GK14746_00IM0001_165a.jpg","1867_수동면_165a")</f>
        <v>1867_수동면_165a</v>
      </c>
      <c r="B1032" s="4">
        <v>1867</v>
      </c>
      <c r="C1032" s="4" t="s">
        <v>72</v>
      </c>
      <c r="D1032" s="4" t="s">
        <v>73</v>
      </c>
      <c r="E1032" s="4">
        <v>1031</v>
      </c>
      <c r="F1032" s="5">
        <v>7</v>
      </c>
      <c r="G1032" s="5" t="s">
        <v>83</v>
      </c>
      <c r="H1032" s="5" t="s">
        <v>84</v>
      </c>
      <c r="I1032" s="5">
        <f t="shared" ref="I1032:I1061" si="75">I1031</f>
        <v>3</v>
      </c>
      <c r="J1032" s="5"/>
      <c r="K1032" s="5"/>
      <c r="L1032" s="5">
        <f>L1031</f>
        <v>1</v>
      </c>
      <c r="M1032" s="4" t="s">
        <v>224</v>
      </c>
      <c r="N1032" s="4" t="s">
        <v>225</v>
      </c>
      <c r="O1032" s="5"/>
      <c r="P1032" s="5"/>
      <c r="Q1032" s="5"/>
      <c r="R1032" s="5"/>
      <c r="S1032" s="5" t="s">
        <v>164</v>
      </c>
      <c r="T1032" s="5" t="s">
        <v>165</v>
      </c>
      <c r="U1032" s="5"/>
      <c r="V1032" s="5"/>
      <c r="W1032" s="5" t="s">
        <v>166</v>
      </c>
      <c r="X1032" s="5" t="s">
        <v>5650</v>
      </c>
      <c r="Y1032" s="5" t="s">
        <v>167</v>
      </c>
      <c r="Z1032" s="5" t="s">
        <v>168</v>
      </c>
      <c r="AA1032" s="5"/>
      <c r="AB1032" s="5"/>
      <c r="AC1032" s="5">
        <v>32</v>
      </c>
      <c r="AD1032" s="5" t="s">
        <v>662</v>
      </c>
      <c r="AE1032" s="5" t="s">
        <v>663</v>
      </c>
      <c r="AF1032" s="5"/>
      <c r="AG1032" s="5"/>
      <c r="AH1032" s="5"/>
      <c r="AI1032" s="5"/>
      <c r="AJ1032" s="5" t="s">
        <v>35</v>
      </c>
      <c r="AK1032" s="5" t="s">
        <v>36</v>
      </c>
      <c r="AL1032" s="5" t="s">
        <v>171</v>
      </c>
      <c r="AM1032" s="5" t="s">
        <v>5831</v>
      </c>
      <c r="AN1032" s="5"/>
      <c r="AO1032" s="5"/>
      <c r="AP1032" s="5"/>
      <c r="AQ1032" s="5"/>
      <c r="AR1032" s="5"/>
      <c r="AS1032" s="5"/>
      <c r="AT1032" s="5" t="s">
        <v>95</v>
      </c>
      <c r="AU1032" s="5" t="s">
        <v>96</v>
      </c>
      <c r="AV1032" s="5" t="s">
        <v>1655</v>
      </c>
      <c r="AW1032" s="5" t="s">
        <v>1656</v>
      </c>
      <c r="AX1032" s="5"/>
      <c r="AY1032" s="5"/>
      <c r="AZ1032" s="5"/>
      <c r="BA1032" s="5"/>
      <c r="BB1032" s="5"/>
      <c r="BC1032" s="5"/>
      <c r="BD1032" s="5"/>
      <c r="BE1032" s="5"/>
      <c r="BF1032" s="5"/>
      <c r="BG1032" s="5" t="s">
        <v>95</v>
      </c>
      <c r="BH1032" s="5" t="s">
        <v>96</v>
      </c>
      <c r="BI1032" s="5" t="s">
        <v>1657</v>
      </c>
      <c r="BJ1032" s="5" t="s">
        <v>1658</v>
      </c>
      <c r="BK1032" s="5" t="s">
        <v>1659</v>
      </c>
      <c r="BL1032" s="5" t="s">
        <v>1660</v>
      </c>
      <c r="BM1032" s="5" t="s">
        <v>1661</v>
      </c>
      <c r="BN1032" s="5" t="s">
        <v>1662</v>
      </c>
      <c r="BO1032" s="5" t="s">
        <v>95</v>
      </c>
      <c r="BP1032" s="5" t="s">
        <v>96</v>
      </c>
      <c r="BQ1032" s="5" t="s">
        <v>1663</v>
      </c>
      <c r="BR1032" s="5" t="s">
        <v>1664</v>
      </c>
      <c r="BS1032" s="5" t="s">
        <v>1266</v>
      </c>
      <c r="BT1032" s="5" t="s">
        <v>1267</v>
      </c>
      <c r="BU1032" s="5"/>
    </row>
    <row r="1033" spans="1:73" s="6" customFormat="1" ht="13.5" customHeight="1">
      <c r="A1033" s="11" t="str">
        <f>HYPERLINK("http://kyu.snu.ac.kr/sdhj/index.jsp?type=hj/GK14746_00IM0001_165a.jpg","1867_수동면_165a")</f>
        <v>1867_수동면_165a</v>
      </c>
      <c r="B1033" s="4">
        <v>1867</v>
      </c>
      <c r="C1033" s="4" t="s">
        <v>72</v>
      </c>
      <c r="D1033" s="4" t="s">
        <v>73</v>
      </c>
      <c r="E1033" s="4">
        <v>1032</v>
      </c>
      <c r="F1033" s="5">
        <v>7</v>
      </c>
      <c r="G1033" s="5" t="s">
        <v>83</v>
      </c>
      <c r="H1033" s="5" t="s">
        <v>84</v>
      </c>
      <c r="I1033" s="5">
        <f t="shared" si="75"/>
        <v>3</v>
      </c>
      <c r="J1033" s="5"/>
      <c r="K1033" s="5"/>
      <c r="L1033" s="5">
        <f>L1032</f>
        <v>1</v>
      </c>
      <c r="M1033" s="4" t="s">
        <v>224</v>
      </c>
      <c r="N1033" s="4" t="s">
        <v>225</v>
      </c>
      <c r="O1033" s="5"/>
      <c r="P1033" s="5"/>
      <c r="Q1033" s="5"/>
      <c r="R1033" s="5"/>
      <c r="S1033" s="5" t="s">
        <v>4508</v>
      </c>
      <c r="T1033" s="5" t="s">
        <v>4509</v>
      </c>
      <c r="U1033" s="5"/>
      <c r="V1033" s="5"/>
      <c r="W1033" s="5"/>
      <c r="X1033" s="5"/>
      <c r="Y1033" s="5" t="s">
        <v>5240</v>
      </c>
      <c r="Z1033" s="5" t="s">
        <v>5241</v>
      </c>
      <c r="AA1033" s="5"/>
      <c r="AB1033" s="5"/>
      <c r="AC1033" s="5">
        <v>31</v>
      </c>
      <c r="AD1033" s="5" t="s">
        <v>662</v>
      </c>
      <c r="AE1033" s="5" t="s">
        <v>663</v>
      </c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</row>
    <row r="1034" spans="1:73" s="6" customFormat="1" ht="13.5" customHeight="1">
      <c r="A1034" s="11" t="str">
        <f>HYPERLINK("http://kyu.snu.ac.kr/sdhj/index.jsp?type=hj/GK14746_00IM0001_165a.jpg","1867_수동면_165a")</f>
        <v>1867_수동면_165a</v>
      </c>
      <c r="B1034" s="4">
        <v>1867</v>
      </c>
      <c r="C1034" s="4" t="s">
        <v>72</v>
      </c>
      <c r="D1034" s="4" t="s">
        <v>73</v>
      </c>
      <c r="E1034" s="4">
        <v>1033</v>
      </c>
      <c r="F1034" s="5">
        <v>7</v>
      </c>
      <c r="G1034" s="5" t="s">
        <v>83</v>
      </c>
      <c r="H1034" s="5" t="s">
        <v>84</v>
      </c>
      <c r="I1034" s="5">
        <f t="shared" si="75"/>
        <v>3</v>
      </c>
      <c r="J1034" s="5"/>
      <c r="K1034" s="5"/>
      <c r="L1034" s="5">
        <f>L1033</f>
        <v>1</v>
      </c>
      <c r="M1034" s="4" t="s">
        <v>224</v>
      </c>
      <c r="N1034" s="4" t="s">
        <v>225</v>
      </c>
      <c r="O1034" s="5"/>
      <c r="P1034" s="5"/>
      <c r="Q1034" s="5"/>
      <c r="R1034" s="5"/>
      <c r="S1034" s="5"/>
      <c r="T1034" s="5" t="s">
        <v>5615</v>
      </c>
      <c r="U1034" s="5" t="s">
        <v>4512</v>
      </c>
      <c r="V1034" s="5" t="s">
        <v>4513</v>
      </c>
      <c r="W1034" s="5"/>
      <c r="X1034" s="5"/>
      <c r="Y1034" s="5" t="s">
        <v>5242</v>
      </c>
      <c r="Z1034" s="5" t="s">
        <v>5243</v>
      </c>
      <c r="AA1034" s="5"/>
      <c r="AB1034" s="5"/>
      <c r="AC1034" s="5"/>
      <c r="AD1034" s="5" t="s">
        <v>850</v>
      </c>
      <c r="AE1034" s="5" t="s">
        <v>851</v>
      </c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</row>
    <row r="1035" spans="1:73" s="6" customFormat="1" ht="13.5" customHeight="1">
      <c r="A1035" s="11" t="str">
        <f>HYPERLINK("http://kyu.snu.ac.kr/sdhj/index.jsp?type=hj/GK14746_00IM0001_165a.jpg","1867_수동면_165a")</f>
        <v>1867_수동면_165a</v>
      </c>
      <c r="B1035" s="4">
        <v>1867</v>
      </c>
      <c r="C1035" s="4" t="s">
        <v>72</v>
      </c>
      <c r="D1035" s="4" t="s">
        <v>73</v>
      </c>
      <c r="E1035" s="4">
        <v>1034</v>
      </c>
      <c r="F1035" s="5">
        <v>7</v>
      </c>
      <c r="G1035" s="5" t="s">
        <v>83</v>
      </c>
      <c r="H1035" s="5" t="s">
        <v>84</v>
      </c>
      <c r="I1035" s="5">
        <f t="shared" si="75"/>
        <v>3</v>
      </c>
      <c r="J1035" s="5"/>
      <c r="K1035" s="5"/>
      <c r="L1035" s="5">
        <v>2</v>
      </c>
      <c r="M1035" s="4" t="s">
        <v>1647</v>
      </c>
      <c r="N1035" s="4" t="s">
        <v>1648</v>
      </c>
      <c r="O1035" s="5"/>
      <c r="P1035" s="5"/>
      <c r="Q1035" s="5"/>
      <c r="R1035" s="5"/>
      <c r="S1035" s="5"/>
      <c r="T1035" s="5" t="s">
        <v>5523</v>
      </c>
      <c r="U1035" s="5" t="s">
        <v>108</v>
      </c>
      <c r="V1035" s="5" t="s">
        <v>109</v>
      </c>
      <c r="W1035" s="5" t="s">
        <v>184</v>
      </c>
      <c r="X1035" s="5" t="s">
        <v>5526</v>
      </c>
      <c r="Y1035" s="5" t="s">
        <v>1962</v>
      </c>
      <c r="Z1035" s="5" t="s">
        <v>1963</v>
      </c>
      <c r="AA1035" s="5"/>
      <c r="AB1035" s="5"/>
      <c r="AC1035" s="5">
        <v>41</v>
      </c>
      <c r="AD1035" s="5" t="s">
        <v>229</v>
      </c>
      <c r="AE1035" s="5" t="s">
        <v>230</v>
      </c>
      <c r="AF1035" s="5"/>
      <c r="AG1035" s="5"/>
      <c r="AH1035" s="5"/>
      <c r="AI1035" s="5"/>
      <c r="AJ1035" s="5" t="s">
        <v>35</v>
      </c>
      <c r="AK1035" s="5" t="s">
        <v>36</v>
      </c>
      <c r="AL1035" s="5" t="s">
        <v>1550</v>
      </c>
      <c r="AM1035" s="5" t="s">
        <v>1551</v>
      </c>
      <c r="AN1035" s="5"/>
      <c r="AO1035" s="5"/>
      <c r="AP1035" s="5"/>
      <c r="AQ1035" s="5"/>
      <c r="AR1035" s="5"/>
      <c r="AS1035" s="5"/>
      <c r="AT1035" s="5" t="s">
        <v>95</v>
      </c>
      <c r="AU1035" s="5" t="s">
        <v>96</v>
      </c>
      <c r="AV1035" s="5" t="s">
        <v>1964</v>
      </c>
      <c r="AW1035" s="5" t="s">
        <v>1965</v>
      </c>
      <c r="AX1035" s="5"/>
      <c r="AY1035" s="5"/>
      <c r="AZ1035" s="5"/>
      <c r="BA1035" s="5"/>
      <c r="BB1035" s="5"/>
      <c r="BC1035" s="5"/>
      <c r="BD1035" s="5"/>
      <c r="BE1035" s="5"/>
      <c r="BF1035" s="5"/>
      <c r="BG1035" s="5" t="s">
        <v>95</v>
      </c>
      <c r="BH1035" s="5" t="s">
        <v>96</v>
      </c>
      <c r="BI1035" s="5" t="s">
        <v>1966</v>
      </c>
      <c r="BJ1035" s="5" t="s">
        <v>1967</v>
      </c>
      <c r="BK1035" s="5" t="s">
        <v>95</v>
      </c>
      <c r="BL1035" s="5" t="s">
        <v>96</v>
      </c>
      <c r="BM1035" s="5" t="s">
        <v>1968</v>
      </c>
      <c r="BN1035" s="5" t="s">
        <v>1969</v>
      </c>
      <c r="BO1035" s="5" t="s">
        <v>95</v>
      </c>
      <c r="BP1035" s="5" t="s">
        <v>96</v>
      </c>
      <c r="BQ1035" s="5" t="s">
        <v>1970</v>
      </c>
      <c r="BR1035" s="5" t="s">
        <v>1971</v>
      </c>
      <c r="BS1035" s="5" t="s">
        <v>255</v>
      </c>
      <c r="BT1035" s="5" t="s">
        <v>256</v>
      </c>
      <c r="BU1035" s="5"/>
    </row>
    <row r="1036" spans="1:73" s="6" customFormat="1" ht="13.5" customHeight="1">
      <c r="A1036" s="11" t="str">
        <f>HYPERLINK("http://kyu.snu.ac.kr/sdhj/index.jsp?type=hj/GK14746_00IM0001_165a.jpg","1867_수동면_165a")</f>
        <v>1867_수동면_165a</v>
      </c>
      <c r="B1036" s="4">
        <v>1867</v>
      </c>
      <c r="C1036" s="4" t="s">
        <v>72</v>
      </c>
      <c r="D1036" s="4" t="s">
        <v>73</v>
      </c>
      <c r="E1036" s="4">
        <v>1035</v>
      </c>
      <c r="F1036" s="5">
        <v>7</v>
      </c>
      <c r="G1036" s="5" t="s">
        <v>83</v>
      </c>
      <c r="H1036" s="5" t="s">
        <v>84</v>
      </c>
      <c r="I1036" s="5">
        <f t="shared" si="75"/>
        <v>3</v>
      </c>
      <c r="J1036" s="5"/>
      <c r="K1036" s="5"/>
      <c r="L1036" s="5">
        <f t="shared" ref="L1036:L1041" si="76">L1035</f>
        <v>2</v>
      </c>
      <c r="M1036" s="4" t="s">
        <v>1647</v>
      </c>
      <c r="N1036" s="4" t="s">
        <v>1648</v>
      </c>
      <c r="O1036" s="5"/>
      <c r="P1036" s="5"/>
      <c r="Q1036" s="5"/>
      <c r="R1036" s="5"/>
      <c r="S1036" s="5" t="s">
        <v>3095</v>
      </c>
      <c r="T1036" s="5" t="s">
        <v>3096</v>
      </c>
      <c r="U1036" s="5"/>
      <c r="V1036" s="5"/>
      <c r="W1036" s="5" t="s">
        <v>728</v>
      </c>
      <c r="X1036" s="5" t="s">
        <v>729</v>
      </c>
      <c r="Y1036" s="5" t="s">
        <v>167</v>
      </c>
      <c r="Z1036" s="5" t="s">
        <v>168</v>
      </c>
      <c r="AA1036" s="5"/>
      <c r="AB1036" s="5"/>
      <c r="AC1036" s="5">
        <v>66</v>
      </c>
      <c r="AD1036" s="5" t="s">
        <v>3941</v>
      </c>
      <c r="AE1036" s="5" t="s">
        <v>3942</v>
      </c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</row>
    <row r="1037" spans="1:73" s="6" customFormat="1" ht="13.5" customHeight="1">
      <c r="A1037" s="11" t="str">
        <f>HYPERLINK("http://kyu.snu.ac.kr/sdhj/index.jsp?type=hj/GK14746_00IM0001_165a.jpg","1867_수동면_165a")</f>
        <v>1867_수동면_165a</v>
      </c>
      <c r="B1037" s="4">
        <v>1867</v>
      </c>
      <c r="C1037" s="4" t="s">
        <v>72</v>
      </c>
      <c r="D1037" s="4" t="s">
        <v>73</v>
      </c>
      <c r="E1037" s="4">
        <v>1036</v>
      </c>
      <c r="F1037" s="5">
        <v>7</v>
      </c>
      <c r="G1037" s="5" t="s">
        <v>83</v>
      </c>
      <c r="H1037" s="5" t="s">
        <v>84</v>
      </c>
      <c r="I1037" s="5">
        <f t="shared" si="75"/>
        <v>3</v>
      </c>
      <c r="J1037" s="5"/>
      <c r="K1037" s="5"/>
      <c r="L1037" s="5">
        <f t="shared" si="76"/>
        <v>2</v>
      </c>
      <c r="M1037" s="4" t="s">
        <v>1647</v>
      </c>
      <c r="N1037" s="4" t="s">
        <v>1648</v>
      </c>
      <c r="O1037" s="5"/>
      <c r="P1037" s="5"/>
      <c r="Q1037" s="5"/>
      <c r="R1037" s="5"/>
      <c r="S1037" s="5" t="s">
        <v>164</v>
      </c>
      <c r="T1037" s="5" t="s">
        <v>165</v>
      </c>
      <c r="U1037" s="5"/>
      <c r="V1037" s="5"/>
      <c r="W1037" s="5" t="s">
        <v>728</v>
      </c>
      <c r="X1037" s="5" t="s">
        <v>729</v>
      </c>
      <c r="Y1037" s="5" t="s">
        <v>167</v>
      </c>
      <c r="Z1037" s="5" t="s">
        <v>168</v>
      </c>
      <c r="AA1037" s="5"/>
      <c r="AB1037" s="5"/>
      <c r="AC1037" s="5">
        <v>48</v>
      </c>
      <c r="AD1037" s="5" t="s">
        <v>81</v>
      </c>
      <c r="AE1037" s="5" t="s">
        <v>82</v>
      </c>
      <c r="AF1037" s="5"/>
      <c r="AG1037" s="5"/>
      <c r="AH1037" s="5"/>
      <c r="AI1037" s="5"/>
      <c r="AJ1037" s="5" t="s">
        <v>169</v>
      </c>
      <c r="AK1037" s="5" t="s">
        <v>170</v>
      </c>
      <c r="AL1037" s="5" t="s">
        <v>255</v>
      </c>
      <c r="AM1037" s="5" t="s">
        <v>256</v>
      </c>
      <c r="AN1037" s="5"/>
      <c r="AO1037" s="5"/>
      <c r="AP1037" s="5"/>
      <c r="AQ1037" s="5"/>
      <c r="AR1037" s="5"/>
      <c r="AS1037" s="5"/>
      <c r="AT1037" s="5" t="s">
        <v>95</v>
      </c>
      <c r="AU1037" s="5" t="s">
        <v>96</v>
      </c>
      <c r="AV1037" s="5" t="s">
        <v>1649</v>
      </c>
      <c r="AW1037" s="5" t="s">
        <v>1650</v>
      </c>
      <c r="AX1037" s="5"/>
      <c r="AY1037" s="5"/>
      <c r="AZ1037" s="5"/>
      <c r="BA1037" s="5"/>
      <c r="BB1037" s="5"/>
      <c r="BC1037" s="5"/>
      <c r="BD1037" s="5"/>
      <c r="BE1037" s="5"/>
      <c r="BF1037" s="5"/>
      <c r="BG1037" s="5" t="s">
        <v>95</v>
      </c>
      <c r="BH1037" s="5" t="s">
        <v>96</v>
      </c>
      <c r="BI1037" s="5" t="s">
        <v>1651</v>
      </c>
      <c r="BJ1037" s="5" t="s">
        <v>111</v>
      </c>
      <c r="BK1037" s="5" t="s">
        <v>95</v>
      </c>
      <c r="BL1037" s="5" t="s">
        <v>96</v>
      </c>
      <c r="BM1037" s="5" t="s">
        <v>1652</v>
      </c>
      <c r="BN1037" s="5" t="s">
        <v>5997</v>
      </c>
      <c r="BO1037" s="5" t="s">
        <v>95</v>
      </c>
      <c r="BP1037" s="5" t="s">
        <v>96</v>
      </c>
      <c r="BQ1037" s="5" t="s">
        <v>1653</v>
      </c>
      <c r="BR1037" s="5" t="s">
        <v>1654</v>
      </c>
      <c r="BS1037" s="5" t="s">
        <v>1266</v>
      </c>
      <c r="BT1037" s="5" t="s">
        <v>1267</v>
      </c>
      <c r="BU1037" s="5"/>
    </row>
    <row r="1038" spans="1:73" s="6" customFormat="1" ht="13.5" customHeight="1">
      <c r="A1038" s="11" t="str">
        <f>HYPERLINK("http://kyu.snu.ac.kr/sdhj/index.jsp?type=hj/GK14746_00IM0001_165a.jpg","1867_수동면_165a")</f>
        <v>1867_수동면_165a</v>
      </c>
      <c r="B1038" s="4">
        <v>1867</v>
      </c>
      <c r="C1038" s="4" t="s">
        <v>72</v>
      </c>
      <c r="D1038" s="4" t="s">
        <v>73</v>
      </c>
      <c r="E1038" s="4">
        <v>1037</v>
      </c>
      <c r="F1038" s="5">
        <v>7</v>
      </c>
      <c r="G1038" s="5" t="s">
        <v>83</v>
      </c>
      <c r="H1038" s="5" t="s">
        <v>84</v>
      </c>
      <c r="I1038" s="5">
        <f t="shared" si="75"/>
        <v>3</v>
      </c>
      <c r="J1038" s="5"/>
      <c r="K1038" s="5"/>
      <c r="L1038" s="5">
        <f t="shared" si="76"/>
        <v>2</v>
      </c>
      <c r="M1038" s="4" t="s">
        <v>1647</v>
      </c>
      <c r="N1038" s="4" t="s">
        <v>1648</v>
      </c>
      <c r="O1038" s="5"/>
      <c r="P1038" s="5"/>
      <c r="Q1038" s="5"/>
      <c r="R1038" s="5"/>
      <c r="S1038" s="5" t="s">
        <v>4508</v>
      </c>
      <c r="T1038" s="5" t="s">
        <v>4509</v>
      </c>
      <c r="U1038" s="5" t="s">
        <v>108</v>
      </c>
      <c r="V1038" s="5" t="s">
        <v>109</v>
      </c>
      <c r="W1038" s="5"/>
      <c r="X1038" s="5"/>
      <c r="Y1038" s="5" t="s">
        <v>5244</v>
      </c>
      <c r="Z1038" s="5" t="s">
        <v>5998</v>
      </c>
      <c r="AA1038" s="5"/>
      <c r="AB1038" s="5"/>
      <c r="AC1038" s="5">
        <v>27</v>
      </c>
      <c r="AD1038" s="5" t="s">
        <v>2200</v>
      </c>
      <c r="AE1038" s="5" t="s">
        <v>2201</v>
      </c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</row>
    <row r="1039" spans="1:73" s="6" customFormat="1" ht="13.5" customHeight="1">
      <c r="A1039" s="11" t="str">
        <f>HYPERLINK("http://kyu.snu.ac.kr/sdhj/index.jsp?type=hj/GK14746_00IM0001_165a.jpg","1867_수동면_165a")</f>
        <v>1867_수동면_165a</v>
      </c>
      <c r="B1039" s="4">
        <v>1867</v>
      </c>
      <c r="C1039" s="4" t="s">
        <v>72</v>
      </c>
      <c r="D1039" s="4" t="s">
        <v>73</v>
      </c>
      <c r="E1039" s="4">
        <v>1038</v>
      </c>
      <c r="F1039" s="5">
        <v>7</v>
      </c>
      <c r="G1039" s="5" t="s">
        <v>83</v>
      </c>
      <c r="H1039" s="5" t="s">
        <v>84</v>
      </c>
      <c r="I1039" s="5">
        <f t="shared" si="75"/>
        <v>3</v>
      </c>
      <c r="J1039" s="5"/>
      <c r="K1039" s="5"/>
      <c r="L1039" s="5">
        <f t="shared" si="76"/>
        <v>2</v>
      </c>
      <c r="M1039" s="4" t="s">
        <v>1647</v>
      </c>
      <c r="N1039" s="4" t="s">
        <v>1648</v>
      </c>
      <c r="O1039" s="5"/>
      <c r="P1039" s="5"/>
      <c r="Q1039" s="5"/>
      <c r="R1039" s="5"/>
      <c r="S1039" s="5" t="s">
        <v>4483</v>
      </c>
      <c r="T1039" s="5" t="s">
        <v>4484</v>
      </c>
      <c r="U1039" s="5"/>
      <c r="V1039" s="5"/>
      <c r="W1039" s="5" t="s">
        <v>243</v>
      </c>
      <c r="X1039" s="5" t="s">
        <v>244</v>
      </c>
      <c r="Y1039" s="5" t="s">
        <v>167</v>
      </c>
      <c r="Z1039" s="5" t="s">
        <v>168</v>
      </c>
      <c r="AA1039" s="5"/>
      <c r="AB1039" s="5"/>
      <c r="AC1039" s="5">
        <v>24</v>
      </c>
      <c r="AD1039" s="5" t="s">
        <v>1079</v>
      </c>
      <c r="AE1039" s="5" t="s">
        <v>1080</v>
      </c>
      <c r="AF1039" s="5"/>
      <c r="AG1039" s="5"/>
      <c r="AH1039" s="5"/>
      <c r="AI1039" s="5"/>
      <c r="AJ1039" s="5" t="s">
        <v>35</v>
      </c>
      <c r="AK1039" s="5" t="s">
        <v>36</v>
      </c>
      <c r="AL1039" s="5" t="s">
        <v>245</v>
      </c>
      <c r="AM1039" s="5" t="s">
        <v>246</v>
      </c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</row>
    <row r="1040" spans="1:73" s="6" customFormat="1" ht="13.5" customHeight="1">
      <c r="A1040" s="11" t="str">
        <f>HYPERLINK("http://kyu.snu.ac.kr/sdhj/index.jsp?type=hj/GK14746_00IM0001_165a.jpg","1867_수동면_165a")</f>
        <v>1867_수동면_165a</v>
      </c>
      <c r="B1040" s="4">
        <v>1867</v>
      </c>
      <c r="C1040" s="4" t="s">
        <v>72</v>
      </c>
      <c r="D1040" s="4" t="s">
        <v>73</v>
      </c>
      <c r="E1040" s="4">
        <v>1039</v>
      </c>
      <c r="F1040" s="5">
        <v>7</v>
      </c>
      <c r="G1040" s="5" t="s">
        <v>83</v>
      </c>
      <c r="H1040" s="5" t="s">
        <v>84</v>
      </c>
      <c r="I1040" s="5">
        <f t="shared" si="75"/>
        <v>3</v>
      </c>
      <c r="J1040" s="5"/>
      <c r="K1040" s="5"/>
      <c r="L1040" s="5">
        <f t="shared" si="76"/>
        <v>2</v>
      </c>
      <c r="M1040" s="4" t="s">
        <v>1647</v>
      </c>
      <c r="N1040" s="4" t="s">
        <v>1648</v>
      </c>
      <c r="O1040" s="5"/>
      <c r="P1040" s="5"/>
      <c r="Q1040" s="5"/>
      <c r="R1040" s="5"/>
      <c r="S1040" s="5" t="s">
        <v>4494</v>
      </c>
      <c r="T1040" s="5" t="s">
        <v>4495</v>
      </c>
      <c r="U1040" s="5"/>
      <c r="V1040" s="5"/>
      <c r="W1040" s="5"/>
      <c r="X1040" s="5"/>
      <c r="Y1040" s="5" t="s">
        <v>5245</v>
      </c>
      <c r="Z1040" s="5" t="s">
        <v>5246</v>
      </c>
      <c r="AA1040" s="5"/>
      <c r="AB1040" s="5"/>
      <c r="AC1040" s="5">
        <v>9</v>
      </c>
      <c r="AD1040" s="5" t="s">
        <v>3628</v>
      </c>
      <c r="AE1040" s="5" t="s">
        <v>3629</v>
      </c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</row>
    <row r="1041" spans="1:73" s="6" customFormat="1" ht="13.5" customHeight="1">
      <c r="A1041" s="11" t="str">
        <f>HYPERLINK("http://kyu.snu.ac.kr/sdhj/index.jsp?type=hj/GK14746_00IM0001_165a.jpg","1867_수동면_165a")</f>
        <v>1867_수동면_165a</v>
      </c>
      <c r="B1041" s="4">
        <v>1867</v>
      </c>
      <c r="C1041" s="4" t="s">
        <v>72</v>
      </c>
      <c r="D1041" s="4" t="s">
        <v>73</v>
      </c>
      <c r="E1041" s="4">
        <v>1040</v>
      </c>
      <c r="F1041" s="5">
        <v>7</v>
      </c>
      <c r="G1041" s="5" t="s">
        <v>83</v>
      </c>
      <c r="H1041" s="5" t="s">
        <v>84</v>
      </c>
      <c r="I1041" s="5">
        <f t="shared" si="75"/>
        <v>3</v>
      </c>
      <c r="J1041" s="5"/>
      <c r="K1041" s="5"/>
      <c r="L1041" s="5">
        <f t="shared" si="76"/>
        <v>2</v>
      </c>
      <c r="M1041" s="4" t="s">
        <v>1647</v>
      </c>
      <c r="N1041" s="4" t="s">
        <v>1648</v>
      </c>
      <c r="O1041" s="5"/>
      <c r="P1041" s="5"/>
      <c r="Q1041" s="5"/>
      <c r="R1041" s="5"/>
      <c r="S1041" s="5"/>
      <c r="T1041" s="5" t="s">
        <v>5527</v>
      </c>
      <c r="U1041" s="5" t="s">
        <v>4512</v>
      </c>
      <c r="V1041" s="5" t="s">
        <v>4513</v>
      </c>
      <c r="W1041" s="5"/>
      <c r="X1041" s="5"/>
      <c r="Y1041" s="5" t="s">
        <v>5247</v>
      </c>
      <c r="Z1041" s="5" t="s">
        <v>5248</v>
      </c>
      <c r="AA1041" s="5"/>
      <c r="AB1041" s="5"/>
      <c r="AC1041" s="5"/>
      <c r="AD1041" s="5" t="s">
        <v>2226</v>
      </c>
      <c r="AE1041" s="5" t="s">
        <v>2227</v>
      </c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</row>
    <row r="1042" spans="1:73" s="6" customFormat="1" ht="13.5" customHeight="1">
      <c r="A1042" s="11" t="str">
        <f>HYPERLINK("http://kyu.snu.ac.kr/sdhj/index.jsp?type=hj/GK14746_00IM0001_165a.jpg","1867_수동면_165a")</f>
        <v>1867_수동면_165a</v>
      </c>
      <c r="B1042" s="4">
        <v>1867</v>
      </c>
      <c r="C1042" s="4" t="s">
        <v>72</v>
      </c>
      <c r="D1042" s="4" t="s">
        <v>73</v>
      </c>
      <c r="E1042" s="4">
        <v>1041</v>
      </c>
      <c r="F1042" s="5">
        <v>7</v>
      </c>
      <c r="G1042" s="5" t="s">
        <v>83</v>
      </c>
      <c r="H1042" s="5" t="s">
        <v>84</v>
      </c>
      <c r="I1042" s="5">
        <f t="shared" si="75"/>
        <v>3</v>
      </c>
      <c r="J1042" s="5"/>
      <c r="K1042" s="5"/>
      <c r="L1042" s="5">
        <v>3</v>
      </c>
      <c r="M1042" s="4" t="s">
        <v>2677</v>
      </c>
      <c r="N1042" s="4" t="s">
        <v>2678</v>
      </c>
      <c r="O1042" s="5"/>
      <c r="P1042" s="5"/>
      <c r="Q1042" s="5"/>
      <c r="R1042" s="5"/>
      <c r="S1042" s="5"/>
      <c r="T1042" s="5" t="s">
        <v>5999</v>
      </c>
      <c r="U1042" s="5" t="s">
        <v>108</v>
      </c>
      <c r="V1042" s="5" t="s">
        <v>109</v>
      </c>
      <c r="W1042" s="5" t="s">
        <v>184</v>
      </c>
      <c r="X1042" s="5" t="s">
        <v>6000</v>
      </c>
      <c r="Y1042" s="5" t="s">
        <v>2855</v>
      </c>
      <c r="Z1042" s="5" t="s">
        <v>2856</v>
      </c>
      <c r="AA1042" s="5"/>
      <c r="AB1042" s="5"/>
      <c r="AC1042" s="5">
        <v>24</v>
      </c>
      <c r="AD1042" s="5" t="s">
        <v>1079</v>
      </c>
      <c r="AE1042" s="5" t="s">
        <v>1080</v>
      </c>
      <c r="AF1042" s="5"/>
      <c r="AG1042" s="5"/>
      <c r="AH1042" s="5"/>
      <c r="AI1042" s="5"/>
      <c r="AJ1042" s="5" t="s">
        <v>35</v>
      </c>
      <c r="AK1042" s="5" t="s">
        <v>36</v>
      </c>
      <c r="AL1042" s="5" t="s">
        <v>1550</v>
      </c>
      <c r="AM1042" s="5" t="s">
        <v>1551</v>
      </c>
      <c r="AN1042" s="5"/>
      <c r="AO1042" s="5"/>
      <c r="AP1042" s="5"/>
      <c r="AQ1042" s="5"/>
      <c r="AR1042" s="5"/>
      <c r="AS1042" s="5"/>
      <c r="AT1042" s="5" t="s">
        <v>95</v>
      </c>
      <c r="AU1042" s="5" t="s">
        <v>96</v>
      </c>
      <c r="AV1042" s="5" t="s">
        <v>2857</v>
      </c>
      <c r="AW1042" s="5" t="s">
        <v>2858</v>
      </c>
      <c r="AX1042" s="5"/>
      <c r="AY1042" s="5"/>
      <c r="AZ1042" s="5"/>
      <c r="BA1042" s="5"/>
      <c r="BB1042" s="5"/>
      <c r="BC1042" s="5"/>
      <c r="BD1042" s="5"/>
      <c r="BE1042" s="5"/>
      <c r="BF1042" s="5"/>
      <c r="BG1042" s="5" t="s">
        <v>95</v>
      </c>
      <c r="BH1042" s="5" t="s">
        <v>96</v>
      </c>
      <c r="BI1042" s="5" t="s">
        <v>2859</v>
      </c>
      <c r="BJ1042" s="5" t="s">
        <v>2860</v>
      </c>
      <c r="BK1042" s="5" t="s">
        <v>95</v>
      </c>
      <c r="BL1042" s="5" t="s">
        <v>96</v>
      </c>
      <c r="BM1042" s="5" t="s">
        <v>2861</v>
      </c>
      <c r="BN1042" s="5" t="s">
        <v>2862</v>
      </c>
      <c r="BO1042" s="5" t="s">
        <v>95</v>
      </c>
      <c r="BP1042" s="5" t="s">
        <v>96</v>
      </c>
      <c r="BQ1042" s="5" t="s">
        <v>2863</v>
      </c>
      <c r="BR1042" s="5" t="s">
        <v>2864</v>
      </c>
      <c r="BS1042" s="5" t="s">
        <v>245</v>
      </c>
      <c r="BT1042" s="5" t="s">
        <v>246</v>
      </c>
      <c r="BU1042" s="5"/>
    </row>
    <row r="1043" spans="1:73" s="6" customFormat="1" ht="13.5" customHeight="1">
      <c r="A1043" s="11" t="str">
        <f>HYPERLINK("http://kyu.snu.ac.kr/sdhj/index.jsp?type=hj/GK14746_00IM0001_165a.jpg","1867_수동면_165a")</f>
        <v>1867_수동면_165a</v>
      </c>
      <c r="B1043" s="4">
        <v>1867</v>
      </c>
      <c r="C1043" s="4" t="s">
        <v>72</v>
      </c>
      <c r="D1043" s="4" t="s">
        <v>73</v>
      </c>
      <c r="E1043" s="4">
        <v>1042</v>
      </c>
      <c r="F1043" s="5">
        <v>7</v>
      </c>
      <c r="G1043" s="5" t="s">
        <v>83</v>
      </c>
      <c r="H1043" s="5" t="s">
        <v>84</v>
      </c>
      <c r="I1043" s="5">
        <f t="shared" si="75"/>
        <v>3</v>
      </c>
      <c r="J1043" s="5"/>
      <c r="K1043" s="5"/>
      <c r="L1043" s="5">
        <f>L1042</f>
        <v>3</v>
      </c>
      <c r="M1043" s="4" t="s">
        <v>2677</v>
      </c>
      <c r="N1043" s="4" t="s">
        <v>2678</v>
      </c>
      <c r="O1043" s="5"/>
      <c r="P1043" s="5"/>
      <c r="Q1043" s="5"/>
      <c r="R1043" s="5"/>
      <c r="S1043" s="5" t="s">
        <v>3095</v>
      </c>
      <c r="T1043" s="5" t="s">
        <v>3096</v>
      </c>
      <c r="U1043" s="5"/>
      <c r="V1043" s="5"/>
      <c r="W1043" s="5" t="s">
        <v>284</v>
      </c>
      <c r="X1043" s="5" t="s">
        <v>285</v>
      </c>
      <c r="Y1043" s="5" t="s">
        <v>167</v>
      </c>
      <c r="Z1043" s="5" t="s">
        <v>168</v>
      </c>
      <c r="AA1043" s="5"/>
      <c r="AB1043" s="5"/>
      <c r="AC1043" s="5">
        <v>57</v>
      </c>
      <c r="AD1043" s="5" t="s">
        <v>1052</v>
      </c>
      <c r="AE1043" s="5" t="s">
        <v>1053</v>
      </c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</row>
    <row r="1044" spans="1:73" s="6" customFormat="1" ht="13.5" customHeight="1">
      <c r="A1044" s="11" t="str">
        <f>HYPERLINK("http://kyu.snu.ac.kr/sdhj/index.jsp?type=hj/GK14746_00IM0001_165a.jpg","1867_수동면_165a")</f>
        <v>1867_수동면_165a</v>
      </c>
      <c r="B1044" s="4">
        <v>1867</v>
      </c>
      <c r="C1044" s="4" t="s">
        <v>72</v>
      </c>
      <c r="D1044" s="4" t="s">
        <v>73</v>
      </c>
      <c r="E1044" s="4">
        <v>1043</v>
      </c>
      <c r="F1044" s="5">
        <v>7</v>
      </c>
      <c r="G1044" s="5" t="s">
        <v>83</v>
      </c>
      <c r="H1044" s="5" t="s">
        <v>84</v>
      </c>
      <c r="I1044" s="5">
        <f t="shared" si="75"/>
        <v>3</v>
      </c>
      <c r="J1044" s="5"/>
      <c r="K1044" s="5"/>
      <c r="L1044" s="5">
        <f>L1043</f>
        <v>3</v>
      </c>
      <c r="M1044" s="4" t="s">
        <v>2677</v>
      </c>
      <c r="N1044" s="4" t="s">
        <v>2678</v>
      </c>
      <c r="O1044" s="5"/>
      <c r="P1044" s="5"/>
      <c r="Q1044" s="5"/>
      <c r="R1044" s="5"/>
      <c r="S1044" s="5" t="s">
        <v>164</v>
      </c>
      <c r="T1044" s="5" t="s">
        <v>165</v>
      </c>
      <c r="U1044" s="5"/>
      <c r="V1044" s="5"/>
      <c r="W1044" s="5" t="s">
        <v>2679</v>
      </c>
      <c r="X1044" s="5" t="s">
        <v>2680</v>
      </c>
      <c r="Y1044" s="5" t="s">
        <v>167</v>
      </c>
      <c r="Z1044" s="5" t="s">
        <v>168</v>
      </c>
      <c r="AA1044" s="5"/>
      <c r="AB1044" s="5"/>
      <c r="AC1044" s="5">
        <v>27</v>
      </c>
      <c r="AD1044" s="5" t="s">
        <v>2200</v>
      </c>
      <c r="AE1044" s="5" t="s">
        <v>2201</v>
      </c>
      <c r="AF1044" s="5"/>
      <c r="AG1044" s="5"/>
      <c r="AH1044" s="5"/>
      <c r="AI1044" s="5"/>
      <c r="AJ1044" s="5" t="s">
        <v>169</v>
      </c>
      <c r="AK1044" s="5" t="s">
        <v>170</v>
      </c>
      <c r="AL1044" s="5" t="s">
        <v>2681</v>
      </c>
      <c r="AM1044" s="5" t="s">
        <v>2682</v>
      </c>
      <c r="AN1044" s="5"/>
      <c r="AO1044" s="5"/>
      <c r="AP1044" s="5"/>
      <c r="AQ1044" s="5"/>
      <c r="AR1044" s="5"/>
      <c r="AS1044" s="5"/>
      <c r="AT1044" s="5" t="s">
        <v>108</v>
      </c>
      <c r="AU1044" s="5" t="s">
        <v>109</v>
      </c>
      <c r="AV1044" s="5" t="s">
        <v>2683</v>
      </c>
      <c r="AW1044" s="5" t="s">
        <v>2684</v>
      </c>
      <c r="AX1044" s="5"/>
      <c r="AY1044" s="5"/>
      <c r="AZ1044" s="5"/>
      <c r="BA1044" s="5"/>
      <c r="BB1044" s="5"/>
      <c r="BC1044" s="5"/>
      <c r="BD1044" s="5"/>
      <c r="BE1044" s="5"/>
      <c r="BF1044" s="5"/>
      <c r="BG1044" s="5" t="s">
        <v>95</v>
      </c>
      <c r="BH1044" s="5" t="s">
        <v>96</v>
      </c>
      <c r="BI1044" s="5" t="s">
        <v>2685</v>
      </c>
      <c r="BJ1044" s="5" t="s">
        <v>2686</v>
      </c>
      <c r="BK1044" s="5" t="s">
        <v>95</v>
      </c>
      <c r="BL1044" s="5" t="s">
        <v>96</v>
      </c>
      <c r="BM1044" s="5" t="s">
        <v>1382</v>
      </c>
      <c r="BN1044" s="5" t="s">
        <v>1383</v>
      </c>
      <c r="BO1044" s="5" t="s">
        <v>95</v>
      </c>
      <c r="BP1044" s="5" t="s">
        <v>96</v>
      </c>
      <c r="BQ1044" s="5" t="s">
        <v>2687</v>
      </c>
      <c r="BR1044" s="5" t="s">
        <v>2688</v>
      </c>
      <c r="BS1044" s="5" t="s">
        <v>116</v>
      </c>
      <c r="BT1044" s="5" t="s">
        <v>117</v>
      </c>
      <c r="BU1044" s="5"/>
    </row>
    <row r="1045" spans="1:73" s="6" customFormat="1" ht="13.5" customHeight="1">
      <c r="A1045" s="11" t="str">
        <f>HYPERLINK("http://kyu.snu.ac.kr/sdhj/index.jsp?type=hj/GK14746_00IM0001_165b.jpg","1867_수동면_165b")</f>
        <v>1867_수동면_165b</v>
      </c>
      <c r="B1045" s="4">
        <v>1867</v>
      </c>
      <c r="C1045" s="4" t="s">
        <v>72</v>
      </c>
      <c r="D1045" s="4" t="s">
        <v>73</v>
      </c>
      <c r="E1045" s="4">
        <v>1044</v>
      </c>
      <c r="F1045" s="5">
        <v>7</v>
      </c>
      <c r="G1045" s="5" t="s">
        <v>83</v>
      </c>
      <c r="H1045" s="5" t="s">
        <v>84</v>
      </c>
      <c r="I1045" s="5">
        <f t="shared" si="75"/>
        <v>3</v>
      </c>
      <c r="J1045" s="5"/>
      <c r="K1045" s="5"/>
      <c r="L1045" s="5">
        <f>L1044</f>
        <v>3</v>
      </c>
      <c r="M1045" s="4" t="s">
        <v>2677</v>
      </c>
      <c r="N1045" s="4" t="s">
        <v>2678</v>
      </c>
      <c r="O1045" s="5"/>
      <c r="P1045" s="5"/>
      <c r="Q1045" s="5"/>
      <c r="R1045" s="5"/>
      <c r="S1045" s="5" t="s">
        <v>4508</v>
      </c>
      <c r="T1045" s="5" t="s">
        <v>4509</v>
      </c>
      <c r="U1045" s="5"/>
      <c r="V1045" s="5"/>
      <c r="W1045" s="5"/>
      <c r="X1045" s="5"/>
      <c r="Y1045" s="5" t="s">
        <v>5249</v>
      </c>
      <c r="Z1045" s="5" t="s">
        <v>5250</v>
      </c>
      <c r="AA1045" s="5"/>
      <c r="AB1045" s="5"/>
      <c r="AC1045" s="5">
        <v>15</v>
      </c>
      <c r="AD1045" s="5" t="s">
        <v>4796</v>
      </c>
      <c r="AE1045" s="5" t="s">
        <v>4797</v>
      </c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</row>
    <row r="1046" spans="1:73" s="6" customFormat="1" ht="13.5" customHeight="1">
      <c r="A1046" s="11" t="str">
        <f>HYPERLINK("http://kyu.snu.ac.kr/sdhj/index.jsp?type=hj/GK14746_00IM0001_165b.jpg","1867_수동면_165b")</f>
        <v>1867_수동면_165b</v>
      </c>
      <c r="B1046" s="4">
        <v>1867</v>
      </c>
      <c r="C1046" s="4" t="s">
        <v>72</v>
      </c>
      <c r="D1046" s="4" t="s">
        <v>73</v>
      </c>
      <c r="E1046" s="4">
        <v>1045</v>
      </c>
      <c r="F1046" s="5">
        <v>7</v>
      </c>
      <c r="G1046" s="5" t="s">
        <v>83</v>
      </c>
      <c r="H1046" s="5" t="s">
        <v>84</v>
      </c>
      <c r="I1046" s="5">
        <f t="shared" si="75"/>
        <v>3</v>
      </c>
      <c r="J1046" s="5"/>
      <c r="K1046" s="5"/>
      <c r="L1046" s="5">
        <f>L1045</f>
        <v>3</v>
      </c>
      <c r="M1046" s="4" t="s">
        <v>2677</v>
      </c>
      <c r="N1046" s="4" t="s">
        <v>2678</v>
      </c>
      <c r="O1046" s="5"/>
      <c r="P1046" s="5"/>
      <c r="Q1046" s="5"/>
      <c r="R1046" s="5"/>
      <c r="S1046" s="5"/>
      <c r="T1046" s="5" t="s">
        <v>6001</v>
      </c>
      <c r="U1046" s="5" t="s">
        <v>4512</v>
      </c>
      <c r="V1046" s="5" t="s">
        <v>4513</v>
      </c>
      <c r="W1046" s="5"/>
      <c r="X1046" s="5"/>
      <c r="Y1046" s="5" t="s">
        <v>5251</v>
      </c>
      <c r="Z1046" s="5" t="s">
        <v>5252</v>
      </c>
      <c r="AA1046" s="5"/>
      <c r="AB1046" s="5"/>
      <c r="AC1046" s="5"/>
      <c r="AD1046" s="5" t="s">
        <v>381</v>
      </c>
      <c r="AE1046" s="5" t="s">
        <v>382</v>
      </c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</row>
    <row r="1047" spans="1:73" s="6" customFormat="1" ht="13.5" customHeight="1">
      <c r="A1047" s="11" t="str">
        <f>HYPERLINK("http://kyu.snu.ac.kr/sdhj/index.jsp?type=hj/GK14746_00IM0001_165b.jpg","1867_수동면_165b")</f>
        <v>1867_수동면_165b</v>
      </c>
      <c r="B1047" s="4">
        <v>1867</v>
      </c>
      <c r="C1047" s="4" t="s">
        <v>72</v>
      </c>
      <c r="D1047" s="4" t="s">
        <v>73</v>
      </c>
      <c r="E1047" s="4">
        <v>1046</v>
      </c>
      <c r="F1047" s="5">
        <v>7</v>
      </c>
      <c r="G1047" s="5" t="s">
        <v>83</v>
      </c>
      <c r="H1047" s="5" t="s">
        <v>84</v>
      </c>
      <c r="I1047" s="5">
        <f t="shared" si="75"/>
        <v>3</v>
      </c>
      <c r="J1047" s="5"/>
      <c r="K1047" s="5"/>
      <c r="L1047" s="5">
        <v>4</v>
      </c>
      <c r="M1047" s="4" t="s">
        <v>1990</v>
      </c>
      <c r="N1047" s="4" t="s">
        <v>1991</v>
      </c>
      <c r="O1047" s="5"/>
      <c r="P1047" s="5"/>
      <c r="Q1047" s="5" t="s">
        <v>1992</v>
      </c>
      <c r="R1047" s="5" t="s">
        <v>6002</v>
      </c>
      <c r="S1047" s="5"/>
      <c r="T1047" s="5" t="s">
        <v>5950</v>
      </c>
      <c r="U1047" s="5"/>
      <c r="V1047" s="5"/>
      <c r="W1047" s="5" t="s">
        <v>6003</v>
      </c>
      <c r="X1047" s="5" t="s">
        <v>5951</v>
      </c>
      <c r="Y1047" s="5" t="s">
        <v>1993</v>
      </c>
      <c r="Z1047" s="5" t="s">
        <v>1994</v>
      </c>
      <c r="AA1047" s="5"/>
      <c r="AB1047" s="5"/>
      <c r="AC1047" s="5">
        <v>44</v>
      </c>
      <c r="AD1047" s="5" t="s">
        <v>814</v>
      </c>
      <c r="AE1047" s="5" t="s">
        <v>815</v>
      </c>
      <c r="AF1047" s="5"/>
      <c r="AG1047" s="5"/>
      <c r="AH1047" s="5"/>
      <c r="AI1047" s="5"/>
      <c r="AJ1047" s="5" t="s">
        <v>35</v>
      </c>
      <c r="AK1047" s="5" t="s">
        <v>36</v>
      </c>
      <c r="AL1047" s="5" t="s">
        <v>1550</v>
      </c>
      <c r="AM1047" s="5" t="s">
        <v>1551</v>
      </c>
      <c r="AN1047" s="5"/>
      <c r="AO1047" s="5"/>
      <c r="AP1047" s="5"/>
      <c r="AQ1047" s="5"/>
      <c r="AR1047" s="5"/>
      <c r="AS1047" s="5"/>
      <c r="AT1047" s="5" t="s">
        <v>95</v>
      </c>
      <c r="AU1047" s="5" t="s">
        <v>96</v>
      </c>
      <c r="AV1047" s="5" t="s">
        <v>1984</v>
      </c>
      <c r="AW1047" s="5" t="s">
        <v>1985</v>
      </c>
      <c r="AX1047" s="5"/>
      <c r="AY1047" s="5"/>
      <c r="AZ1047" s="5"/>
      <c r="BA1047" s="5"/>
      <c r="BB1047" s="5"/>
      <c r="BC1047" s="5"/>
      <c r="BD1047" s="5"/>
      <c r="BE1047" s="5"/>
      <c r="BF1047" s="5"/>
      <c r="BG1047" s="5" t="s">
        <v>95</v>
      </c>
      <c r="BH1047" s="5" t="s">
        <v>96</v>
      </c>
      <c r="BI1047" s="5" t="s">
        <v>1968</v>
      </c>
      <c r="BJ1047" s="5" t="s">
        <v>1969</v>
      </c>
      <c r="BK1047" s="5" t="s">
        <v>95</v>
      </c>
      <c r="BL1047" s="5" t="s">
        <v>96</v>
      </c>
      <c r="BM1047" s="5" t="s">
        <v>1986</v>
      </c>
      <c r="BN1047" s="5" t="s">
        <v>1987</v>
      </c>
      <c r="BO1047" s="5" t="s">
        <v>95</v>
      </c>
      <c r="BP1047" s="5" t="s">
        <v>96</v>
      </c>
      <c r="BQ1047" s="5" t="s">
        <v>1988</v>
      </c>
      <c r="BR1047" s="5" t="s">
        <v>1989</v>
      </c>
      <c r="BS1047" s="5" t="s">
        <v>255</v>
      </c>
      <c r="BT1047" s="5" t="s">
        <v>256</v>
      </c>
      <c r="BU1047" s="5"/>
    </row>
    <row r="1048" spans="1:73" s="6" customFormat="1" ht="13.5" customHeight="1">
      <c r="A1048" s="11" t="str">
        <f>HYPERLINK("http://kyu.snu.ac.kr/sdhj/index.jsp?type=hj/GK14746_00IM0001_165b.jpg","1867_수동면_165b")</f>
        <v>1867_수동면_165b</v>
      </c>
      <c r="B1048" s="4">
        <v>1867</v>
      </c>
      <c r="C1048" s="4" t="s">
        <v>72</v>
      </c>
      <c r="D1048" s="4" t="s">
        <v>73</v>
      </c>
      <c r="E1048" s="4">
        <v>1047</v>
      </c>
      <c r="F1048" s="5">
        <v>7</v>
      </c>
      <c r="G1048" s="5" t="s">
        <v>83</v>
      </c>
      <c r="H1048" s="5" t="s">
        <v>84</v>
      </c>
      <c r="I1048" s="5">
        <f t="shared" si="75"/>
        <v>3</v>
      </c>
      <c r="J1048" s="5"/>
      <c r="K1048" s="5"/>
      <c r="L1048" s="5">
        <f t="shared" ref="L1048:L1056" si="77">L1047</f>
        <v>4</v>
      </c>
      <c r="M1048" s="4" t="s">
        <v>1990</v>
      </c>
      <c r="N1048" s="4" t="s">
        <v>1991</v>
      </c>
      <c r="O1048" s="5"/>
      <c r="P1048" s="5"/>
      <c r="Q1048" s="5"/>
      <c r="R1048" s="5"/>
      <c r="S1048" s="5" t="s">
        <v>3095</v>
      </c>
      <c r="T1048" s="5" t="s">
        <v>3096</v>
      </c>
      <c r="U1048" s="5"/>
      <c r="V1048" s="5"/>
      <c r="W1048" s="5" t="s">
        <v>4608</v>
      </c>
      <c r="X1048" s="5" t="s">
        <v>1579</v>
      </c>
      <c r="Y1048" s="5" t="s">
        <v>167</v>
      </c>
      <c r="Z1048" s="5" t="s">
        <v>168</v>
      </c>
      <c r="AA1048" s="5"/>
      <c r="AB1048" s="5"/>
      <c r="AC1048" s="5">
        <v>66</v>
      </c>
      <c r="AD1048" s="5" t="s">
        <v>2100</v>
      </c>
      <c r="AE1048" s="5" t="s">
        <v>2101</v>
      </c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</row>
    <row r="1049" spans="1:73" s="6" customFormat="1" ht="13.5" customHeight="1">
      <c r="A1049" s="11" t="str">
        <f>HYPERLINK("http://kyu.snu.ac.kr/sdhj/index.jsp?type=hj/GK14746_00IM0001_165b.jpg","1867_수동면_165b")</f>
        <v>1867_수동면_165b</v>
      </c>
      <c r="B1049" s="4">
        <v>1867</v>
      </c>
      <c r="C1049" s="4" t="s">
        <v>72</v>
      </c>
      <c r="D1049" s="4" t="s">
        <v>73</v>
      </c>
      <c r="E1049" s="4">
        <v>1048</v>
      </c>
      <c r="F1049" s="5">
        <v>7</v>
      </c>
      <c r="G1049" s="5" t="s">
        <v>83</v>
      </c>
      <c r="H1049" s="5" t="s">
        <v>84</v>
      </c>
      <c r="I1049" s="5">
        <f t="shared" si="75"/>
        <v>3</v>
      </c>
      <c r="J1049" s="5"/>
      <c r="K1049" s="5"/>
      <c r="L1049" s="5">
        <f t="shared" si="77"/>
        <v>4</v>
      </c>
      <c r="M1049" s="4" t="s">
        <v>1990</v>
      </c>
      <c r="N1049" s="4" t="s">
        <v>1991</v>
      </c>
      <c r="O1049" s="5"/>
      <c r="P1049" s="5"/>
      <c r="Q1049" s="5"/>
      <c r="R1049" s="5"/>
      <c r="S1049" s="5" t="s">
        <v>164</v>
      </c>
      <c r="T1049" s="5" t="s">
        <v>165</v>
      </c>
      <c r="U1049" s="5"/>
      <c r="V1049" s="5"/>
      <c r="W1049" s="5" t="s">
        <v>1323</v>
      </c>
      <c r="X1049" s="5" t="s">
        <v>1324</v>
      </c>
      <c r="Y1049" s="5" t="s">
        <v>167</v>
      </c>
      <c r="Z1049" s="5" t="s">
        <v>168</v>
      </c>
      <c r="AA1049" s="5"/>
      <c r="AB1049" s="5"/>
      <c r="AC1049" s="5">
        <v>45</v>
      </c>
      <c r="AD1049" s="5" t="s">
        <v>814</v>
      </c>
      <c r="AE1049" s="5" t="s">
        <v>815</v>
      </c>
      <c r="AF1049" s="5"/>
      <c r="AG1049" s="5"/>
      <c r="AH1049" s="5"/>
      <c r="AI1049" s="5"/>
      <c r="AJ1049" s="5" t="s">
        <v>35</v>
      </c>
      <c r="AK1049" s="5" t="s">
        <v>36</v>
      </c>
      <c r="AL1049" s="5" t="s">
        <v>1325</v>
      </c>
      <c r="AM1049" s="5" t="s">
        <v>1326</v>
      </c>
      <c r="AN1049" s="5"/>
      <c r="AO1049" s="5"/>
      <c r="AP1049" s="5"/>
      <c r="AQ1049" s="5"/>
      <c r="AR1049" s="5"/>
      <c r="AS1049" s="5"/>
      <c r="AT1049" s="5" t="s">
        <v>95</v>
      </c>
      <c r="AU1049" s="5" t="s">
        <v>96</v>
      </c>
      <c r="AV1049" s="5" t="s">
        <v>3812</v>
      </c>
      <c r="AW1049" s="5" t="s">
        <v>3813</v>
      </c>
      <c r="AX1049" s="5"/>
      <c r="AY1049" s="5"/>
      <c r="AZ1049" s="5"/>
      <c r="BA1049" s="5"/>
      <c r="BB1049" s="5"/>
      <c r="BC1049" s="5"/>
      <c r="BD1049" s="5"/>
      <c r="BE1049" s="5"/>
      <c r="BF1049" s="5"/>
      <c r="BG1049" s="5" t="s">
        <v>95</v>
      </c>
      <c r="BH1049" s="5" t="s">
        <v>96</v>
      </c>
      <c r="BI1049" s="5" t="s">
        <v>235</v>
      </c>
      <c r="BJ1049" s="5" t="s">
        <v>236</v>
      </c>
      <c r="BK1049" s="5" t="s">
        <v>95</v>
      </c>
      <c r="BL1049" s="5" t="s">
        <v>96</v>
      </c>
      <c r="BM1049" s="5" t="s">
        <v>3814</v>
      </c>
      <c r="BN1049" s="5" t="s">
        <v>584</v>
      </c>
      <c r="BO1049" s="5" t="s">
        <v>95</v>
      </c>
      <c r="BP1049" s="5" t="s">
        <v>96</v>
      </c>
      <c r="BQ1049" s="5" t="s">
        <v>3815</v>
      </c>
      <c r="BR1049" s="5" t="s">
        <v>3816</v>
      </c>
      <c r="BS1049" s="5" t="s">
        <v>1550</v>
      </c>
      <c r="BT1049" s="5" t="s">
        <v>1551</v>
      </c>
      <c r="BU1049" s="5"/>
    </row>
    <row r="1050" spans="1:73" s="6" customFormat="1" ht="13.5" customHeight="1">
      <c r="A1050" s="11" t="str">
        <f>HYPERLINK("http://kyu.snu.ac.kr/sdhj/index.jsp?type=hj/GK14746_00IM0001_165b.jpg","1867_수동면_165b")</f>
        <v>1867_수동면_165b</v>
      </c>
      <c r="B1050" s="4">
        <v>1867</v>
      </c>
      <c r="C1050" s="4" t="s">
        <v>72</v>
      </c>
      <c r="D1050" s="4" t="s">
        <v>73</v>
      </c>
      <c r="E1050" s="4">
        <v>1049</v>
      </c>
      <c r="F1050" s="5">
        <v>7</v>
      </c>
      <c r="G1050" s="5" t="s">
        <v>83</v>
      </c>
      <c r="H1050" s="5" t="s">
        <v>84</v>
      </c>
      <c r="I1050" s="5">
        <f t="shared" si="75"/>
        <v>3</v>
      </c>
      <c r="J1050" s="5"/>
      <c r="K1050" s="5"/>
      <c r="L1050" s="5">
        <f t="shared" si="77"/>
        <v>4</v>
      </c>
      <c r="M1050" s="4" t="s">
        <v>1990</v>
      </c>
      <c r="N1050" s="4" t="s">
        <v>1991</v>
      </c>
      <c r="O1050" s="5"/>
      <c r="P1050" s="5"/>
      <c r="Q1050" s="5"/>
      <c r="R1050" s="5"/>
      <c r="S1050" s="5" t="s">
        <v>4508</v>
      </c>
      <c r="T1050" s="5" t="s">
        <v>4509</v>
      </c>
      <c r="U1050" s="5" t="s">
        <v>108</v>
      </c>
      <c r="V1050" s="5" t="s">
        <v>109</v>
      </c>
      <c r="W1050" s="5"/>
      <c r="X1050" s="5"/>
      <c r="Y1050" s="5" t="s">
        <v>5253</v>
      </c>
      <c r="Z1050" s="5" t="s">
        <v>2581</v>
      </c>
      <c r="AA1050" s="5"/>
      <c r="AB1050" s="5"/>
      <c r="AC1050" s="5">
        <v>39</v>
      </c>
      <c r="AD1050" s="5" t="s">
        <v>1391</v>
      </c>
      <c r="AE1050" s="5" t="s">
        <v>1392</v>
      </c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</row>
    <row r="1051" spans="1:73" s="6" customFormat="1" ht="13.5" customHeight="1">
      <c r="A1051" s="11" t="str">
        <f>HYPERLINK("http://kyu.snu.ac.kr/sdhj/index.jsp?type=hj/GK14746_00IM0001_165b.jpg","1867_수동면_165b")</f>
        <v>1867_수동면_165b</v>
      </c>
      <c r="B1051" s="4">
        <v>1867</v>
      </c>
      <c r="C1051" s="4" t="s">
        <v>72</v>
      </c>
      <c r="D1051" s="4" t="s">
        <v>73</v>
      </c>
      <c r="E1051" s="4">
        <v>1050</v>
      </c>
      <c r="F1051" s="5">
        <v>7</v>
      </c>
      <c r="G1051" s="5" t="s">
        <v>83</v>
      </c>
      <c r="H1051" s="5" t="s">
        <v>84</v>
      </c>
      <c r="I1051" s="5">
        <f t="shared" si="75"/>
        <v>3</v>
      </c>
      <c r="J1051" s="5"/>
      <c r="K1051" s="5"/>
      <c r="L1051" s="5">
        <f t="shared" si="77"/>
        <v>4</v>
      </c>
      <c r="M1051" s="4" t="s">
        <v>1990</v>
      </c>
      <c r="N1051" s="4" t="s">
        <v>1991</v>
      </c>
      <c r="O1051" s="5"/>
      <c r="P1051" s="5"/>
      <c r="Q1051" s="5"/>
      <c r="R1051" s="5"/>
      <c r="S1051" s="5" t="s">
        <v>4483</v>
      </c>
      <c r="T1051" s="5" t="s">
        <v>4484</v>
      </c>
      <c r="U1051" s="5"/>
      <c r="V1051" s="5"/>
      <c r="W1051" s="5" t="s">
        <v>1101</v>
      </c>
      <c r="X1051" s="5" t="s">
        <v>1102</v>
      </c>
      <c r="Y1051" s="5" t="s">
        <v>167</v>
      </c>
      <c r="Z1051" s="5" t="s">
        <v>168</v>
      </c>
      <c r="AA1051" s="5"/>
      <c r="AB1051" s="5"/>
      <c r="AC1051" s="5">
        <v>33</v>
      </c>
      <c r="AD1051" s="5" t="s">
        <v>1640</v>
      </c>
      <c r="AE1051" s="5" t="s">
        <v>1641</v>
      </c>
      <c r="AF1051" s="5"/>
      <c r="AG1051" s="5"/>
      <c r="AH1051" s="5"/>
      <c r="AI1051" s="5"/>
      <c r="AJ1051" s="5" t="s">
        <v>35</v>
      </c>
      <c r="AK1051" s="5" t="s">
        <v>36</v>
      </c>
      <c r="AL1051" s="5" t="s">
        <v>1103</v>
      </c>
      <c r="AM1051" s="5" t="s">
        <v>1104</v>
      </c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</row>
    <row r="1052" spans="1:73" s="6" customFormat="1" ht="13.5" customHeight="1">
      <c r="A1052" s="11" t="str">
        <f>HYPERLINK("http://kyu.snu.ac.kr/sdhj/index.jsp?type=hj/GK14746_00IM0001_165b.jpg","1867_수동면_165b")</f>
        <v>1867_수동면_165b</v>
      </c>
      <c r="B1052" s="4">
        <v>1867</v>
      </c>
      <c r="C1052" s="4" t="s">
        <v>72</v>
      </c>
      <c r="D1052" s="4" t="s">
        <v>73</v>
      </c>
      <c r="E1052" s="4">
        <v>1051</v>
      </c>
      <c r="F1052" s="5">
        <v>7</v>
      </c>
      <c r="G1052" s="5" t="s">
        <v>83</v>
      </c>
      <c r="H1052" s="5" t="s">
        <v>84</v>
      </c>
      <c r="I1052" s="5">
        <f t="shared" si="75"/>
        <v>3</v>
      </c>
      <c r="J1052" s="5"/>
      <c r="K1052" s="5"/>
      <c r="L1052" s="5">
        <f t="shared" si="77"/>
        <v>4</v>
      </c>
      <c r="M1052" s="4" t="s">
        <v>1990</v>
      </c>
      <c r="N1052" s="4" t="s">
        <v>1991</v>
      </c>
      <c r="O1052" s="5"/>
      <c r="P1052" s="5"/>
      <c r="Q1052" s="5"/>
      <c r="R1052" s="5"/>
      <c r="S1052" s="5" t="s">
        <v>4494</v>
      </c>
      <c r="T1052" s="5" t="s">
        <v>4495</v>
      </c>
      <c r="U1052" s="5" t="s">
        <v>108</v>
      </c>
      <c r="V1052" s="5" t="s">
        <v>109</v>
      </c>
      <c r="W1052" s="5"/>
      <c r="X1052" s="5"/>
      <c r="Y1052" s="5" t="s">
        <v>5254</v>
      </c>
      <c r="Z1052" s="5" t="s">
        <v>5255</v>
      </c>
      <c r="AA1052" s="5"/>
      <c r="AB1052" s="5"/>
      <c r="AC1052" s="5">
        <v>21</v>
      </c>
      <c r="AD1052" s="5" t="s">
        <v>160</v>
      </c>
      <c r="AE1052" s="5" t="s">
        <v>161</v>
      </c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</row>
    <row r="1053" spans="1:73" s="6" customFormat="1" ht="13.5" customHeight="1">
      <c r="A1053" s="11" t="str">
        <f>HYPERLINK("http://kyu.snu.ac.kr/sdhj/index.jsp?type=hj/GK14746_00IM0001_165b.jpg","1867_수동면_165b")</f>
        <v>1867_수동면_165b</v>
      </c>
      <c r="B1053" s="4">
        <v>1867</v>
      </c>
      <c r="C1053" s="4" t="s">
        <v>72</v>
      </c>
      <c r="D1053" s="4" t="s">
        <v>73</v>
      </c>
      <c r="E1053" s="4">
        <v>1052</v>
      </c>
      <c r="F1053" s="5">
        <v>7</v>
      </c>
      <c r="G1053" s="5" t="s">
        <v>83</v>
      </c>
      <c r="H1053" s="5" t="s">
        <v>84</v>
      </c>
      <c r="I1053" s="5">
        <f t="shared" si="75"/>
        <v>3</v>
      </c>
      <c r="J1053" s="5"/>
      <c r="K1053" s="5"/>
      <c r="L1053" s="5">
        <f t="shared" si="77"/>
        <v>4</v>
      </c>
      <c r="M1053" s="4" t="s">
        <v>1990</v>
      </c>
      <c r="N1053" s="4" t="s">
        <v>1991</v>
      </c>
      <c r="O1053" s="5"/>
      <c r="P1053" s="5"/>
      <c r="Q1053" s="5"/>
      <c r="R1053" s="5"/>
      <c r="S1053" s="5" t="s">
        <v>4475</v>
      </c>
      <c r="T1053" s="5" t="s">
        <v>4435</v>
      </c>
      <c r="U1053" s="5"/>
      <c r="V1053" s="5"/>
      <c r="W1053" s="5" t="s">
        <v>184</v>
      </c>
      <c r="X1053" s="5" t="s">
        <v>5951</v>
      </c>
      <c r="Y1053" s="5" t="s">
        <v>167</v>
      </c>
      <c r="Z1053" s="5" t="s">
        <v>168</v>
      </c>
      <c r="AA1053" s="5"/>
      <c r="AB1053" s="5"/>
      <c r="AC1053" s="5">
        <v>22</v>
      </c>
      <c r="AD1053" s="5" t="s">
        <v>2885</v>
      </c>
      <c r="AE1053" s="5" t="s">
        <v>2886</v>
      </c>
      <c r="AF1053" s="5"/>
      <c r="AG1053" s="5"/>
      <c r="AH1053" s="5"/>
      <c r="AI1053" s="5"/>
      <c r="AJ1053" s="5" t="s">
        <v>35</v>
      </c>
      <c r="AK1053" s="5" t="s">
        <v>36</v>
      </c>
      <c r="AL1053" s="5" t="s">
        <v>4478</v>
      </c>
      <c r="AM1053" s="5" t="s">
        <v>2572</v>
      </c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</row>
    <row r="1054" spans="1:73" s="6" customFormat="1" ht="13.5" customHeight="1">
      <c r="A1054" s="11" t="str">
        <f>HYPERLINK("http://kyu.snu.ac.kr/sdhj/index.jsp?type=hj/GK14746_00IM0001_165b.jpg","1867_수동면_165b")</f>
        <v>1867_수동면_165b</v>
      </c>
      <c r="B1054" s="4">
        <v>1867</v>
      </c>
      <c r="C1054" s="4" t="s">
        <v>72</v>
      </c>
      <c r="D1054" s="4" t="s">
        <v>73</v>
      </c>
      <c r="E1054" s="4">
        <v>1053</v>
      </c>
      <c r="F1054" s="5">
        <v>7</v>
      </c>
      <c r="G1054" s="5" t="s">
        <v>83</v>
      </c>
      <c r="H1054" s="5" t="s">
        <v>84</v>
      </c>
      <c r="I1054" s="5">
        <f t="shared" si="75"/>
        <v>3</v>
      </c>
      <c r="J1054" s="5"/>
      <c r="K1054" s="5"/>
      <c r="L1054" s="5">
        <f t="shared" si="77"/>
        <v>4</v>
      </c>
      <c r="M1054" s="4" t="s">
        <v>1990</v>
      </c>
      <c r="N1054" s="4" t="s">
        <v>1991</v>
      </c>
      <c r="O1054" s="5"/>
      <c r="P1054" s="5"/>
      <c r="Q1054" s="5"/>
      <c r="R1054" s="5"/>
      <c r="S1054" s="5" t="s">
        <v>4642</v>
      </c>
      <c r="T1054" s="5" t="s">
        <v>2897</v>
      </c>
      <c r="U1054" s="5"/>
      <c r="V1054" s="5"/>
      <c r="W1054" s="5"/>
      <c r="X1054" s="5"/>
      <c r="Y1054" s="5" t="s">
        <v>5256</v>
      </c>
      <c r="Z1054" s="5" t="s">
        <v>5257</v>
      </c>
      <c r="AA1054" s="5"/>
      <c r="AB1054" s="5"/>
      <c r="AC1054" s="5">
        <v>8</v>
      </c>
      <c r="AD1054" s="5" t="s">
        <v>1592</v>
      </c>
      <c r="AE1054" s="5" t="s">
        <v>1593</v>
      </c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</row>
    <row r="1055" spans="1:73" s="6" customFormat="1" ht="13.5" customHeight="1">
      <c r="A1055" s="11" t="str">
        <f>HYPERLINK("http://kyu.snu.ac.kr/sdhj/index.jsp?type=hj/GK14746_00IM0001_165b.jpg","1867_수동면_165b")</f>
        <v>1867_수동면_165b</v>
      </c>
      <c r="B1055" s="4">
        <v>1867</v>
      </c>
      <c r="C1055" s="4" t="s">
        <v>72</v>
      </c>
      <c r="D1055" s="4" t="s">
        <v>73</v>
      </c>
      <c r="E1055" s="4">
        <v>1054</v>
      </c>
      <c r="F1055" s="5">
        <v>7</v>
      </c>
      <c r="G1055" s="5" t="s">
        <v>83</v>
      </c>
      <c r="H1055" s="5" t="s">
        <v>84</v>
      </c>
      <c r="I1055" s="5">
        <f t="shared" si="75"/>
        <v>3</v>
      </c>
      <c r="J1055" s="5"/>
      <c r="K1055" s="5"/>
      <c r="L1055" s="5">
        <f t="shared" si="77"/>
        <v>4</v>
      </c>
      <c r="M1055" s="4" t="s">
        <v>1990</v>
      </c>
      <c r="N1055" s="4" t="s">
        <v>1991</v>
      </c>
      <c r="O1055" s="5"/>
      <c r="P1055" s="5"/>
      <c r="Q1055" s="5"/>
      <c r="R1055" s="5"/>
      <c r="S1055" s="5" t="s">
        <v>4642</v>
      </c>
      <c r="T1055" s="5" t="s">
        <v>2897</v>
      </c>
      <c r="U1055" s="5"/>
      <c r="V1055" s="5"/>
      <c r="W1055" s="5"/>
      <c r="X1055" s="5"/>
      <c r="Y1055" s="5" t="s">
        <v>5258</v>
      </c>
      <c r="Z1055" s="5" t="s">
        <v>5259</v>
      </c>
      <c r="AA1055" s="5"/>
      <c r="AB1055" s="5"/>
      <c r="AC1055" s="5">
        <v>7</v>
      </c>
      <c r="AD1055" s="5" t="s">
        <v>893</v>
      </c>
      <c r="AE1055" s="5" t="s">
        <v>894</v>
      </c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</row>
    <row r="1056" spans="1:73" s="6" customFormat="1" ht="13.5" customHeight="1">
      <c r="A1056" s="11" t="str">
        <f>HYPERLINK("http://kyu.snu.ac.kr/sdhj/index.jsp?type=hj/GK14746_00IM0001_165b.jpg","1867_수동면_165b")</f>
        <v>1867_수동면_165b</v>
      </c>
      <c r="B1056" s="4">
        <v>1867</v>
      </c>
      <c r="C1056" s="4" t="s">
        <v>72</v>
      </c>
      <c r="D1056" s="4" t="s">
        <v>73</v>
      </c>
      <c r="E1056" s="4">
        <v>1055</v>
      </c>
      <c r="F1056" s="5">
        <v>7</v>
      </c>
      <c r="G1056" s="5" t="s">
        <v>83</v>
      </c>
      <c r="H1056" s="5" t="s">
        <v>84</v>
      </c>
      <c r="I1056" s="5">
        <f t="shared" si="75"/>
        <v>3</v>
      </c>
      <c r="J1056" s="5"/>
      <c r="K1056" s="5"/>
      <c r="L1056" s="5">
        <f t="shared" si="77"/>
        <v>4</v>
      </c>
      <c r="M1056" s="4" t="s">
        <v>1990</v>
      </c>
      <c r="N1056" s="4" t="s">
        <v>1991</v>
      </c>
      <c r="O1056" s="5"/>
      <c r="P1056" s="5"/>
      <c r="Q1056" s="5"/>
      <c r="R1056" s="5"/>
      <c r="S1056" s="5"/>
      <c r="T1056" s="5" t="s">
        <v>5952</v>
      </c>
      <c r="U1056" s="5" t="s">
        <v>4512</v>
      </c>
      <c r="V1056" s="5" t="s">
        <v>4513</v>
      </c>
      <c r="W1056" s="5"/>
      <c r="X1056" s="5"/>
      <c r="Y1056" s="5" t="s">
        <v>5260</v>
      </c>
      <c r="Z1056" s="5" t="s">
        <v>5261</v>
      </c>
      <c r="AA1056" s="5"/>
      <c r="AB1056" s="5"/>
      <c r="AC1056" s="5"/>
      <c r="AD1056" s="5" t="s">
        <v>413</v>
      </c>
      <c r="AE1056" s="5" t="s">
        <v>414</v>
      </c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</row>
    <row r="1057" spans="1:73" s="6" customFormat="1" ht="13.5" customHeight="1">
      <c r="A1057" s="11" t="str">
        <f>HYPERLINK("http://kyu.snu.ac.kr/sdhj/index.jsp?type=hj/GK14746_00IM0001_165b.jpg","1867_수동면_165b")</f>
        <v>1867_수동면_165b</v>
      </c>
      <c r="B1057" s="4">
        <v>1867</v>
      </c>
      <c r="C1057" s="4" t="s">
        <v>72</v>
      </c>
      <c r="D1057" s="4" t="s">
        <v>73</v>
      </c>
      <c r="E1057" s="4">
        <v>1056</v>
      </c>
      <c r="F1057" s="5">
        <v>7</v>
      </c>
      <c r="G1057" s="5" t="s">
        <v>83</v>
      </c>
      <c r="H1057" s="5" t="s">
        <v>84</v>
      </c>
      <c r="I1057" s="5">
        <f t="shared" si="75"/>
        <v>3</v>
      </c>
      <c r="J1057" s="5"/>
      <c r="K1057" s="5"/>
      <c r="L1057" s="5">
        <v>5</v>
      </c>
      <c r="M1057" s="4" t="s">
        <v>377</v>
      </c>
      <c r="N1057" s="4" t="s">
        <v>378</v>
      </c>
      <c r="O1057" s="5"/>
      <c r="P1057" s="5"/>
      <c r="Q1057" s="5"/>
      <c r="R1057" s="5"/>
      <c r="S1057" s="5"/>
      <c r="T1057" s="5" t="s">
        <v>5950</v>
      </c>
      <c r="U1057" s="5" t="s">
        <v>108</v>
      </c>
      <c r="V1057" s="5" t="s">
        <v>109</v>
      </c>
      <c r="W1057" s="5" t="s">
        <v>184</v>
      </c>
      <c r="X1057" s="5" t="s">
        <v>5951</v>
      </c>
      <c r="Y1057" s="5" t="s">
        <v>2018</v>
      </c>
      <c r="Z1057" s="5" t="s">
        <v>2019</v>
      </c>
      <c r="AA1057" s="5"/>
      <c r="AB1057" s="5"/>
      <c r="AC1057" s="5">
        <v>54</v>
      </c>
      <c r="AD1057" s="5" t="s">
        <v>114</v>
      </c>
      <c r="AE1057" s="5" t="s">
        <v>115</v>
      </c>
      <c r="AF1057" s="5"/>
      <c r="AG1057" s="5"/>
      <c r="AH1057" s="5"/>
      <c r="AI1057" s="5"/>
      <c r="AJ1057" s="5" t="s">
        <v>35</v>
      </c>
      <c r="AK1057" s="5" t="s">
        <v>36</v>
      </c>
      <c r="AL1057" s="5" t="s">
        <v>1550</v>
      </c>
      <c r="AM1057" s="5" t="s">
        <v>1551</v>
      </c>
      <c r="AN1057" s="5"/>
      <c r="AO1057" s="5"/>
      <c r="AP1057" s="5"/>
      <c r="AQ1057" s="5"/>
      <c r="AR1057" s="5"/>
      <c r="AS1057" s="5"/>
      <c r="AT1057" s="5" t="s">
        <v>95</v>
      </c>
      <c r="AU1057" s="5" t="s">
        <v>96</v>
      </c>
      <c r="AV1057" s="5" t="s">
        <v>2011</v>
      </c>
      <c r="AW1057" s="5" t="s">
        <v>2012</v>
      </c>
      <c r="AX1057" s="5"/>
      <c r="AY1057" s="5"/>
      <c r="AZ1057" s="5"/>
      <c r="BA1057" s="5"/>
      <c r="BB1057" s="5"/>
      <c r="BC1057" s="5"/>
      <c r="BD1057" s="5"/>
      <c r="BE1057" s="5"/>
      <c r="BF1057" s="5"/>
      <c r="BG1057" s="5" t="s">
        <v>95</v>
      </c>
      <c r="BH1057" s="5" t="s">
        <v>96</v>
      </c>
      <c r="BI1057" s="5" t="s">
        <v>2013</v>
      </c>
      <c r="BJ1057" s="5" t="s">
        <v>2014</v>
      </c>
      <c r="BK1057" s="5" t="s">
        <v>95</v>
      </c>
      <c r="BL1057" s="5" t="s">
        <v>96</v>
      </c>
      <c r="BM1057" s="5" t="s">
        <v>2020</v>
      </c>
      <c r="BN1057" s="5" t="s">
        <v>2021</v>
      </c>
      <c r="BO1057" s="5" t="s">
        <v>95</v>
      </c>
      <c r="BP1057" s="5" t="s">
        <v>96</v>
      </c>
      <c r="BQ1057" s="5" t="s">
        <v>2016</v>
      </c>
      <c r="BR1057" s="5" t="s">
        <v>2017</v>
      </c>
      <c r="BS1057" s="5" t="s">
        <v>1418</v>
      </c>
      <c r="BT1057" s="5" t="s">
        <v>1419</v>
      </c>
      <c r="BU1057" s="5"/>
    </row>
    <row r="1058" spans="1:73" s="6" customFormat="1" ht="13.5" customHeight="1">
      <c r="A1058" s="11" t="str">
        <f>HYPERLINK("http://kyu.snu.ac.kr/sdhj/index.jsp?type=hj/GK14746_00IM0001_165b.jpg","1867_수동면_165b")</f>
        <v>1867_수동면_165b</v>
      </c>
      <c r="B1058" s="4">
        <v>1867</v>
      </c>
      <c r="C1058" s="4" t="s">
        <v>72</v>
      </c>
      <c r="D1058" s="4" t="s">
        <v>73</v>
      </c>
      <c r="E1058" s="4">
        <v>1057</v>
      </c>
      <c r="F1058" s="5">
        <v>7</v>
      </c>
      <c r="G1058" s="5" t="s">
        <v>83</v>
      </c>
      <c r="H1058" s="5" t="s">
        <v>84</v>
      </c>
      <c r="I1058" s="5">
        <f t="shared" si="75"/>
        <v>3</v>
      </c>
      <c r="J1058" s="5"/>
      <c r="K1058" s="5"/>
      <c r="L1058" s="5">
        <f>L1057</f>
        <v>5</v>
      </c>
      <c r="M1058" s="4" t="s">
        <v>377</v>
      </c>
      <c r="N1058" s="4" t="s">
        <v>378</v>
      </c>
      <c r="O1058" s="5"/>
      <c r="P1058" s="5"/>
      <c r="Q1058" s="5"/>
      <c r="R1058" s="5"/>
      <c r="S1058" s="5" t="s">
        <v>164</v>
      </c>
      <c r="T1058" s="5" t="s">
        <v>165</v>
      </c>
      <c r="U1058" s="5"/>
      <c r="V1058" s="5"/>
      <c r="W1058" s="5" t="s">
        <v>379</v>
      </c>
      <c r="X1058" s="5" t="s">
        <v>380</v>
      </c>
      <c r="Y1058" s="5" t="s">
        <v>167</v>
      </c>
      <c r="Z1058" s="5" t="s">
        <v>168</v>
      </c>
      <c r="AA1058" s="5"/>
      <c r="AB1058" s="5"/>
      <c r="AC1058" s="5">
        <v>50</v>
      </c>
      <c r="AD1058" s="5" t="s">
        <v>381</v>
      </c>
      <c r="AE1058" s="5" t="s">
        <v>382</v>
      </c>
      <c r="AF1058" s="5"/>
      <c r="AG1058" s="5"/>
      <c r="AH1058" s="5"/>
      <c r="AI1058" s="5"/>
      <c r="AJ1058" s="5" t="s">
        <v>35</v>
      </c>
      <c r="AK1058" s="5" t="s">
        <v>36</v>
      </c>
      <c r="AL1058" s="5" t="s">
        <v>383</v>
      </c>
      <c r="AM1058" s="5" t="s">
        <v>384</v>
      </c>
      <c r="AN1058" s="5"/>
      <c r="AO1058" s="5"/>
      <c r="AP1058" s="5"/>
      <c r="AQ1058" s="5"/>
      <c r="AR1058" s="5"/>
      <c r="AS1058" s="5"/>
      <c r="AT1058" s="5" t="s">
        <v>95</v>
      </c>
      <c r="AU1058" s="5" t="s">
        <v>96</v>
      </c>
      <c r="AV1058" s="5" t="s">
        <v>385</v>
      </c>
      <c r="AW1058" s="5" t="s">
        <v>386</v>
      </c>
      <c r="AX1058" s="5"/>
      <c r="AY1058" s="5"/>
      <c r="AZ1058" s="5"/>
      <c r="BA1058" s="5"/>
      <c r="BB1058" s="5"/>
      <c r="BC1058" s="5"/>
      <c r="BD1058" s="5"/>
      <c r="BE1058" s="5"/>
      <c r="BF1058" s="5"/>
      <c r="BG1058" s="5" t="s">
        <v>95</v>
      </c>
      <c r="BH1058" s="5" t="s">
        <v>96</v>
      </c>
      <c r="BI1058" s="5" t="s">
        <v>387</v>
      </c>
      <c r="BJ1058" s="5" t="s">
        <v>388</v>
      </c>
      <c r="BK1058" s="5" t="s">
        <v>95</v>
      </c>
      <c r="BL1058" s="5" t="s">
        <v>96</v>
      </c>
      <c r="BM1058" s="5" t="s">
        <v>389</v>
      </c>
      <c r="BN1058" s="5" t="s">
        <v>390</v>
      </c>
      <c r="BO1058" s="5" t="s">
        <v>95</v>
      </c>
      <c r="BP1058" s="5" t="s">
        <v>96</v>
      </c>
      <c r="BQ1058" s="5" t="s">
        <v>391</v>
      </c>
      <c r="BR1058" s="5" t="s">
        <v>392</v>
      </c>
      <c r="BS1058" s="5" t="s">
        <v>199</v>
      </c>
      <c r="BT1058" s="5" t="s">
        <v>200</v>
      </c>
      <c r="BU1058" s="5"/>
    </row>
    <row r="1059" spans="1:73" s="6" customFormat="1" ht="13.5" customHeight="1">
      <c r="A1059" s="11" t="str">
        <f>HYPERLINK("http://kyu.snu.ac.kr/sdhj/index.jsp?type=hj/GK14746_00IM0001_165b.jpg","1867_수동면_165b")</f>
        <v>1867_수동면_165b</v>
      </c>
      <c r="B1059" s="4">
        <v>1867</v>
      </c>
      <c r="C1059" s="4" t="s">
        <v>72</v>
      </c>
      <c r="D1059" s="4" t="s">
        <v>73</v>
      </c>
      <c r="E1059" s="4">
        <v>1058</v>
      </c>
      <c r="F1059" s="5">
        <v>7</v>
      </c>
      <c r="G1059" s="5" t="s">
        <v>83</v>
      </c>
      <c r="H1059" s="5" t="s">
        <v>84</v>
      </c>
      <c r="I1059" s="5">
        <f t="shared" si="75"/>
        <v>3</v>
      </c>
      <c r="J1059" s="5"/>
      <c r="K1059" s="5"/>
      <c r="L1059" s="5">
        <f>L1058</f>
        <v>5</v>
      </c>
      <c r="M1059" s="4" t="s">
        <v>377</v>
      </c>
      <c r="N1059" s="4" t="s">
        <v>378</v>
      </c>
      <c r="O1059" s="5"/>
      <c r="P1059" s="5"/>
      <c r="Q1059" s="5"/>
      <c r="R1059" s="5"/>
      <c r="S1059" s="5" t="s">
        <v>4494</v>
      </c>
      <c r="T1059" s="5" t="s">
        <v>4495</v>
      </c>
      <c r="U1059" s="5"/>
      <c r="V1059" s="5"/>
      <c r="W1059" s="5"/>
      <c r="X1059" s="5"/>
      <c r="Y1059" s="5" t="s">
        <v>1727</v>
      </c>
      <c r="Z1059" s="5" t="s">
        <v>1728</v>
      </c>
      <c r="AA1059" s="5"/>
      <c r="AB1059" s="5"/>
      <c r="AC1059" s="5">
        <v>15</v>
      </c>
      <c r="AD1059" s="5" t="s">
        <v>4796</v>
      </c>
      <c r="AE1059" s="5" t="s">
        <v>4797</v>
      </c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</row>
    <row r="1060" spans="1:73" s="6" customFormat="1" ht="13.5" customHeight="1">
      <c r="A1060" s="11" t="str">
        <f>HYPERLINK("http://kyu.snu.ac.kr/sdhj/index.jsp?type=hj/GK14746_00IM0001_165b.jpg","1867_수동면_165b")</f>
        <v>1867_수동면_165b</v>
      </c>
      <c r="B1060" s="4">
        <v>1867</v>
      </c>
      <c r="C1060" s="4" t="s">
        <v>72</v>
      </c>
      <c r="D1060" s="4" t="s">
        <v>73</v>
      </c>
      <c r="E1060" s="4">
        <v>1059</v>
      </c>
      <c r="F1060" s="5">
        <v>7</v>
      </c>
      <c r="G1060" s="5" t="s">
        <v>83</v>
      </c>
      <c r="H1060" s="5" t="s">
        <v>84</v>
      </c>
      <c r="I1060" s="5">
        <f t="shared" si="75"/>
        <v>3</v>
      </c>
      <c r="J1060" s="5"/>
      <c r="K1060" s="5"/>
      <c r="L1060" s="5">
        <f>L1059</f>
        <v>5</v>
      </c>
      <c r="M1060" s="4" t="s">
        <v>377</v>
      </c>
      <c r="N1060" s="4" t="s">
        <v>378</v>
      </c>
      <c r="O1060" s="5"/>
      <c r="P1060" s="5"/>
      <c r="Q1060" s="5"/>
      <c r="R1060" s="5"/>
      <c r="S1060" s="5" t="s">
        <v>4494</v>
      </c>
      <c r="T1060" s="5" t="s">
        <v>4495</v>
      </c>
      <c r="U1060" s="5"/>
      <c r="V1060" s="5"/>
      <c r="W1060" s="5"/>
      <c r="X1060" s="5"/>
      <c r="Y1060" s="5" t="s">
        <v>5262</v>
      </c>
      <c r="Z1060" s="5" t="s">
        <v>5263</v>
      </c>
      <c r="AA1060" s="5"/>
      <c r="AB1060" s="5"/>
      <c r="AC1060" s="5">
        <v>12</v>
      </c>
      <c r="AD1060" s="5" t="s">
        <v>2419</v>
      </c>
      <c r="AE1060" s="5" t="s">
        <v>2420</v>
      </c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</row>
    <row r="1061" spans="1:73" s="6" customFormat="1" ht="13.5" customHeight="1">
      <c r="A1061" s="11" t="str">
        <f>HYPERLINK("http://kyu.snu.ac.kr/sdhj/index.jsp?type=hj/GK14746_00IM0001_165b.jpg","1867_수동면_165b")</f>
        <v>1867_수동면_165b</v>
      </c>
      <c r="B1061" s="4">
        <v>1867</v>
      </c>
      <c r="C1061" s="4" t="s">
        <v>72</v>
      </c>
      <c r="D1061" s="4" t="s">
        <v>73</v>
      </c>
      <c r="E1061" s="4">
        <v>1060</v>
      </c>
      <c r="F1061" s="5">
        <v>7</v>
      </c>
      <c r="G1061" s="5" t="s">
        <v>83</v>
      </c>
      <c r="H1061" s="5" t="s">
        <v>84</v>
      </c>
      <c r="I1061" s="5">
        <f t="shared" si="75"/>
        <v>3</v>
      </c>
      <c r="J1061" s="5"/>
      <c r="K1061" s="5"/>
      <c r="L1061" s="5">
        <f>L1060</f>
        <v>5</v>
      </c>
      <c r="M1061" s="4" t="s">
        <v>377</v>
      </c>
      <c r="N1061" s="4" t="s">
        <v>378</v>
      </c>
      <c r="O1061" s="5"/>
      <c r="P1061" s="5"/>
      <c r="Q1061" s="5"/>
      <c r="R1061" s="5"/>
      <c r="S1061" s="5"/>
      <c r="T1061" s="5" t="s">
        <v>5952</v>
      </c>
      <c r="U1061" s="5" t="s">
        <v>4512</v>
      </c>
      <c r="V1061" s="5" t="s">
        <v>4513</v>
      </c>
      <c r="W1061" s="5"/>
      <c r="X1061" s="5"/>
      <c r="Y1061" s="5" t="s">
        <v>4307</v>
      </c>
      <c r="Z1061" s="5" t="s">
        <v>4308</v>
      </c>
      <c r="AA1061" s="5"/>
      <c r="AB1061" s="5"/>
      <c r="AC1061" s="5"/>
      <c r="AD1061" s="5" t="s">
        <v>438</v>
      </c>
      <c r="AE1061" s="5" t="s">
        <v>439</v>
      </c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</row>
    <row r="1062" spans="1:73" s="6" customFormat="1" ht="13.5" customHeight="1">
      <c r="A1062" s="11" t="str">
        <f>HYPERLINK("http://kyu.snu.ac.kr/sdhj/index.jsp?type=hj/GK14746_00IM0001_165b.jpg","1867_수동면_165b")</f>
        <v>1867_수동면_165b</v>
      </c>
      <c r="B1062" s="4">
        <v>1867</v>
      </c>
      <c r="C1062" s="4" t="s">
        <v>72</v>
      </c>
      <c r="D1062" s="4" t="s">
        <v>73</v>
      </c>
      <c r="E1062" s="4">
        <v>1061</v>
      </c>
      <c r="F1062" s="5">
        <v>7</v>
      </c>
      <c r="G1062" s="5" t="s">
        <v>83</v>
      </c>
      <c r="H1062" s="5" t="s">
        <v>84</v>
      </c>
      <c r="I1062" s="5">
        <v>4</v>
      </c>
      <c r="J1062" s="5" t="s">
        <v>3208</v>
      </c>
      <c r="K1062" s="5" t="s">
        <v>6004</v>
      </c>
      <c r="L1062" s="5">
        <v>1</v>
      </c>
      <c r="M1062" s="4" t="s">
        <v>6005</v>
      </c>
      <c r="N1062" s="4" t="s">
        <v>6006</v>
      </c>
      <c r="O1062" s="5"/>
      <c r="P1062" s="5"/>
      <c r="Q1062" s="5"/>
      <c r="R1062" s="5"/>
      <c r="S1062" s="5"/>
      <c r="T1062" s="5" t="s">
        <v>5371</v>
      </c>
      <c r="U1062" s="5" t="s">
        <v>108</v>
      </c>
      <c r="V1062" s="5" t="s">
        <v>109</v>
      </c>
      <c r="W1062" s="5" t="s">
        <v>184</v>
      </c>
      <c r="X1062" s="5" t="s">
        <v>5372</v>
      </c>
      <c r="Y1062" s="5" t="s">
        <v>3209</v>
      </c>
      <c r="Z1062" s="5" t="s">
        <v>617</v>
      </c>
      <c r="AA1062" s="5" t="s">
        <v>6007</v>
      </c>
      <c r="AB1062" s="5" t="s">
        <v>220</v>
      </c>
      <c r="AC1062" s="5">
        <v>57</v>
      </c>
      <c r="AD1062" s="5" t="s">
        <v>332</v>
      </c>
      <c r="AE1062" s="5" t="s">
        <v>333</v>
      </c>
      <c r="AF1062" s="5"/>
      <c r="AG1062" s="5"/>
      <c r="AH1062" s="5"/>
      <c r="AI1062" s="5"/>
      <c r="AJ1062" s="5" t="s">
        <v>35</v>
      </c>
      <c r="AK1062" s="5" t="s">
        <v>36</v>
      </c>
      <c r="AL1062" s="5" t="s">
        <v>231</v>
      </c>
      <c r="AM1062" s="5" t="s">
        <v>232</v>
      </c>
      <c r="AN1062" s="5"/>
      <c r="AO1062" s="5"/>
      <c r="AP1062" s="5"/>
      <c r="AQ1062" s="5"/>
      <c r="AR1062" s="5"/>
      <c r="AS1062" s="5"/>
      <c r="AT1062" s="5" t="s">
        <v>95</v>
      </c>
      <c r="AU1062" s="5" t="s">
        <v>96</v>
      </c>
      <c r="AV1062" s="5" t="s">
        <v>1735</v>
      </c>
      <c r="AW1062" s="5" t="s">
        <v>1736</v>
      </c>
      <c r="AX1062" s="5"/>
      <c r="AY1062" s="5"/>
      <c r="AZ1062" s="5"/>
      <c r="BA1062" s="5"/>
      <c r="BB1062" s="5"/>
      <c r="BC1062" s="5"/>
      <c r="BD1062" s="5"/>
      <c r="BE1062" s="5"/>
      <c r="BF1062" s="5"/>
      <c r="BG1062" s="5" t="s">
        <v>95</v>
      </c>
      <c r="BH1062" s="5" t="s">
        <v>96</v>
      </c>
      <c r="BI1062" s="5" t="s">
        <v>3202</v>
      </c>
      <c r="BJ1062" s="5" t="s">
        <v>3203</v>
      </c>
      <c r="BK1062" s="5" t="s">
        <v>95</v>
      </c>
      <c r="BL1062" s="5" t="s">
        <v>96</v>
      </c>
      <c r="BM1062" s="5" t="s">
        <v>3204</v>
      </c>
      <c r="BN1062" s="5" t="s">
        <v>3205</v>
      </c>
      <c r="BO1062" s="5" t="s">
        <v>95</v>
      </c>
      <c r="BP1062" s="5" t="s">
        <v>96</v>
      </c>
      <c r="BQ1062" s="5" t="s">
        <v>3206</v>
      </c>
      <c r="BR1062" s="5" t="s">
        <v>3207</v>
      </c>
      <c r="BS1062" s="5" t="s">
        <v>538</v>
      </c>
      <c r="BT1062" s="5" t="s">
        <v>539</v>
      </c>
      <c r="BU1062" s="5"/>
    </row>
    <row r="1063" spans="1:73" s="6" customFormat="1" ht="13.5" customHeight="1">
      <c r="A1063" s="11" t="str">
        <f>HYPERLINK("http://kyu.snu.ac.kr/sdhj/index.jsp?type=hj/GK14746_00IM0001_165b.jpg","1867_수동면_165b")</f>
        <v>1867_수동면_165b</v>
      </c>
      <c r="B1063" s="4">
        <v>1867</v>
      </c>
      <c r="C1063" s="4" t="s">
        <v>72</v>
      </c>
      <c r="D1063" s="4" t="s">
        <v>73</v>
      </c>
      <c r="E1063" s="4">
        <v>1062</v>
      </c>
      <c r="F1063" s="5">
        <v>7</v>
      </c>
      <c r="G1063" s="5" t="s">
        <v>83</v>
      </c>
      <c r="H1063" s="5" t="s">
        <v>84</v>
      </c>
      <c r="I1063" s="5">
        <f t="shared" ref="I1063:I1086" si="78">I1062</f>
        <v>4</v>
      </c>
      <c r="J1063" s="5"/>
      <c r="K1063" s="5"/>
      <c r="L1063" s="5">
        <f>L1062</f>
        <v>1</v>
      </c>
      <c r="M1063" s="4" t="s">
        <v>1576</v>
      </c>
      <c r="N1063" s="4" t="s">
        <v>1577</v>
      </c>
      <c r="O1063" s="5"/>
      <c r="P1063" s="5"/>
      <c r="Q1063" s="5"/>
      <c r="R1063" s="5"/>
      <c r="S1063" s="5" t="s">
        <v>164</v>
      </c>
      <c r="T1063" s="5" t="s">
        <v>165</v>
      </c>
      <c r="U1063" s="5"/>
      <c r="V1063" s="5"/>
      <c r="W1063" s="5" t="s">
        <v>1578</v>
      </c>
      <c r="X1063" s="5" t="s">
        <v>1579</v>
      </c>
      <c r="Y1063" s="5" t="s">
        <v>167</v>
      </c>
      <c r="Z1063" s="5" t="s">
        <v>168</v>
      </c>
      <c r="AA1063" s="5"/>
      <c r="AB1063" s="5"/>
      <c r="AC1063" s="5">
        <v>57</v>
      </c>
      <c r="AD1063" s="5" t="s">
        <v>332</v>
      </c>
      <c r="AE1063" s="5" t="s">
        <v>333</v>
      </c>
      <c r="AF1063" s="5"/>
      <c r="AG1063" s="5"/>
      <c r="AH1063" s="5"/>
      <c r="AI1063" s="5"/>
      <c r="AJ1063" s="5" t="s">
        <v>35</v>
      </c>
      <c r="AK1063" s="5" t="s">
        <v>36</v>
      </c>
      <c r="AL1063" s="5" t="s">
        <v>626</v>
      </c>
      <c r="AM1063" s="5" t="s">
        <v>627</v>
      </c>
      <c r="AN1063" s="5"/>
      <c r="AO1063" s="5"/>
      <c r="AP1063" s="5"/>
      <c r="AQ1063" s="5"/>
      <c r="AR1063" s="5"/>
      <c r="AS1063" s="5"/>
      <c r="AT1063" s="5" t="s">
        <v>95</v>
      </c>
      <c r="AU1063" s="5" t="s">
        <v>96</v>
      </c>
      <c r="AV1063" s="5" t="s">
        <v>1580</v>
      </c>
      <c r="AW1063" s="5" t="s">
        <v>1581</v>
      </c>
      <c r="AX1063" s="5"/>
      <c r="AY1063" s="5"/>
      <c r="AZ1063" s="5"/>
      <c r="BA1063" s="5"/>
      <c r="BB1063" s="5"/>
      <c r="BC1063" s="5"/>
      <c r="BD1063" s="5"/>
      <c r="BE1063" s="5"/>
      <c r="BF1063" s="5"/>
      <c r="BG1063" s="5" t="s">
        <v>95</v>
      </c>
      <c r="BH1063" s="5" t="s">
        <v>96</v>
      </c>
      <c r="BI1063" s="5" t="s">
        <v>1582</v>
      </c>
      <c r="BJ1063" s="5" t="s">
        <v>1583</v>
      </c>
      <c r="BK1063" s="5" t="s">
        <v>95</v>
      </c>
      <c r="BL1063" s="5" t="s">
        <v>96</v>
      </c>
      <c r="BM1063" s="5" t="s">
        <v>1584</v>
      </c>
      <c r="BN1063" s="5" t="s">
        <v>1585</v>
      </c>
      <c r="BO1063" s="5" t="s">
        <v>95</v>
      </c>
      <c r="BP1063" s="5" t="s">
        <v>96</v>
      </c>
      <c r="BQ1063" s="5" t="s">
        <v>1586</v>
      </c>
      <c r="BR1063" s="5" t="s">
        <v>1587</v>
      </c>
      <c r="BS1063" s="5" t="s">
        <v>1561</v>
      </c>
      <c r="BT1063" s="5" t="s">
        <v>1562</v>
      </c>
      <c r="BU1063" s="5"/>
    </row>
    <row r="1064" spans="1:73" s="6" customFormat="1" ht="13.5" customHeight="1">
      <c r="A1064" s="11" t="str">
        <f>HYPERLINK("http://kyu.snu.ac.kr/sdhj/index.jsp?type=hj/GK14746_00IM0001_165b.jpg","1867_수동면_165b")</f>
        <v>1867_수동면_165b</v>
      </c>
      <c r="B1064" s="4">
        <v>1867</v>
      </c>
      <c r="C1064" s="4" t="s">
        <v>72</v>
      </c>
      <c r="D1064" s="4" t="s">
        <v>73</v>
      </c>
      <c r="E1064" s="4">
        <v>1063</v>
      </c>
      <c r="F1064" s="5">
        <v>7</v>
      </c>
      <c r="G1064" s="5" t="s">
        <v>83</v>
      </c>
      <c r="H1064" s="5" t="s">
        <v>84</v>
      </c>
      <c r="I1064" s="5">
        <f t="shared" si="78"/>
        <v>4</v>
      </c>
      <c r="J1064" s="5"/>
      <c r="K1064" s="5"/>
      <c r="L1064" s="5">
        <f>L1063</f>
        <v>1</v>
      </c>
      <c r="M1064" s="4" t="s">
        <v>1576</v>
      </c>
      <c r="N1064" s="4" t="s">
        <v>1577</v>
      </c>
      <c r="O1064" s="5"/>
      <c r="P1064" s="5"/>
      <c r="Q1064" s="5"/>
      <c r="R1064" s="5"/>
      <c r="S1064" s="5" t="s">
        <v>4494</v>
      </c>
      <c r="T1064" s="5" t="s">
        <v>4495</v>
      </c>
      <c r="U1064" s="5"/>
      <c r="V1064" s="5"/>
      <c r="W1064" s="5"/>
      <c r="X1064" s="5"/>
      <c r="Y1064" s="5" t="s">
        <v>5264</v>
      </c>
      <c r="Z1064" s="5" t="s">
        <v>5265</v>
      </c>
      <c r="AA1064" s="5"/>
      <c r="AB1064" s="5"/>
      <c r="AC1064" s="5">
        <v>21</v>
      </c>
      <c r="AD1064" s="5" t="s">
        <v>2885</v>
      </c>
      <c r="AE1064" s="5" t="s">
        <v>2886</v>
      </c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</row>
    <row r="1065" spans="1:73" s="6" customFormat="1" ht="13.5" customHeight="1">
      <c r="A1065" s="11" t="str">
        <f>HYPERLINK("http://kyu.snu.ac.kr/sdhj/index.jsp?type=hj/GK14746_00IM0001_165b.jpg","1867_수동면_165b")</f>
        <v>1867_수동면_165b</v>
      </c>
      <c r="B1065" s="4">
        <v>1867</v>
      </c>
      <c r="C1065" s="4" t="s">
        <v>72</v>
      </c>
      <c r="D1065" s="4" t="s">
        <v>73</v>
      </c>
      <c r="E1065" s="4">
        <v>1064</v>
      </c>
      <c r="F1065" s="5">
        <v>7</v>
      </c>
      <c r="G1065" s="5" t="s">
        <v>83</v>
      </c>
      <c r="H1065" s="5" t="s">
        <v>84</v>
      </c>
      <c r="I1065" s="5">
        <f t="shared" si="78"/>
        <v>4</v>
      </c>
      <c r="J1065" s="5"/>
      <c r="K1065" s="5"/>
      <c r="L1065" s="5">
        <f>L1064</f>
        <v>1</v>
      </c>
      <c r="M1065" s="4" t="s">
        <v>1576</v>
      </c>
      <c r="N1065" s="4" t="s">
        <v>1577</v>
      </c>
      <c r="O1065" s="5"/>
      <c r="P1065" s="5"/>
      <c r="Q1065" s="5"/>
      <c r="R1065" s="5"/>
      <c r="S1065" s="5" t="s">
        <v>4494</v>
      </c>
      <c r="T1065" s="5" t="s">
        <v>4495</v>
      </c>
      <c r="U1065" s="5"/>
      <c r="V1065" s="5"/>
      <c r="W1065" s="5"/>
      <c r="X1065" s="5"/>
      <c r="Y1065" s="5" t="s">
        <v>5266</v>
      </c>
      <c r="Z1065" s="5" t="s">
        <v>5267</v>
      </c>
      <c r="AA1065" s="5"/>
      <c r="AB1065" s="5"/>
      <c r="AC1065" s="5">
        <v>15</v>
      </c>
      <c r="AD1065" s="5" t="s">
        <v>536</v>
      </c>
      <c r="AE1065" s="5" t="s">
        <v>537</v>
      </c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</row>
    <row r="1066" spans="1:73" s="6" customFormat="1" ht="13.5" customHeight="1">
      <c r="A1066" s="11" t="str">
        <f>HYPERLINK("http://kyu.snu.ac.kr/sdhj/index.jsp?type=hj/GK14746_00IM0001_165b.jpg","1867_수동면_165b")</f>
        <v>1867_수동면_165b</v>
      </c>
      <c r="B1066" s="4">
        <v>1867</v>
      </c>
      <c r="C1066" s="4" t="s">
        <v>72</v>
      </c>
      <c r="D1066" s="4" t="s">
        <v>73</v>
      </c>
      <c r="E1066" s="4">
        <v>1065</v>
      </c>
      <c r="F1066" s="5">
        <v>7</v>
      </c>
      <c r="G1066" s="5" t="s">
        <v>83</v>
      </c>
      <c r="H1066" s="5" t="s">
        <v>84</v>
      </c>
      <c r="I1066" s="5">
        <f t="shared" si="78"/>
        <v>4</v>
      </c>
      <c r="J1066" s="5"/>
      <c r="K1066" s="5"/>
      <c r="L1066" s="5">
        <f>L1065</f>
        <v>1</v>
      </c>
      <c r="M1066" s="4" t="s">
        <v>1576</v>
      </c>
      <c r="N1066" s="4" t="s">
        <v>1577</v>
      </c>
      <c r="O1066" s="5"/>
      <c r="P1066" s="5"/>
      <c r="Q1066" s="5"/>
      <c r="R1066" s="5"/>
      <c r="S1066" s="5"/>
      <c r="T1066" s="5" t="s">
        <v>5379</v>
      </c>
      <c r="U1066" s="5" t="s">
        <v>4512</v>
      </c>
      <c r="V1066" s="5" t="s">
        <v>4513</v>
      </c>
      <c r="W1066" s="5"/>
      <c r="X1066" s="5"/>
      <c r="Y1066" s="5" t="s">
        <v>5268</v>
      </c>
      <c r="Z1066" s="5" t="s">
        <v>5269</v>
      </c>
      <c r="AA1066" s="5"/>
      <c r="AB1066" s="5"/>
      <c r="AC1066" s="5"/>
      <c r="AD1066" s="5" t="s">
        <v>653</v>
      </c>
      <c r="AE1066" s="5" t="s">
        <v>654</v>
      </c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</row>
    <row r="1067" spans="1:73" s="6" customFormat="1" ht="13.5" customHeight="1">
      <c r="A1067" s="11" t="str">
        <f>HYPERLINK("http://kyu.snu.ac.kr/sdhj/index.jsp?type=hj/GK14746_00IM0001_165b.jpg","1867_수동면_165b")</f>
        <v>1867_수동면_165b</v>
      </c>
      <c r="B1067" s="4">
        <v>1867</v>
      </c>
      <c r="C1067" s="4" t="s">
        <v>72</v>
      </c>
      <c r="D1067" s="4" t="s">
        <v>73</v>
      </c>
      <c r="E1067" s="4">
        <v>1066</v>
      </c>
      <c r="F1067" s="5">
        <v>7</v>
      </c>
      <c r="G1067" s="5" t="s">
        <v>83</v>
      </c>
      <c r="H1067" s="5" t="s">
        <v>84</v>
      </c>
      <c r="I1067" s="5">
        <f t="shared" si="78"/>
        <v>4</v>
      </c>
      <c r="J1067" s="5"/>
      <c r="K1067" s="5"/>
      <c r="L1067" s="5">
        <v>2</v>
      </c>
      <c r="M1067" s="4" t="s">
        <v>992</v>
      </c>
      <c r="N1067" s="4" t="s">
        <v>993</v>
      </c>
      <c r="O1067" s="5"/>
      <c r="P1067" s="5"/>
      <c r="Q1067" s="5"/>
      <c r="R1067" s="5"/>
      <c r="S1067" s="5"/>
      <c r="T1067" s="5" t="s">
        <v>5433</v>
      </c>
      <c r="U1067" s="5" t="s">
        <v>108</v>
      </c>
      <c r="V1067" s="5" t="s">
        <v>109</v>
      </c>
      <c r="W1067" s="5" t="s">
        <v>379</v>
      </c>
      <c r="X1067" s="5" t="s">
        <v>380</v>
      </c>
      <c r="Y1067" s="5" t="s">
        <v>994</v>
      </c>
      <c r="Z1067" s="5" t="s">
        <v>995</v>
      </c>
      <c r="AA1067" s="5"/>
      <c r="AB1067" s="5"/>
      <c r="AC1067" s="5">
        <v>56</v>
      </c>
      <c r="AD1067" s="5" t="s">
        <v>91</v>
      </c>
      <c r="AE1067" s="5" t="s">
        <v>92</v>
      </c>
      <c r="AF1067" s="5"/>
      <c r="AG1067" s="5"/>
      <c r="AH1067" s="5"/>
      <c r="AI1067" s="5"/>
      <c r="AJ1067" s="5" t="s">
        <v>35</v>
      </c>
      <c r="AK1067" s="5" t="s">
        <v>36</v>
      </c>
      <c r="AL1067" s="5" t="s">
        <v>383</v>
      </c>
      <c r="AM1067" s="5" t="s">
        <v>384</v>
      </c>
      <c r="AN1067" s="5"/>
      <c r="AO1067" s="5"/>
      <c r="AP1067" s="5"/>
      <c r="AQ1067" s="5"/>
      <c r="AR1067" s="5"/>
      <c r="AS1067" s="5"/>
      <c r="AT1067" s="5" t="s">
        <v>95</v>
      </c>
      <c r="AU1067" s="5" t="s">
        <v>96</v>
      </c>
      <c r="AV1067" s="5" t="s">
        <v>996</v>
      </c>
      <c r="AW1067" s="5" t="s">
        <v>997</v>
      </c>
      <c r="AX1067" s="5"/>
      <c r="AY1067" s="5"/>
      <c r="AZ1067" s="5"/>
      <c r="BA1067" s="5"/>
      <c r="BB1067" s="5"/>
      <c r="BC1067" s="5"/>
      <c r="BD1067" s="5"/>
      <c r="BE1067" s="5"/>
      <c r="BF1067" s="5"/>
      <c r="BG1067" s="5" t="s">
        <v>95</v>
      </c>
      <c r="BH1067" s="5" t="s">
        <v>96</v>
      </c>
      <c r="BI1067" s="5" t="s">
        <v>998</v>
      </c>
      <c r="BJ1067" s="5" t="s">
        <v>999</v>
      </c>
      <c r="BK1067" s="5" t="s">
        <v>95</v>
      </c>
      <c r="BL1067" s="5" t="s">
        <v>96</v>
      </c>
      <c r="BM1067" s="5" t="s">
        <v>1000</v>
      </c>
      <c r="BN1067" s="5" t="s">
        <v>1001</v>
      </c>
      <c r="BO1067" s="5" t="s">
        <v>95</v>
      </c>
      <c r="BP1067" s="5" t="s">
        <v>96</v>
      </c>
      <c r="BQ1067" s="5" t="s">
        <v>1002</v>
      </c>
      <c r="BR1067" s="5" t="s">
        <v>1003</v>
      </c>
      <c r="BS1067" s="5" t="s">
        <v>171</v>
      </c>
      <c r="BT1067" s="5" t="s">
        <v>5406</v>
      </c>
      <c r="BU1067" s="5"/>
    </row>
    <row r="1068" spans="1:73" s="6" customFormat="1" ht="13.5" customHeight="1">
      <c r="A1068" s="11" t="str">
        <f>HYPERLINK("http://kyu.snu.ac.kr/sdhj/index.jsp?type=hj/GK14746_00IM0001_165b.jpg","1867_수동면_165b")</f>
        <v>1867_수동면_165b</v>
      </c>
      <c r="B1068" s="4">
        <v>1867</v>
      </c>
      <c r="C1068" s="4" t="s">
        <v>72</v>
      </c>
      <c r="D1068" s="4" t="s">
        <v>73</v>
      </c>
      <c r="E1068" s="4">
        <v>1067</v>
      </c>
      <c r="F1068" s="5">
        <v>7</v>
      </c>
      <c r="G1068" s="5" t="s">
        <v>83</v>
      </c>
      <c r="H1068" s="5" t="s">
        <v>84</v>
      </c>
      <c r="I1068" s="5">
        <f t="shared" si="78"/>
        <v>4</v>
      </c>
      <c r="J1068" s="5"/>
      <c r="K1068" s="5"/>
      <c r="L1068" s="5">
        <f>L1067</f>
        <v>2</v>
      </c>
      <c r="M1068" s="4" t="s">
        <v>992</v>
      </c>
      <c r="N1068" s="4" t="s">
        <v>993</v>
      </c>
      <c r="O1068" s="5"/>
      <c r="P1068" s="5"/>
      <c r="Q1068" s="5"/>
      <c r="R1068" s="5"/>
      <c r="S1068" s="5" t="s">
        <v>164</v>
      </c>
      <c r="T1068" s="5" t="s">
        <v>165</v>
      </c>
      <c r="U1068" s="5"/>
      <c r="V1068" s="5"/>
      <c r="W1068" s="5" t="s">
        <v>184</v>
      </c>
      <c r="X1068" s="5" t="s">
        <v>6008</v>
      </c>
      <c r="Y1068" s="5" t="s">
        <v>167</v>
      </c>
      <c r="Z1068" s="5" t="s">
        <v>168</v>
      </c>
      <c r="AA1068" s="5"/>
      <c r="AB1068" s="5"/>
      <c r="AC1068" s="5">
        <v>41</v>
      </c>
      <c r="AD1068" s="5" t="s">
        <v>229</v>
      </c>
      <c r="AE1068" s="5" t="s">
        <v>230</v>
      </c>
      <c r="AF1068" s="5"/>
      <c r="AG1068" s="5"/>
      <c r="AH1068" s="5"/>
      <c r="AI1068" s="5"/>
      <c r="AJ1068" s="5" t="s">
        <v>35</v>
      </c>
      <c r="AK1068" s="5" t="s">
        <v>36</v>
      </c>
      <c r="AL1068" s="5" t="s">
        <v>199</v>
      </c>
      <c r="AM1068" s="5" t="s">
        <v>200</v>
      </c>
      <c r="AN1068" s="5"/>
      <c r="AO1068" s="5"/>
      <c r="AP1068" s="5"/>
      <c r="AQ1068" s="5"/>
      <c r="AR1068" s="5"/>
      <c r="AS1068" s="5"/>
      <c r="AT1068" s="5" t="s">
        <v>95</v>
      </c>
      <c r="AU1068" s="5" t="s">
        <v>96</v>
      </c>
      <c r="AV1068" s="5" t="s">
        <v>1954</v>
      </c>
      <c r="AW1068" s="5" t="s">
        <v>1955</v>
      </c>
      <c r="AX1068" s="5"/>
      <c r="AY1068" s="5"/>
      <c r="AZ1068" s="5"/>
      <c r="BA1068" s="5"/>
      <c r="BB1068" s="5"/>
      <c r="BC1068" s="5"/>
      <c r="BD1068" s="5"/>
      <c r="BE1068" s="5"/>
      <c r="BF1068" s="5"/>
      <c r="BG1068" s="5" t="s">
        <v>95</v>
      </c>
      <c r="BH1068" s="5" t="s">
        <v>96</v>
      </c>
      <c r="BI1068" s="5" t="s">
        <v>1956</v>
      </c>
      <c r="BJ1068" s="5" t="s">
        <v>1957</v>
      </c>
      <c r="BK1068" s="5" t="s">
        <v>95</v>
      </c>
      <c r="BL1068" s="5" t="s">
        <v>96</v>
      </c>
      <c r="BM1068" s="5" t="s">
        <v>1958</v>
      </c>
      <c r="BN1068" s="5" t="s">
        <v>1959</v>
      </c>
      <c r="BO1068" s="5" t="s">
        <v>95</v>
      </c>
      <c r="BP1068" s="5" t="s">
        <v>96</v>
      </c>
      <c r="BQ1068" s="5" t="s">
        <v>1960</v>
      </c>
      <c r="BR1068" s="5" t="s">
        <v>1961</v>
      </c>
      <c r="BS1068" s="5" t="s">
        <v>255</v>
      </c>
      <c r="BT1068" s="5" t="s">
        <v>256</v>
      </c>
      <c r="BU1068" s="5"/>
    </row>
    <row r="1069" spans="1:73" s="6" customFormat="1" ht="13.5" customHeight="1">
      <c r="A1069" s="11" t="str">
        <f>HYPERLINK("http://kyu.snu.ac.kr/sdhj/index.jsp?type=hj/GK14746_00IM0001_166a.jpg","1867_수동면_166a")</f>
        <v>1867_수동면_166a</v>
      </c>
      <c r="B1069" s="4">
        <v>1867</v>
      </c>
      <c r="C1069" s="4" t="s">
        <v>72</v>
      </c>
      <c r="D1069" s="4" t="s">
        <v>73</v>
      </c>
      <c r="E1069" s="4">
        <v>1068</v>
      </c>
      <c r="F1069" s="5">
        <v>7</v>
      </c>
      <c r="G1069" s="5" t="s">
        <v>83</v>
      </c>
      <c r="H1069" s="5" t="s">
        <v>84</v>
      </c>
      <c r="I1069" s="5">
        <f t="shared" si="78"/>
        <v>4</v>
      </c>
      <c r="J1069" s="5"/>
      <c r="K1069" s="5"/>
      <c r="L1069" s="5">
        <f>L1068</f>
        <v>2</v>
      </c>
      <c r="M1069" s="4" t="s">
        <v>992</v>
      </c>
      <c r="N1069" s="4" t="s">
        <v>993</v>
      </c>
      <c r="O1069" s="5"/>
      <c r="P1069" s="5"/>
      <c r="Q1069" s="5"/>
      <c r="R1069" s="5"/>
      <c r="S1069" s="5" t="s">
        <v>4494</v>
      </c>
      <c r="T1069" s="5" t="s">
        <v>4495</v>
      </c>
      <c r="U1069" s="5"/>
      <c r="V1069" s="5"/>
      <c r="W1069" s="5"/>
      <c r="X1069" s="5"/>
      <c r="Y1069" s="5" t="s">
        <v>1727</v>
      </c>
      <c r="Z1069" s="5" t="s">
        <v>1728</v>
      </c>
      <c r="AA1069" s="5"/>
      <c r="AB1069" s="5"/>
      <c r="AC1069" s="5">
        <v>18</v>
      </c>
      <c r="AD1069" s="5" t="s">
        <v>1592</v>
      </c>
      <c r="AE1069" s="5" t="s">
        <v>1593</v>
      </c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</row>
    <row r="1070" spans="1:73" s="6" customFormat="1" ht="13.5" customHeight="1">
      <c r="A1070" s="11" t="str">
        <f>HYPERLINK("http://kyu.snu.ac.kr/sdhj/index.jsp?type=hj/GK14746_00IM0001_166a.jpg","1867_수동면_166a")</f>
        <v>1867_수동면_166a</v>
      </c>
      <c r="B1070" s="4">
        <v>1867</v>
      </c>
      <c r="C1070" s="4" t="s">
        <v>72</v>
      </c>
      <c r="D1070" s="4" t="s">
        <v>73</v>
      </c>
      <c r="E1070" s="4">
        <v>1069</v>
      </c>
      <c r="F1070" s="5">
        <v>7</v>
      </c>
      <c r="G1070" s="5" t="s">
        <v>83</v>
      </c>
      <c r="H1070" s="5" t="s">
        <v>84</v>
      </c>
      <c r="I1070" s="5">
        <f t="shared" si="78"/>
        <v>4</v>
      </c>
      <c r="J1070" s="5"/>
      <c r="K1070" s="5"/>
      <c r="L1070" s="5">
        <f>L1069</f>
        <v>2</v>
      </c>
      <c r="M1070" s="4" t="s">
        <v>992</v>
      </c>
      <c r="N1070" s="4" t="s">
        <v>993</v>
      </c>
      <c r="O1070" s="5"/>
      <c r="P1070" s="5"/>
      <c r="Q1070" s="5"/>
      <c r="R1070" s="5"/>
      <c r="S1070" s="5" t="s">
        <v>4494</v>
      </c>
      <c r="T1070" s="5" t="s">
        <v>4495</v>
      </c>
      <c r="U1070" s="5"/>
      <c r="V1070" s="5"/>
      <c r="W1070" s="5"/>
      <c r="X1070" s="5"/>
      <c r="Y1070" s="5" t="s">
        <v>5270</v>
      </c>
      <c r="Z1070" s="5" t="s">
        <v>5271</v>
      </c>
      <c r="AA1070" s="5"/>
      <c r="AB1070" s="5"/>
      <c r="AC1070" s="5">
        <v>10</v>
      </c>
      <c r="AD1070" s="5" t="s">
        <v>1806</v>
      </c>
      <c r="AE1070" s="5" t="s">
        <v>1807</v>
      </c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</row>
    <row r="1071" spans="1:73" s="6" customFormat="1" ht="13.5" customHeight="1">
      <c r="A1071" s="11" t="str">
        <f>HYPERLINK("http://kyu.snu.ac.kr/sdhj/index.jsp?type=hj/GK14746_00IM0001_166a.jpg","1867_수동면_166a")</f>
        <v>1867_수동면_166a</v>
      </c>
      <c r="B1071" s="4">
        <v>1867</v>
      </c>
      <c r="C1071" s="4" t="s">
        <v>72</v>
      </c>
      <c r="D1071" s="4" t="s">
        <v>73</v>
      </c>
      <c r="E1071" s="4">
        <v>1070</v>
      </c>
      <c r="F1071" s="5">
        <v>7</v>
      </c>
      <c r="G1071" s="5" t="s">
        <v>83</v>
      </c>
      <c r="H1071" s="5" t="s">
        <v>84</v>
      </c>
      <c r="I1071" s="5">
        <f t="shared" si="78"/>
        <v>4</v>
      </c>
      <c r="J1071" s="5"/>
      <c r="K1071" s="5"/>
      <c r="L1071" s="5">
        <f>L1070</f>
        <v>2</v>
      </c>
      <c r="M1071" s="4" t="s">
        <v>992</v>
      </c>
      <c r="N1071" s="4" t="s">
        <v>993</v>
      </c>
      <c r="O1071" s="5"/>
      <c r="P1071" s="5"/>
      <c r="Q1071" s="5"/>
      <c r="R1071" s="5"/>
      <c r="S1071" s="5"/>
      <c r="T1071" s="5" t="s">
        <v>5436</v>
      </c>
      <c r="U1071" s="5" t="s">
        <v>4512</v>
      </c>
      <c r="V1071" s="5" t="s">
        <v>4513</v>
      </c>
      <c r="W1071" s="5"/>
      <c r="X1071" s="5"/>
      <c r="Y1071" s="5" t="s">
        <v>5272</v>
      </c>
      <c r="Z1071" s="5" t="s">
        <v>5273</v>
      </c>
      <c r="AA1071" s="5"/>
      <c r="AB1071" s="5"/>
      <c r="AC1071" s="5"/>
      <c r="AD1071" s="5" t="s">
        <v>288</v>
      </c>
      <c r="AE1071" s="5" t="s">
        <v>289</v>
      </c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</row>
    <row r="1072" spans="1:73" s="6" customFormat="1" ht="13.5" customHeight="1">
      <c r="A1072" s="11" t="str">
        <f>HYPERLINK("http://kyu.snu.ac.kr/sdhj/index.jsp?type=hj/GK14746_00IM0001_166a.jpg","1867_수동면_166a")</f>
        <v>1867_수동면_166a</v>
      </c>
      <c r="B1072" s="4">
        <v>1867</v>
      </c>
      <c r="C1072" s="4" t="s">
        <v>72</v>
      </c>
      <c r="D1072" s="4" t="s">
        <v>73</v>
      </c>
      <c r="E1072" s="4">
        <v>1071</v>
      </c>
      <c r="F1072" s="5">
        <v>7</v>
      </c>
      <c r="G1072" s="5" t="s">
        <v>83</v>
      </c>
      <c r="H1072" s="5" t="s">
        <v>84</v>
      </c>
      <c r="I1072" s="5">
        <f t="shared" si="78"/>
        <v>4</v>
      </c>
      <c r="J1072" s="5"/>
      <c r="K1072" s="5"/>
      <c r="L1072" s="5">
        <v>3</v>
      </c>
      <c r="M1072" s="4" t="s">
        <v>2911</v>
      </c>
      <c r="N1072" s="4" t="s">
        <v>2912</v>
      </c>
      <c r="O1072" s="5"/>
      <c r="P1072" s="5"/>
      <c r="Q1072" s="5"/>
      <c r="R1072" s="5"/>
      <c r="S1072" s="5"/>
      <c r="T1072" s="5" t="s">
        <v>5762</v>
      </c>
      <c r="U1072" s="5" t="s">
        <v>108</v>
      </c>
      <c r="V1072" s="5" t="s">
        <v>109</v>
      </c>
      <c r="W1072" s="5" t="s">
        <v>166</v>
      </c>
      <c r="X1072" s="5" t="s">
        <v>5763</v>
      </c>
      <c r="Y1072" s="5" t="s">
        <v>2913</v>
      </c>
      <c r="Z1072" s="5" t="s">
        <v>2914</v>
      </c>
      <c r="AA1072" s="5"/>
      <c r="AB1072" s="5"/>
      <c r="AC1072" s="5">
        <v>59</v>
      </c>
      <c r="AD1072" s="5" t="s">
        <v>903</v>
      </c>
      <c r="AE1072" s="5" t="s">
        <v>904</v>
      </c>
      <c r="AF1072" s="5"/>
      <c r="AG1072" s="5"/>
      <c r="AH1072" s="5"/>
      <c r="AI1072" s="5"/>
      <c r="AJ1072" s="5" t="s">
        <v>35</v>
      </c>
      <c r="AK1072" s="5" t="s">
        <v>36</v>
      </c>
      <c r="AL1072" s="5" t="s">
        <v>245</v>
      </c>
      <c r="AM1072" s="5" t="s">
        <v>246</v>
      </c>
      <c r="AN1072" s="5"/>
      <c r="AO1072" s="5"/>
      <c r="AP1072" s="5"/>
      <c r="AQ1072" s="5"/>
      <c r="AR1072" s="5"/>
      <c r="AS1072" s="5"/>
      <c r="AT1072" s="5" t="s">
        <v>95</v>
      </c>
      <c r="AU1072" s="5" t="s">
        <v>96</v>
      </c>
      <c r="AV1072" s="5" t="s">
        <v>1286</v>
      </c>
      <c r="AW1072" s="5" t="s">
        <v>1287</v>
      </c>
      <c r="AX1072" s="5"/>
      <c r="AY1072" s="5"/>
      <c r="AZ1072" s="5"/>
      <c r="BA1072" s="5"/>
      <c r="BB1072" s="5"/>
      <c r="BC1072" s="5"/>
      <c r="BD1072" s="5"/>
      <c r="BE1072" s="5"/>
      <c r="BF1072" s="5"/>
      <c r="BG1072" s="5" t="s">
        <v>95</v>
      </c>
      <c r="BH1072" s="5" t="s">
        <v>96</v>
      </c>
      <c r="BI1072" s="5" t="s">
        <v>2915</v>
      </c>
      <c r="BJ1072" s="5" t="s">
        <v>2916</v>
      </c>
      <c r="BK1072" s="5" t="s">
        <v>95</v>
      </c>
      <c r="BL1072" s="5" t="s">
        <v>96</v>
      </c>
      <c r="BM1072" s="5" t="s">
        <v>2917</v>
      </c>
      <c r="BN1072" s="5" t="s">
        <v>2918</v>
      </c>
      <c r="BO1072" s="5" t="s">
        <v>95</v>
      </c>
      <c r="BP1072" s="5" t="s">
        <v>96</v>
      </c>
      <c r="BQ1072" s="5" t="s">
        <v>2919</v>
      </c>
      <c r="BR1072" s="5" t="s">
        <v>2920</v>
      </c>
      <c r="BS1072" s="5" t="s">
        <v>245</v>
      </c>
      <c r="BT1072" s="5" t="s">
        <v>246</v>
      </c>
      <c r="BU1072" s="5"/>
    </row>
    <row r="1073" spans="1:73" s="6" customFormat="1" ht="13.5" customHeight="1">
      <c r="A1073" s="11" t="str">
        <f>HYPERLINK("http://kyu.snu.ac.kr/sdhj/index.jsp?type=hj/GK14746_00IM0001_166a.jpg","1867_수동면_166a")</f>
        <v>1867_수동면_166a</v>
      </c>
      <c r="B1073" s="4">
        <v>1867</v>
      </c>
      <c r="C1073" s="4" t="s">
        <v>72</v>
      </c>
      <c r="D1073" s="4" t="s">
        <v>73</v>
      </c>
      <c r="E1073" s="4">
        <v>1072</v>
      </c>
      <c r="F1073" s="5">
        <v>7</v>
      </c>
      <c r="G1073" s="5" t="s">
        <v>83</v>
      </c>
      <c r="H1073" s="5" t="s">
        <v>84</v>
      </c>
      <c r="I1073" s="5">
        <f t="shared" si="78"/>
        <v>4</v>
      </c>
      <c r="J1073" s="5"/>
      <c r="K1073" s="5"/>
      <c r="L1073" s="5">
        <f>L1072</f>
        <v>3</v>
      </c>
      <c r="M1073" s="4" t="s">
        <v>2911</v>
      </c>
      <c r="N1073" s="4" t="s">
        <v>2912</v>
      </c>
      <c r="O1073" s="5"/>
      <c r="P1073" s="5"/>
      <c r="Q1073" s="5"/>
      <c r="R1073" s="5"/>
      <c r="S1073" s="5" t="s">
        <v>4494</v>
      </c>
      <c r="T1073" s="5" t="s">
        <v>4495</v>
      </c>
      <c r="U1073" s="5" t="s">
        <v>108</v>
      </c>
      <c r="V1073" s="5" t="s">
        <v>109</v>
      </c>
      <c r="W1073" s="5"/>
      <c r="X1073" s="5"/>
      <c r="Y1073" s="5" t="s">
        <v>5274</v>
      </c>
      <c r="Z1073" s="5" t="s">
        <v>5275</v>
      </c>
      <c r="AA1073" s="5"/>
      <c r="AB1073" s="5"/>
      <c r="AC1073" s="5">
        <v>34</v>
      </c>
      <c r="AD1073" s="5" t="s">
        <v>349</v>
      </c>
      <c r="AE1073" s="5" t="s">
        <v>350</v>
      </c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</row>
    <row r="1074" spans="1:73" s="6" customFormat="1" ht="13.5" customHeight="1">
      <c r="A1074" s="11" t="str">
        <f>HYPERLINK("http://kyu.snu.ac.kr/sdhj/index.jsp?type=hj/GK14746_00IM0001_166a.jpg","1867_수동면_166a")</f>
        <v>1867_수동면_166a</v>
      </c>
      <c r="B1074" s="4">
        <v>1867</v>
      </c>
      <c r="C1074" s="4" t="s">
        <v>72</v>
      </c>
      <c r="D1074" s="4" t="s">
        <v>73</v>
      </c>
      <c r="E1074" s="4">
        <v>1073</v>
      </c>
      <c r="F1074" s="5">
        <v>7</v>
      </c>
      <c r="G1074" s="5" t="s">
        <v>83</v>
      </c>
      <c r="H1074" s="5" t="s">
        <v>84</v>
      </c>
      <c r="I1074" s="5">
        <f t="shared" si="78"/>
        <v>4</v>
      </c>
      <c r="J1074" s="5"/>
      <c r="K1074" s="5"/>
      <c r="L1074" s="5">
        <f>L1073</f>
        <v>3</v>
      </c>
      <c r="M1074" s="4" t="s">
        <v>2911</v>
      </c>
      <c r="N1074" s="4" t="s">
        <v>2912</v>
      </c>
      <c r="O1074" s="5"/>
      <c r="P1074" s="5"/>
      <c r="Q1074" s="5"/>
      <c r="R1074" s="5"/>
      <c r="S1074" s="5" t="s">
        <v>4475</v>
      </c>
      <c r="T1074" s="5" t="s">
        <v>4435</v>
      </c>
      <c r="U1074" s="5"/>
      <c r="V1074" s="5"/>
      <c r="W1074" s="5" t="s">
        <v>269</v>
      </c>
      <c r="X1074" s="5" t="s">
        <v>270</v>
      </c>
      <c r="Y1074" s="5" t="s">
        <v>167</v>
      </c>
      <c r="Z1074" s="5" t="s">
        <v>168</v>
      </c>
      <c r="AA1074" s="5"/>
      <c r="AB1074" s="5"/>
      <c r="AC1074" s="5">
        <v>37</v>
      </c>
      <c r="AD1074" s="5" t="s">
        <v>678</v>
      </c>
      <c r="AE1074" s="5" t="s">
        <v>679</v>
      </c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</row>
    <row r="1075" spans="1:73" s="6" customFormat="1" ht="13.5" customHeight="1">
      <c r="A1075" s="11" t="str">
        <f>HYPERLINK("http://kyu.snu.ac.kr/sdhj/index.jsp?type=hj/GK14746_00IM0001_166a.jpg","1867_수동면_166a")</f>
        <v>1867_수동면_166a</v>
      </c>
      <c r="B1075" s="4">
        <v>1867</v>
      </c>
      <c r="C1075" s="4" t="s">
        <v>72</v>
      </c>
      <c r="D1075" s="4" t="s">
        <v>73</v>
      </c>
      <c r="E1075" s="4">
        <v>1074</v>
      </c>
      <c r="F1075" s="5">
        <v>7</v>
      </c>
      <c r="G1075" s="5" t="s">
        <v>83</v>
      </c>
      <c r="H1075" s="5" t="s">
        <v>84</v>
      </c>
      <c r="I1075" s="5">
        <f t="shared" si="78"/>
        <v>4</v>
      </c>
      <c r="J1075" s="5"/>
      <c r="K1075" s="5"/>
      <c r="L1075" s="5">
        <f>L1074</f>
        <v>3</v>
      </c>
      <c r="M1075" s="4" t="s">
        <v>2911</v>
      </c>
      <c r="N1075" s="4" t="s">
        <v>2912</v>
      </c>
      <c r="O1075" s="5"/>
      <c r="P1075" s="5"/>
      <c r="Q1075" s="5"/>
      <c r="R1075" s="5"/>
      <c r="S1075" s="5" t="s">
        <v>379</v>
      </c>
      <c r="T1075" s="5" t="s">
        <v>380</v>
      </c>
      <c r="U1075" s="5"/>
      <c r="V1075" s="5"/>
      <c r="W1075" s="5"/>
      <c r="X1075" s="5"/>
      <c r="Y1075" s="5" t="s">
        <v>5276</v>
      </c>
      <c r="Z1075" s="5" t="s">
        <v>1371</v>
      </c>
      <c r="AA1075" s="5"/>
      <c r="AB1075" s="5"/>
      <c r="AC1075" s="5">
        <v>15</v>
      </c>
      <c r="AD1075" s="5" t="s">
        <v>304</v>
      </c>
      <c r="AE1075" s="5" t="s">
        <v>305</v>
      </c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</row>
    <row r="1076" spans="1:73" s="6" customFormat="1" ht="13.5" customHeight="1">
      <c r="A1076" s="11" t="str">
        <f>HYPERLINK("http://kyu.snu.ac.kr/sdhj/index.jsp?type=hj/GK14746_00IM0001_166a.jpg","1867_수동면_166a")</f>
        <v>1867_수동면_166a</v>
      </c>
      <c r="B1076" s="4">
        <v>1867</v>
      </c>
      <c r="C1076" s="4" t="s">
        <v>72</v>
      </c>
      <c r="D1076" s="4" t="s">
        <v>73</v>
      </c>
      <c r="E1076" s="4">
        <v>1075</v>
      </c>
      <c r="F1076" s="5">
        <v>7</v>
      </c>
      <c r="G1076" s="5" t="s">
        <v>83</v>
      </c>
      <c r="H1076" s="5" t="s">
        <v>84</v>
      </c>
      <c r="I1076" s="5">
        <f t="shared" si="78"/>
        <v>4</v>
      </c>
      <c r="J1076" s="5"/>
      <c r="K1076" s="5"/>
      <c r="L1076" s="5">
        <f>L1075</f>
        <v>3</v>
      </c>
      <c r="M1076" s="4" t="s">
        <v>2911</v>
      </c>
      <c r="N1076" s="4" t="s">
        <v>2912</v>
      </c>
      <c r="O1076" s="5"/>
      <c r="P1076" s="5"/>
      <c r="Q1076" s="5"/>
      <c r="R1076" s="5"/>
      <c r="S1076" s="5"/>
      <c r="T1076" s="5" t="s">
        <v>5764</v>
      </c>
      <c r="U1076" s="5" t="s">
        <v>4512</v>
      </c>
      <c r="V1076" s="5" t="s">
        <v>4513</v>
      </c>
      <c r="W1076" s="5"/>
      <c r="X1076" s="5"/>
      <c r="Y1076" s="5" t="s">
        <v>5277</v>
      </c>
      <c r="Z1076" s="5" t="s">
        <v>5278</v>
      </c>
      <c r="AA1076" s="5"/>
      <c r="AB1076" s="5"/>
      <c r="AC1076" s="5"/>
      <c r="AD1076" s="5" t="s">
        <v>3628</v>
      </c>
      <c r="AE1076" s="5" t="s">
        <v>3629</v>
      </c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</row>
    <row r="1077" spans="1:73" s="6" customFormat="1" ht="13.5" customHeight="1">
      <c r="A1077" s="11" t="str">
        <f>HYPERLINK("http://kyu.snu.ac.kr/sdhj/index.jsp?type=hj/GK14746_00IM0001_166a.jpg","1867_수동면_166a")</f>
        <v>1867_수동면_166a</v>
      </c>
      <c r="B1077" s="4">
        <v>1867</v>
      </c>
      <c r="C1077" s="4" t="s">
        <v>72</v>
      </c>
      <c r="D1077" s="4" t="s">
        <v>73</v>
      </c>
      <c r="E1077" s="4">
        <v>1076</v>
      </c>
      <c r="F1077" s="5">
        <v>7</v>
      </c>
      <c r="G1077" s="5" t="s">
        <v>83</v>
      </c>
      <c r="H1077" s="5" t="s">
        <v>84</v>
      </c>
      <c r="I1077" s="5">
        <f t="shared" si="78"/>
        <v>4</v>
      </c>
      <c r="J1077" s="5"/>
      <c r="K1077" s="5"/>
      <c r="L1077" s="5">
        <v>4</v>
      </c>
      <c r="M1077" s="4" t="s">
        <v>1926</v>
      </c>
      <c r="N1077" s="4" t="s">
        <v>1927</v>
      </c>
      <c r="O1077" s="5"/>
      <c r="P1077" s="5"/>
      <c r="Q1077" s="5"/>
      <c r="R1077" s="5"/>
      <c r="S1077" s="5"/>
      <c r="T1077" s="5" t="s">
        <v>5401</v>
      </c>
      <c r="U1077" s="5" t="s">
        <v>108</v>
      </c>
      <c r="V1077" s="5" t="s">
        <v>109</v>
      </c>
      <c r="W1077" s="5" t="s">
        <v>134</v>
      </c>
      <c r="X1077" s="5" t="s">
        <v>135</v>
      </c>
      <c r="Y1077" s="5" t="s">
        <v>1928</v>
      </c>
      <c r="Z1077" s="5" t="s">
        <v>1373</v>
      </c>
      <c r="AA1077" s="5"/>
      <c r="AB1077" s="5"/>
      <c r="AC1077" s="5">
        <v>67</v>
      </c>
      <c r="AD1077" s="5" t="s">
        <v>662</v>
      </c>
      <c r="AE1077" s="5" t="s">
        <v>663</v>
      </c>
      <c r="AF1077" s="5"/>
      <c r="AG1077" s="5"/>
      <c r="AH1077" s="5"/>
      <c r="AI1077" s="5"/>
      <c r="AJ1077" s="5" t="s">
        <v>35</v>
      </c>
      <c r="AK1077" s="5" t="s">
        <v>36</v>
      </c>
      <c r="AL1077" s="5" t="s">
        <v>140</v>
      </c>
      <c r="AM1077" s="5" t="s">
        <v>141</v>
      </c>
      <c r="AN1077" s="5"/>
      <c r="AO1077" s="5"/>
      <c r="AP1077" s="5"/>
      <c r="AQ1077" s="5"/>
      <c r="AR1077" s="5"/>
      <c r="AS1077" s="5"/>
      <c r="AT1077" s="5" t="s">
        <v>95</v>
      </c>
      <c r="AU1077" s="5" t="s">
        <v>96</v>
      </c>
      <c r="AV1077" s="5" t="s">
        <v>1929</v>
      </c>
      <c r="AW1077" s="5" t="s">
        <v>1930</v>
      </c>
      <c r="AX1077" s="5"/>
      <c r="AY1077" s="5"/>
      <c r="AZ1077" s="5"/>
      <c r="BA1077" s="5"/>
      <c r="BB1077" s="5"/>
      <c r="BC1077" s="5"/>
      <c r="BD1077" s="5"/>
      <c r="BE1077" s="5"/>
      <c r="BF1077" s="5"/>
      <c r="BG1077" s="5" t="s">
        <v>95</v>
      </c>
      <c r="BH1077" s="5" t="s">
        <v>96</v>
      </c>
      <c r="BI1077" s="5" t="s">
        <v>1582</v>
      </c>
      <c r="BJ1077" s="5" t="s">
        <v>1583</v>
      </c>
      <c r="BK1077" s="5" t="s">
        <v>95</v>
      </c>
      <c r="BL1077" s="5" t="s">
        <v>96</v>
      </c>
      <c r="BM1077" s="5" t="s">
        <v>1931</v>
      </c>
      <c r="BN1077" s="5" t="s">
        <v>1932</v>
      </c>
      <c r="BO1077" s="5" t="s">
        <v>95</v>
      </c>
      <c r="BP1077" s="5" t="s">
        <v>96</v>
      </c>
      <c r="BQ1077" s="5" t="s">
        <v>1933</v>
      </c>
      <c r="BR1077" s="5" t="s">
        <v>1934</v>
      </c>
      <c r="BS1077" s="5" t="s">
        <v>255</v>
      </c>
      <c r="BT1077" s="5" t="s">
        <v>256</v>
      </c>
      <c r="BU1077" s="5"/>
    </row>
    <row r="1078" spans="1:73" s="6" customFormat="1" ht="13.5" customHeight="1">
      <c r="A1078" s="11" t="str">
        <f>HYPERLINK("http://kyu.snu.ac.kr/sdhj/index.jsp?type=hj/GK14746_00IM0001_166a.jpg","1867_수동면_166a")</f>
        <v>1867_수동면_166a</v>
      </c>
      <c r="B1078" s="4">
        <v>1867</v>
      </c>
      <c r="C1078" s="4" t="s">
        <v>72</v>
      </c>
      <c r="D1078" s="4" t="s">
        <v>73</v>
      </c>
      <c r="E1078" s="4">
        <v>1077</v>
      </c>
      <c r="F1078" s="5">
        <v>7</v>
      </c>
      <c r="G1078" s="5" t="s">
        <v>83</v>
      </c>
      <c r="H1078" s="5" t="s">
        <v>84</v>
      </c>
      <c r="I1078" s="5">
        <f t="shared" si="78"/>
        <v>4</v>
      </c>
      <c r="J1078" s="5"/>
      <c r="K1078" s="5"/>
      <c r="L1078" s="5">
        <f>L1077</f>
        <v>4</v>
      </c>
      <c r="M1078" s="4" t="s">
        <v>1926</v>
      </c>
      <c r="N1078" s="4" t="s">
        <v>1927</v>
      </c>
      <c r="O1078" s="5"/>
      <c r="P1078" s="5"/>
      <c r="Q1078" s="5"/>
      <c r="R1078" s="5"/>
      <c r="S1078" s="5" t="s">
        <v>164</v>
      </c>
      <c r="T1078" s="5" t="s">
        <v>165</v>
      </c>
      <c r="U1078" s="5"/>
      <c r="V1078" s="5"/>
      <c r="W1078" s="5" t="s">
        <v>166</v>
      </c>
      <c r="X1078" s="5" t="s">
        <v>5468</v>
      </c>
      <c r="Y1078" s="5" t="s">
        <v>167</v>
      </c>
      <c r="Z1078" s="5" t="s">
        <v>168</v>
      </c>
      <c r="AA1078" s="5"/>
      <c r="AB1078" s="5"/>
      <c r="AC1078" s="5">
        <v>68</v>
      </c>
      <c r="AD1078" s="5" t="s">
        <v>1592</v>
      </c>
      <c r="AE1078" s="5" t="s">
        <v>1593</v>
      </c>
      <c r="AF1078" s="5"/>
      <c r="AG1078" s="5"/>
      <c r="AH1078" s="5"/>
      <c r="AI1078" s="5"/>
      <c r="AJ1078" s="5" t="s">
        <v>169</v>
      </c>
      <c r="AK1078" s="5" t="s">
        <v>170</v>
      </c>
      <c r="AL1078" s="5" t="s">
        <v>171</v>
      </c>
      <c r="AM1078" s="5" t="s">
        <v>5469</v>
      </c>
      <c r="AN1078" s="5"/>
      <c r="AO1078" s="5"/>
      <c r="AP1078" s="5"/>
      <c r="AQ1078" s="5"/>
      <c r="AR1078" s="5"/>
      <c r="AS1078" s="5"/>
      <c r="AT1078" s="5" t="s">
        <v>95</v>
      </c>
      <c r="AU1078" s="5" t="s">
        <v>96</v>
      </c>
      <c r="AV1078" s="5" t="s">
        <v>3585</v>
      </c>
      <c r="AW1078" s="5" t="s">
        <v>2408</v>
      </c>
      <c r="AX1078" s="5"/>
      <c r="AY1078" s="5"/>
      <c r="AZ1078" s="5"/>
      <c r="BA1078" s="5"/>
      <c r="BB1078" s="5"/>
      <c r="BC1078" s="5"/>
      <c r="BD1078" s="5"/>
      <c r="BE1078" s="5"/>
      <c r="BF1078" s="5"/>
      <c r="BG1078" s="5" t="s">
        <v>95</v>
      </c>
      <c r="BH1078" s="5" t="s">
        <v>96</v>
      </c>
      <c r="BI1078" s="5" t="s">
        <v>3586</v>
      </c>
      <c r="BJ1078" s="5" t="s">
        <v>3587</v>
      </c>
      <c r="BK1078" s="5" t="s">
        <v>95</v>
      </c>
      <c r="BL1078" s="5" t="s">
        <v>96</v>
      </c>
      <c r="BM1078" s="5" t="s">
        <v>3588</v>
      </c>
      <c r="BN1078" s="5" t="s">
        <v>6009</v>
      </c>
      <c r="BO1078" s="5" t="s">
        <v>95</v>
      </c>
      <c r="BP1078" s="5" t="s">
        <v>96</v>
      </c>
      <c r="BQ1078" s="5" t="s">
        <v>3589</v>
      </c>
      <c r="BR1078" s="5" t="s">
        <v>3590</v>
      </c>
      <c r="BS1078" s="5" t="s">
        <v>187</v>
      </c>
      <c r="BT1078" s="5" t="s">
        <v>188</v>
      </c>
      <c r="BU1078" s="5"/>
    </row>
    <row r="1079" spans="1:73" s="6" customFormat="1" ht="13.5" customHeight="1">
      <c r="A1079" s="11" t="str">
        <f>HYPERLINK("http://kyu.snu.ac.kr/sdhj/index.jsp?type=hj/GK14746_00IM0001_166a.jpg","1867_수동면_166a")</f>
        <v>1867_수동면_166a</v>
      </c>
      <c r="B1079" s="4">
        <v>1867</v>
      </c>
      <c r="C1079" s="4" t="s">
        <v>72</v>
      </c>
      <c r="D1079" s="4" t="s">
        <v>73</v>
      </c>
      <c r="E1079" s="4">
        <v>1078</v>
      </c>
      <c r="F1079" s="5">
        <v>7</v>
      </c>
      <c r="G1079" s="5" t="s">
        <v>83</v>
      </c>
      <c r="H1079" s="5" t="s">
        <v>84</v>
      </c>
      <c r="I1079" s="5">
        <f t="shared" si="78"/>
        <v>4</v>
      </c>
      <c r="J1079" s="5"/>
      <c r="K1079" s="5"/>
      <c r="L1079" s="5">
        <f>L1078</f>
        <v>4</v>
      </c>
      <c r="M1079" s="4" t="s">
        <v>1926</v>
      </c>
      <c r="N1079" s="4" t="s">
        <v>1927</v>
      </c>
      <c r="O1079" s="5"/>
      <c r="P1079" s="5"/>
      <c r="Q1079" s="5"/>
      <c r="R1079" s="5"/>
      <c r="S1079" s="5" t="s">
        <v>4494</v>
      </c>
      <c r="T1079" s="5" t="s">
        <v>4495</v>
      </c>
      <c r="U1079" s="5" t="s">
        <v>108</v>
      </c>
      <c r="V1079" s="5" t="s">
        <v>109</v>
      </c>
      <c r="W1079" s="5"/>
      <c r="X1079" s="5"/>
      <c r="Y1079" s="5" t="s">
        <v>5279</v>
      </c>
      <c r="Z1079" s="5" t="s">
        <v>5280</v>
      </c>
      <c r="AA1079" s="5"/>
      <c r="AB1079" s="5"/>
      <c r="AC1079" s="5">
        <v>32</v>
      </c>
      <c r="AD1079" s="5" t="s">
        <v>662</v>
      </c>
      <c r="AE1079" s="5" t="s">
        <v>663</v>
      </c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</row>
    <row r="1080" spans="1:73" s="6" customFormat="1" ht="13.5" customHeight="1">
      <c r="A1080" s="11" t="str">
        <f>HYPERLINK("http://kyu.snu.ac.kr/sdhj/index.jsp?type=hj/GK14746_00IM0001_166a.jpg","1867_수동면_166a")</f>
        <v>1867_수동면_166a</v>
      </c>
      <c r="B1080" s="4">
        <v>1867</v>
      </c>
      <c r="C1080" s="4" t="s">
        <v>72</v>
      </c>
      <c r="D1080" s="4" t="s">
        <v>73</v>
      </c>
      <c r="E1080" s="4">
        <v>1079</v>
      </c>
      <c r="F1080" s="5">
        <v>7</v>
      </c>
      <c r="G1080" s="5" t="s">
        <v>83</v>
      </c>
      <c r="H1080" s="5" t="s">
        <v>84</v>
      </c>
      <c r="I1080" s="5">
        <f t="shared" si="78"/>
        <v>4</v>
      </c>
      <c r="J1080" s="5"/>
      <c r="K1080" s="5"/>
      <c r="L1080" s="5">
        <f>L1079</f>
        <v>4</v>
      </c>
      <c r="M1080" s="4" t="s">
        <v>1926</v>
      </c>
      <c r="N1080" s="4" t="s">
        <v>1927</v>
      </c>
      <c r="O1080" s="5"/>
      <c r="P1080" s="5"/>
      <c r="Q1080" s="5"/>
      <c r="R1080" s="5"/>
      <c r="S1080" s="5" t="s">
        <v>4475</v>
      </c>
      <c r="T1080" s="5" t="s">
        <v>4435</v>
      </c>
      <c r="U1080" s="5"/>
      <c r="V1080" s="5"/>
      <c r="W1080" s="5" t="s">
        <v>166</v>
      </c>
      <c r="X1080" s="5" t="s">
        <v>5468</v>
      </c>
      <c r="Y1080" s="5" t="s">
        <v>167</v>
      </c>
      <c r="Z1080" s="5" t="s">
        <v>168</v>
      </c>
      <c r="AA1080" s="5"/>
      <c r="AB1080" s="5"/>
      <c r="AC1080" s="5">
        <v>38</v>
      </c>
      <c r="AD1080" s="5" t="s">
        <v>413</v>
      </c>
      <c r="AE1080" s="5" t="s">
        <v>414</v>
      </c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</row>
    <row r="1081" spans="1:73" s="6" customFormat="1" ht="13.5" customHeight="1">
      <c r="A1081" s="11" t="str">
        <f>HYPERLINK("http://kyu.snu.ac.kr/sdhj/index.jsp?type=hj/GK14746_00IM0001_166a.jpg","1867_수동면_166a")</f>
        <v>1867_수동면_166a</v>
      </c>
      <c r="B1081" s="4">
        <v>1867</v>
      </c>
      <c r="C1081" s="4" t="s">
        <v>72</v>
      </c>
      <c r="D1081" s="4" t="s">
        <v>73</v>
      </c>
      <c r="E1081" s="4">
        <v>1080</v>
      </c>
      <c r="F1081" s="5">
        <v>7</v>
      </c>
      <c r="G1081" s="5" t="s">
        <v>83</v>
      </c>
      <c r="H1081" s="5" t="s">
        <v>84</v>
      </c>
      <c r="I1081" s="5">
        <f t="shared" si="78"/>
        <v>4</v>
      </c>
      <c r="J1081" s="5"/>
      <c r="K1081" s="5"/>
      <c r="L1081" s="5">
        <f>L1080</f>
        <v>4</v>
      </c>
      <c r="M1081" s="4" t="s">
        <v>1926</v>
      </c>
      <c r="N1081" s="4" t="s">
        <v>1927</v>
      </c>
      <c r="O1081" s="5"/>
      <c r="P1081" s="5"/>
      <c r="Q1081" s="5"/>
      <c r="R1081" s="5"/>
      <c r="S1081" s="5" t="s">
        <v>4494</v>
      </c>
      <c r="T1081" s="5" t="s">
        <v>4495</v>
      </c>
      <c r="U1081" s="5"/>
      <c r="V1081" s="5"/>
      <c r="W1081" s="5"/>
      <c r="X1081" s="5"/>
      <c r="Y1081" s="5" t="s">
        <v>5281</v>
      </c>
      <c r="Z1081" s="5" t="s">
        <v>5282</v>
      </c>
      <c r="AA1081" s="5"/>
      <c r="AB1081" s="5"/>
      <c r="AC1081" s="5">
        <v>26</v>
      </c>
      <c r="AD1081" s="5" t="s">
        <v>2100</v>
      </c>
      <c r="AE1081" s="5" t="s">
        <v>2101</v>
      </c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</row>
    <row r="1082" spans="1:73" s="6" customFormat="1" ht="13.5" customHeight="1">
      <c r="A1082" s="11" t="str">
        <f>HYPERLINK("http://kyu.snu.ac.kr/sdhj/index.jsp?type=hj/GK14746_00IM0001_166a.jpg","1867_수동면_166a")</f>
        <v>1867_수동면_166a</v>
      </c>
      <c r="B1082" s="4">
        <v>1867</v>
      </c>
      <c r="C1082" s="4" t="s">
        <v>72</v>
      </c>
      <c r="D1082" s="4" t="s">
        <v>73</v>
      </c>
      <c r="E1082" s="4">
        <v>1081</v>
      </c>
      <c r="F1082" s="5">
        <v>7</v>
      </c>
      <c r="G1082" s="5" t="s">
        <v>83</v>
      </c>
      <c r="H1082" s="5" t="s">
        <v>84</v>
      </c>
      <c r="I1082" s="5">
        <f t="shared" si="78"/>
        <v>4</v>
      </c>
      <c r="J1082" s="5"/>
      <c r="K1082" s="5"/>
      <c r="L1082" s="5">
        <f>L1081</f>
        <v>4</v>
      </c>
      <c r="M1082" s="4" t="s">
        <v>1926</v>
      </c>
      <c r="N1082" s="4" t="s">
        <v>1927</v>
      </c>
      <c r="O1082" s="5"/>
      <c r="P1082" s="5"/>
      <c r="Q1082" s="5"/>
      <c r="R1082" s="5"/>
      <c r="S1082" s="5"/>
      <c r="T1082" s="5" t="s">
        <v>5403</v>
      </c>
      <c r="U1082" s="5" t="s">
        <v>4512</v>
      </c>
      <c r="V1082" s="5" t="s">
        <v>4513</v>
      </c>
      <c r="W1082" s="5"/>
      <c r="X1082" s="5"/>
      <c r="Y1082" s="5" t="s">
        <v>5283</v>
      </c>
      <c r="Z1082" s="5" t="s">
        <v>5284</v>
      </c>
      <c r="AA1082" s="5"/>
      <c r="AB1082" s="5"/>
      <c r="AC1082" s="5"/>
      <c r="AD1082" s="5" t="s">
        <v>877</v>
      </c>
      <c r="AE1082" s="5" t="s">
        <v>878</v>
      </c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</row>
    <row r="1083" spans="1:73" s="6" customFormat="1" ht="13.5" customHeight="1">
      <c r="A1083" s="11" t="str">
        <f>HYPERLINK("http://kyu.snu.ac.kr/sdhj/index.jsp?type=hj/GK14746_00IM0001_166a.jpg","1867_수동면_166a")</f>
        <v>1867_수동면_166a</v>
      </c>
      <c r="B1083" s="4">
        <v>1867</v>
      </c>
      <c r="C1083" s="4" t="s">
        <v>72</v>
      </c>
      <c r="D1083" s="4" t="s">
        <v>73</v>
      </c>
      <c r="E1083" s="4">
        <v>1082</v>
      </c>
      <c r="F1083" s="5">
        <v>7</v>
      </c>
      <c r="G1083" s="5" t="s">
        <v>83</v>
      </c>
      <c r="H1083" s="5" t="s">
        <v>84</v>
      </c>
      <c r="I1083" s="5">
        <f t="shared" si="78"/>
        <v>4</v>
      </c>
      <c r="J1083" s="5"/>
      <c r="K1083" s="5"/>
      <c r="L1083" s="5">
        <v>5</v>
      </c>
      <c r="M1083" s="4" t="s">
        <v>3647</v>
      </c>
      <c r="N1083" s="4" t="s">
        <v>3648</v>
      </c>
      <c r="O1083" s="5"/>
      <c r="P1083" s="5"/>
      <c r="Q1083" s="5"/>
      <c r="R1083" s="5"/>
      <c r="S1083" s="5"/>
      <c r="T1083" s="5" t="s">
        <v>5421</v>
      </c>
      <c r="U1083" s="5" t="s">
        <v>108</v>
      </c>
      <c r="V1083" s="5" t="s">
        <v>109</v>
      </c>
      <c r="W1083" s="5" t="s">
        <v>184</v>
      </c>
      <c r="X1083" s="5" t="s">
        <v>5853</v>
      </c>
      <c r="Y1083" s="5" t="s">
        <v>3649</v>
      </c>
      <c r="Z1083" s="5" t="s">
        <v>3650</v>
      </c>
      <c r="AA1083" s="5"/>
      <c r="AB1083" s="5"/>
      <c r="AC1083" s="5">
        <v>30</v>
      </c>
      <c r="AD1083" s="5" t="s">
        <v>413</v>
      </c>
      <c r="AE1083" s="5" t="s">
        <v>414</v>
      </c>
      <c r="AF1083" s="5"/>
      <c r="AG1083" s="5"/>
      <c r="AH1083" s="5"/>
      <c r="AI1083" s="5"/>
      <c r="AJ1083" s="5" t="s">
        <v>35</v>
      </c>
      <c r="AK1083" s="5" t="s">
        <v>36</v>
      </c>
      <c r="AL1083" s="5" t="s">
        <v>199</v>
      </c>
      <c r="AM1083" s="5" t="s">
        <v>200</v>
      </c>
      <c r="AN1083" s="5"/>
      <c r="AO1083" s="5"/>
      <c r="AP1083" s="5"/>
      <c r="AQ1083" s="5"/>
      <c r="AR1083" s="5"/>
      <c r="AS1083" s="5"/>
      <c r="AT1083" s="5" t="s">
        <v>95</v>
      </c>
      <c r="AU1083" s="5" t="s">
        <v>96</v>
      </c>
      <c r="AV1083" s="5" t="s">
        <v>3651</v>
      </c>
      <c r="AW1083" s="5" t="s">
        <v>3652</v>
      </c>
      <c r="AX1083" s="5"/>
      <c r="AY1083" s="5"/>
      <c r="AZ1083" s="5"/>
      <c r="BA1083" s="5"/>
      <c r="BB1083" s="5"/>
      <c r="BC1083" s="5"/>
      <c r="BD1083" s="5"/>
      <c r="BE1083" s="5"/>
      <c r="BF1083" s="5"/>
      <c r="BG1083" s="5" t="s">
        <v>95</v>
      </c>
      <c r="BH1083" s="5" t="s">
        <v>96</v>
      </c>
      <c r="BI1083" s="5" t="s">
        <v>235</v>
      </c>
      <c r="BJ1083" s="5" t="s">
        <v>236</v>
      </c>
      <c r="BK1083" s="5" t="s">
        <v>95</v>
      </c>
      <c r="BL1083" s="5" t="s">
        <v>96</v>
      </c>
      <c r="BM1083" s="5" t="s">
        <v>191</v>
      </c>
      <c r="BN1083" s="5" t="s">
        <v>192</v>
      </c>
      <c r="BO1083" s="5" t="s">
        <v>95</v>
      </c>
      <c r="BP1083" s="5" t="s">
        <v>96</v>
      </c>
      <c r="BQ1083" s="5" t="s">
        <v>2187</v>
      </c>
      <c r="BR1083" s="5" t="s">
        <v>2188</v>
      </c>
      <c r="BS1083" s="5" t="s">
        <v>187</v>
      </c>
      <c r="BT1083" s="5" t="s">
        <v>188</v>
      </c>
      <c r="BU1083" s="5"/>
    </row>
    <row r="1084" spans="1:73" s="6" customFormat="1" ht="13.5" customHeight="1">
      <c r="A1084" s="11" t="str">
        <f>HYPERLINK("http://kyu.snu.ac.kr/sdhj/index.jsp?type=hj/GK14746_00IM0001_166a.jpg","1867_수동면_166a")</f>
        <v>1867_수동면_166a</v>
      </c>
      <c r="B1084" s="4">
        <v>1867</v>
      </c>
      <c r="C1084" s="4" t="s">
        <v>72</v>
      </c>
      <c r="D1084" s="4" t="s">
        <v>73</v>
      </c>
      <c r="E1084" s="4">
        <v>1083</v>
      </c>
      <c r="F1084" s="5">
        <v>7</v>
      </c>
      <c r="G1084" s="5" t="s">
        <v>83</v>
      </c>
      <c r="H1084" s="5" t="s">
        <v>84</v>
      </c>
      <c r="I1084" s="5">
        <f t="shared" si="78"/>
        <v>4</v>
      </c>
      <c r="J1084" s="5"/>
      <c r="K1084" s="5"/>
      <c r="L1084" s="5">
        <f>L1083</f>
        <v>5</v>
      </c>
      <c r="M1084" s="4" t="s">
        <v>3647</v>
      </c>
      <c r="N1084" s="4" t="s">
        <v>3648</v>
      </c>
      <c r="O1084" s="5"/>
      <c r="P1084" s="5"/>
      <c r="Q1084" s="5"/>
      <c r="R1084" s="5"/>
      <c r="S1084" s="5" t="s">
        <v>3095</v>
      </c>
      <c r="T1084" s="5" t="s">
        <v>3096</v>
      </c>
      <c r="U1084" s="5"/>
      <c r="V1084" s="5"/>
      <c r="W1084" s="5" t="s">
        <v>269</v>
      </c>
      <c r="X1084" s="5" t="s">
        <v>270</v>
      </c>
      <c r="Y1084" s="5" t="s">
        <v>167</v>
      </c>
      <c r="Z1084" s="5" t="s">
        <v>168</v>
      </c>
      <c r="AA1084" s="5"/>
      <c r="AB1084" s="5"/>
      <c r="AC1084" s="5">
        <v>51</v>
      </c>
      <c r="AD1084" s="5" t="s">
        <v>520</v>
      </c>
      <c r="AE1084" s="5" t="s">
        <v>521</v>
      </c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</row>
    <row r="1085" spans="1:73" s="6" customFormat="1" ht="13.5" customHeight="1">
      <c r="A1085" s="11" t="str">
        <f>HYPERLINK("http://kyu.snu.ac.kr/sdhj/index.jsp?type=hj/GK14746_00IM0001_166a.jpg","1867_수동면_166a")</f>
        <v>1867_수동면_166a</v>
      </c>
      <c r="B1085" s="4">
        <v>1867</v>
      </c>
      <c r="C1085" s="4" t="s">
        <v>72</v>
      </c>
      <c r="D1085" s="4" t="s">
        <v>73</v>
      </c>
      <c r="E1085" s="4">
        <v>1084</v>
      </c>
      <c r="F1085" s="5">
        <v>7</v>
      </c>
      <c r="G1085" s="5" t="s">
        <v>83</v>
      </c>
      <c r="H1085" s="5" t="s">
        <v>84</v>
      </c>
      <c r="I1085" s="5">
        <f t="shared" si="78"/>
        <v>4</v>
      </c>
      <c r="J1085" s="5"/>
      <c r="K1085" s="5"/>
      <c r="L1085" s="5">
        <f>L1084</f>
        <v>5</v>
      </c>
      <c r="M1085" s="4" t="s">
        <v>3647</v>
      </c>
      <c r="N1085" s="4" t="s">
        <v>3648</v>
      </c>
      <c r="O1085" s="5"/>
      <c r="P1085" s="5"/>
      <c r="Q1085" s="5"/>
      <c r="R1085" s="5"/>
      <c r="S1085" s="5" t="s">
        <v>164</v>
      </c>
      <c r="T1085" s="5" t="s">
        <v>165</v>
      </c>
      <c r="U1085" s="5"/>
      <c r="V1085" s="5"/>
      <c r="W1085" s="5" t="s">
        <v>1101</v>
      </c>
      <c r="X1085" s="5" t="s">
        <v>1102</v>
      </c>
      <c r="Y1085" s="5" t="s">
        <v>167</v>
      </c>
      <c r="Z1085" s="5" t="s">
        <v>168</v>
      </c>
      <c r="AA1085" s="5"/>
      <c r="AB1085" s="5"/>
      <c r="AC1085" s="5">
        <v>31</v>
      </c>
      <c r="AD1085" s="5" t="s">
        <v>662</v>
      </c>
      <c r="AE1085" s="5" t="s">
        <v>663</v>
      </c>
      <c r="AF1085" s="5"/>
      <c r="AG1085" s="5"/>
      <c r="AH1085" s="5"/>
      <c r="AI1085" s="5"/>
      <c r="AJ1085" s="5" t="s">
        <v>169</v>
      </c>
      <c r="AK1085" s="5" t="s">
        <v>170</v>
      </c>
      <c r="AL1085" s="5" t="s">
        <v>1103</v>
      </c>
      <c r="AM1085" s="5" t="s">
        <v>1104</v>
      </c>
      <c r="AN1085" s="5"/>
      <c r="AO1085" s="5"/>
      <c r="AP1085" s="5"/>
      <c r="AQ1085" s="5"/>
      <c r="AR1085" s="5"/>
      <c r="AS1085" s="5"/>
      <c r="AT1085" s="5" t="s">
        <v>95</v>
      </c>
      <c r="AU1085" s="5" t="s">
        <v>96</v>
      </c>
      <c r="AV1085" s="5" t="s">
        <v>4128</v>
      </c>
      <c r="AW1085" s="5" t="s">
        <v>4129</v>
      </c>
      <c r="AX1085" s="5"/>
      <c r="AY1085" s="5"/>
      <c r="AZ1085" s="5"/>
      <c r="BA1085" s="5"/>
      <c r="BB1085" s="5"/>
      <c r="BC1085" s="5"/>
      <c r="BD1085" s="5"/>
      <c r="BE1085" s="5"/>
      <c r="BF1085" s="5"/>
      <c r="BG1085" s="5" t="s">
        <v>95</v>
      </c>
      <c r="BH1085" s="5" t="s">
        <v>96</v>
      </c>
      <c r="BI1085" s="5" t="s">
        <v>4130</v>
      </c>
      <c r="BJ1085" s="5" t="s">
        <v>4131</v>
      </c>
      <c r="BK1085" s="5" t="s">
        <v>95</v>
      </c>
      <c r="BL1085" s="5" t="s">
        <v>96</v>
      </c>
      <c r="BM1085" s="5" t="s">
        <v>4132</v>
      </c>
      <c r="BN1085" s="5" t="s">
        <v>4133</v>
      </c>
      <c r="BO1085" s="5" t="s">
        <v>95</v>
      </c>
      <c r="BP1085" s="5" t="s">
        <v>96</v>
      </c>
      <c r="BQ1085" s="5" t="s">
        <v>4134</v>
      </c>
      <c r="BR1085" s="5" t="s">
        <v>4135</v>
      </c>
      <c r="BS1085" s="5" t="s">
        <v>626</v>
      </c>
      <c r="BT1085" s="5" t="s">
        <v>627</v>
      </c>
      <c r="BU1085" s="5"/>
    </row>
    <row r="1086" spans="1:73" s="6" customFormat="1" ht="13.5" customHeight="1">
      <c r="A1086" s="11" t="str">
        <f>HYPERLINK("http://kyu.snu.ac.kr/sdhj/index.jsp?type=hj/GK14746_00IM0001_166a.jpg","1867_수동면_166a")</f>
        <v>1867_수동면_166a</v>
      </c>
      <c r="B1086" s="4">
        <v>1867</v>
      </c>
      <c r="C1086" s="4" t="s">
        <v>72</v>
      </c>
      <c r="D1086" s="4" t="s">
        <v>73</v>
      </c>
      <c r="E1086" s="4">
        <v>1085</v>
      </c>
      <c r="F1086" s="5">
        <v>7</v>
      </c>
      <c r="G1086" s="5" t="s">
        <v>83</v>
      </c>
      <c r="H1086" s="5" t="s">
        <v>84</v>
      </c>
      <c r="I1086" s="5">
        <f t="shared" si="78"/>
        <v>4</v>
      </c>
      <c r="J1086" s="5"/>
      <c r="K1086" s="5"/>
      <c r="L1086" s="5">
        <f>L1085</f>
        <v>5</v>
      </c>
      <c r="M1086" s="4" t="s">
        <v>3647</v>
      </c>
      <c r="N1086" s="4" t="s">
        <v>3648</v>
      </c>
      <c r="O1086" s="5"/>
      <c r="P1086" s="5"/>
      <c r="Q1086" s="5"/>
      <c r="R1086" s="5"/>
      <c r="S1086" s="5"/>
      <c r="T1086" s="5" t="s">
        <v>5426</v>
      </c>
      <c r="U1086" s="5" t="s">
        <v>4512</v>
      </c>
      <c r="V1086" s="5" t="s">
        <v>4513</v>
      </c>
      <c r="W1086" s="5"/>
      <c r="X1086" s="5"/>
      <c r="Y1086" s="5" t="s">
        <v>5285</v>
      </c>
      <c r="Z1086" s="5" t="s">
        <v>6010</v>
      </c>
      <c r="AA1086" s="5"/>
      <c r="AB1086" s="5"/>
      <c r="AC1086" s="5"/>
      <c r="AD1086" s="5" t="s">
        <v>2620</v>
      </c>
      <c r="AE1086" s="5" t="s">
        <v>2621</v>
      </c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</row>
    <row r="1087" spans="1:73" s="6" customFormat="1" ht="13.5" customHeight="1">
      <c r="A1087" s="12" t="str">
        <f>HYPERLINK("http://kyu.snu.ac.kr/sdhj/index.jsp?type=hj/GK14746_00IM0001_166a.jpg","1867_수동면_166a")</f>
        <v>1867_수동면_166a</v>
      </c>
      <c r="B1087" s="7">
        <v>1867</v>
      </c>
      <c r="C1087" s="7" t="s">
        <v>72</v>
      </c>
      <c r="D1087" s="7" t="s">
        <v>73</v>
      </c>
      <c r="E1087" s="7">
        <v>1086</v>
      </c>
      <c r="F1087" s="6">
        <v>7</v>
      </c>
      <c r="G1087" s="6" t="s">
        <v>83</v>
      </c>
      <c r="H1087" s="6" t="s">
        <v>84</v>
      </c>
      <c r="I1087" s="6">
        <v>5</v>
      </c>
      <c r="L1087" s="6">
        <v>1</v>
      </c>
      <c r="M1087" s="7" t="s">
        <v>85</v>
      </c>
      <c r="N1087" s="7" t="s">
        <v>86</v>
      </c>
      <c r="Q1087" s="6" t="s">
        <v>87</v>
      </c>
      <c r="R1087" s="6" t="s">
        <v>88</v>
      </c>
      <c r="T1087" s="6" t="s">
        <v>5681</v>
      </c>
      <c r="W1087" s="6" t="s">
        <v>6011</v>
      </c>
      <c r="X1087" s="6" t="s">
        <v>6012</v>
      </c>
      <c r="Y1087" s="6" t="s">
        <v>89</v>
      </c>
      <c r="Z1087" s="6" t="s">
        <v>90</v>
      </c>
      <c r="AC1087" s="6">
        <v>56</v>
      </c>
      <c r="AD1087" s="6" t="s">
        <v>91</v>
      </c>
      <c r="AE1087" s="6" t="s">
        <v>92</v>
      </c>
      <c r="AJ1087" s="6" t="s">
        <v>35</v>
      </c>
      <c r="AK1087" s="6" t="s">
        <v>36</v>
      </c>
      <c r="AL1087" s="6" t="s">
        <v>93</v>
      </c>
      <c r="AM1087" s="6" t="s">
        <v>94</v>
      </c>
      <c r="AT1087" s="6" t="s">
        <v>95</v>
      </c>
      <c r="AU1087" s="6" t="s">
        <v>96</v>
      </c>
      <c r="AV1087" s="6" t="s">
        <v>97</v>
      </c>
      <c r="AW1087" s="6" t="s">
        <v>98</v>
      </c>
      <c r="BG1087" s="6" t="s">
        <v>95</v>
      </c>
      <c r="BH1087" s="6" t="s">
        <v>96</v>
      </c>
      <c r="BI1087" s="6" t="s">
        <v>99</v>
      </c>
      <c r="BJ1087" s="6" t="s">
        <v>100</v>
      </c>
      <c r="BK1087" s="6" t="s">
        <v>95</v>
      </c>
      <c r="BL1087" s="6" t="s">
        <v>96</v>
      </c>
      <c r="BO1087" s="6" t="s">
        <v>95</v>
      </c>
      <c r="BP1087" s="6" t="s">
        <v>96</v>
      </c>
      <c r="BQ1087" s="6" t="s">
        <v>6013</v>
      </c>
      <c r="BR1087" s="6" t="s">
        <v>101</v>
      </c>
      <c r="BS1087" s="6" t="s">
        <v>102</v>
      </c>
      <c r="BT1087" s="6" t="s">
        <v>103</v>
      </c>
    </row>
    <row r="1088" spans="1:73" s="6" customFormat="1" ht="13.5" customHeight="1">
      <c r="A1088" s="11" t="str">
        <f>HYPERLINK("http://kyu.snu.ac.kr/sdhj/index.jsp?type=hj/GK14746_00IM0001_166a.jpg","1867_수동면_166a")</f>
        <v>1867_수동면_166a</v>
      </c>
      <c r="B1088" s="4">
        <v>1867</v>
      </c>
      <c r="C1088" s="4" t="s">
        <v>72</v>
      </c>
      <c r="D1088" s="4" t="s">
        <v>73</v>
      </c>
      <c r="E1088" s="4">
        <v>1087</v>
      </c>
      <c r="F1088" s="5">
        <v>7</v>
      </c>
      <c r="G1088" s="5" t="s">
        <v>83</v>
      </c>
      <c r="H1088" s="5" t="s">
        <v>84</v>
      </c>
      <c r="I1088" s="5">
        <f t="shared" ref="I1088:I1108" si="79">I1087</f>
        <v>5</v>
      </c>
      <c r="J1088" s="5"/>
      <c r="K1088" s="5"/>
      <c r="L1088" s="5">
        <f t="shared" ref="L1088:L1094" si="80">L1087</f>
        <v>1</v>
      </c>
      <c r="M1088" s="4" t="s">
        <v>85</v>
      </c>
      <c r="N1088" s="4" t="s">
        <v>86</v>
      </c>
      <c r="O1088" s="5"/>
      <c r="P1088" s="5"/>
      <c r="Q1088" s="5"/>
      <c r="R1088" s="5"/>
      <c r="S1088" s="5" t="s">
        <v>164</v>
      </c>
      <c r="T1088" s="5" t="s">
        <v>165</v>
      </c>
      <c r="U1088" s="5"/>
      <c r="V1088" s="5"/>
      <c r="W1088" s="5" t="s">
        <v>243</v>
      </c>
      <c r="X1088" s="5" t="s">
        <v>244</v>
      </c>
      <c r="Y1088" s="5" t="s">
        <v>167</v>
      </c>
      <c r="Z1088" s="5" t="s">
        <v>168</v>
      </c>
      <c r="AA1088" s="5"/>
      <c r="AB1088" s="5"/>
      <c r="AC1088" s="5">
        <v>46</v>
      </c>
      <c r="AD1088" s="5" t="s">
        <v>203</v>
      </c>
      <c r="AE1088" s="5" t="s">
        <v>204</v>
      </c>
      <c r="AF1088" s="5"/>
      <c r="AG1088" s="5"/>
      <c r="AH1088" s="5"/>
      <c r="AI1088" s="5"/>
      <c r="AJ1088" s="5" t="s">
        <v>169</v>
      </c>
      <c r="AK1088" s="5" t="s">
        <v>170</v>
      </c>
      <c r="AL1088" s="5" t="s">
        <v>255</v>
      </c>
      <c r="AM1088" s="5" t="s">
        <v>256</v>
      </c>
      <c r="AN1088" s="5"/>
      <c r="AO1088" s="5"/>
      <c r="AP1088" s="5"/>
      <c r="AQ1088" s="5"/>
      <c r="AR1088" s="5"/>
      <c r="AS1088" s="5"/>
      <c r="AT1088" s="5" t="s">
        <v>95</v>
      </c>
      <c r="AU1088" s="5" t="s">
        <v>96</v>
      </c>
      <c r="AV1088" s="5" t="s">
        <v>257</v>
      </c>
      <c r="AW1088" s="5" t="s">
        <v>258</v>
      </c>
      <c r="AX1088" s="5"/>
      <c r="AY1088" s="5"/>
      <c r="AZ1088" s="5"/>
      <c r="BA1088" s="5"/>
      <c r="BB1088" s="5"/>
      <c r="BC1088" s="5"/>
      <c r="BD1088" s="5"/>
      <c r="BE1088" s="5"/>
      <c r="BF1088" s="5"/>
      <c r="BG1088" s="5" t="s">
        <v>95</v>
      </c>
      <c r="BH1088" s="5" t="s">
        <v>96</v>
      </c>
      <c r="BI1088" s="5" t="s">
        <v>259</v>
      </c>
      <c r="BJ1088" s="5" t="s">
        <v>260</v>
      </c>
      <c r="BK1088" s="5" t="s">
        <v>95</v>
      </c>
      <c r="BL1088" s="5" t="s">
        <v>96</v>
      </c>
      <c r="BM1088" s="5" t="s">
        <v>261</v>
      </c>
      <c r="BN1088" s="5" t="s">
        <v>262</v>
      </c>
      <c r="BO1088" s="5" t="s">
        <v>95</v>
      </c>
      <c r="BP1088" s="5" t="s">
        <v>96</v>
      </c>
      <c r="BQ1088" s="5" t="s">
        <v>263</v>
      </c>
      <c r="BR1088" s="5" t="s">
        <v>264</v>
      </c>
      <c r="BS1088" s="5" t="s">
        <v>199</v>
      </c>
      <c r="BT1088" s="5" t="s">
        <v>200</v>
      </c>
      <c r="BU1088" s="5"/>
    </row>
    <row r="1089" spans="1:73" s="6" customFormat="1" ht="13.5" customHeight="1">
      <c r="A1089" s="11" t="str">
        <f>HYPERLINK("http://kyu.snu.ac.kr/sdhj/index.jsp?type=hj/GK14746_00IM0001_166a.jpg","1867_수동면_166a")</f>
        <v>1867_수동면_166a</v>
      </c>
      <c r="B1089" s="4">
        <v>1867</v>
      </c>
      <c r="C1089" s="4" t="s">
        <v>72</v>
      </c>
      <c r="D1089" s="4" t="s">
        <v>73</v>
      </c>
      <c r="E1089" s="4">
        <v>1088</v>
      </c>
      <c r="F1089" s="5">
        <v>7</v>
      </c>
      <c r="G1089" s="5" t="s">
        <v>83</v>
      </c>
      <c r="H1089" s="5" t="s">
        <v>84</v>
      </c>
      <c r="I1089" s="5">
        <f t="shared" si="79"/>
        <v>5</v>
      </c>
      <c r="J1089" s="5"/>
      <c r="K1089" s="5"/>
      <c r="L1089" s="5">
        <f t="shared" si="80"/>
        <v>1</v>
      </c>
      <c r="M1089" s="4" t="s">
        <v>85</v>
      </c>
      <c r="N1089" s="4" t="s">
        <v>86</v>
      </c>
      <c r="O1089" s="5"/>
      <c r="P1089" s="5"/>
      <c r="Q1089" s="5"/>
      <c r="R1089" s="5"/>
      <c r="S1089" s="5" t="s">
        <v>4508</v>
      </c>
      <c r="T1089" s="5" t="s">
        <v>4509</v>
      </c>
      <c r="U1089" s="5"/>
      <c r="V1089" s="5"/>
      <c r="W1089" s="5"/>
      <c r="X1089" s="5"/>
      <c r="Y1089" s="5" t="s">
        <v>5286</v>
      </c>
      <c r="Z1089" s="5" t="s">
        <v>5287</v>
      </c>
      <c r="AA1089" s="5"/>
      <c r="AB1089" s="5"/>
      <c r="AC1089" s="5">
        <v>41</v>
      </c>
      <c r="AD1089" s="5" t="s">
        <v>212</v>
      </c>
      <c r="AE1089" s="5" t="s">
        <v>213</v>
      </c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</row>
    <row r="1090" spans="1:73" s="6" customFormat="1" ht="13.5" customHeight="1">
      <c r="A1090" s="11" t="str">
        <f>HYPERLINK("http://kyu.snu.ac.kr/sdhj/index.jsp?type=hj/GK14746_00IM0001_166a.jpg","1867_수동면_166a")</f>
        <v>1867_수동면_166a</v>
      </c>
      <c r="B1090" s="4">
        <v>1867</v>
      </c>
      <c r="C1090" s="4" t="s">
        <v>72</v>
      </c>
      <c r="D1090" s="4" t="s">
        <v>73</v>
      </c>
      <c r="E1090" s="4">
        <v>1089</v>
      </c>
      <c r="F1090" s="5">
        <v>7</v>
      </c>
      <c r="G1090" s="5" t="s">
        <v>83</v>
      </c>
      <c r="H1090" s="5" t="s">
        <v>84</v>
      </c>
      <c r="I1090" s="5">
        <f t="shared" si="79"/>
        <v>5</v>
      </c>
      <c r="J1090" s="5"/>
      <c r="K1090" s="5"/>
      <c r="L1090" s="5">
        <f t="shared" si="80"/>
        <v>1</v>
      </c>
      <c r="M1090" s="4" t="s">
        <v>85</v>
      </c>
      <c r="N1090" s="4" t="s">
        <v>86</v>
      </c>
      <c r="O1090" s="5"/>
      <c r="P1090" s="5"/>
      <c r="Q1090" s="5"/>
      <c r="R1090" s="5"/>
      <c r="S1090" s="5" t="s">
        <v>4508</v>
      </c>
      <c r="T1090" s="5" t="s">
        <v>4509</v>
      </c>
      <c r="U1090" s="5"/>
      <c r="V1090" s="5"/>
      <c r="W1090" s="5"/>
      <c r="X1090" s="5"/>
      <c r="Y1090" s="5" t="s">
        <v>5288</v>
      </c>
      <c r="Z1090" s="5" t="s">
        <v>5289</v>
      </c>
      <c r="AA1090" s="5"/>
      <c r="AB1090" s="5"/>
      <c r="AC1090" s="5">
        <v>37</v>
      </c>
      <c r="AD1090" s="5" t="s">
        <v>678</v>
      </c>
      <c r="AE1090" s="5" t="s">
        <v>679</v>
      </c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</row>
    <row r="1091" spans="1:73" s="6" customFormat="1" ht="13.5" customHeight="1">
      <c r="A1091" s="11" t="str">
        <f>HYPERLINK("http://kyu.snu.ac.kr/sdhj/index.jsp?type=hj/GK14746_00IM0001_166a.jpg","1867_수동면_166a")</f>
        <v>1867_수동면_166a</v>
      </c>
      <c r="B1091" s="4">
        <v>1867</v>
      </c>
      <c r="C1091" s="4" t="s">
        <v>72</v>
      </c>
      <c r="D1091" s="4" t="s">
        <v>73</v>
      </c>
      <c r="E1091" s="4">
        <v>1090</v>
      </c>
      <c r="F1091" s="5">
        <v>7</v>
      </c>
      <c r="G1091" s="5" t="s">
        <v>83</v>
      </c>
      <c r="H1091" s="5" t="s">
        <v>84</v>
      </c>
      <c r="I1091" s="5">
        <f t="shared" si="79"/>
        <v>5</v>
      </c>
      <c r="J1091" s="5"/>
      <c r="K1091" s="5"/>
      <c r="L1091" s="5">
        <f t="shared" si="80"/>
        <v>1</v>
      </c>
      <c r="M1091" s="4" t="s">
        <v>85</v>
      </c>
      <c r="N1091" s="4" t="s">
        <v>86</v>
      </c>
      <c r="O1091" s="5"/>
      <c r="P1091" s="5"/>
      <c r="Q1091" s="5"/>
      <c r="R1091" s="5"/>
      <c r="S1091" s="5" t="s">
        <v>4508</v>
      </c>
      <c r="T1091" s="5" t="s">
        <v>4509</v>
      </c>
      <c r="U1091" s="5"/>
      <c r="V1091" s="5"/>
      <c r="W1091" s="5"/>
      <c r="X1091" s="5"/>
      <c r="Y1091" s="5" t="s">
        <v>5290</v>
      </c>
      <c r="Z1091" s="5" t="s">
        <v>5291</v>
      </c>
      <c r="AA1091" s="5"/>
      <c r="AB1091" s="5"/>
      <c r="AC1091" s="5">
        <v>22</v>
      </c>
      <c r="AD1091" s="5" t="s">
        <v>2885</v>
      </c>
      <c r="AE1091" s="5" t="s">
        <v>2886</v>
      </c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</row>
    <row r="1092" spans="1:73" s="6" customFormat="1" ht="13.5" customHeight="1">
      <c r="A1092" s="11" t="str">
        <f>HYPERLINK("http://kyu.snu.ac.kr/sdhj/index.jsp?type=hj/GK14746_00IM0001_166a.jpg","1867_수동면_166a")</f>
        <v>1867_수동면_166a</v>
      </c>
      <c r="B1092" s="4">
        <v>1867</v>
      </c>
      <c r="C1092" s="4" t="s">
        <v>72</v>
      </c>
      <c r="D1092" s="4" t="s">
        <v>73</v>
      </c>
      <c r="E1092" s="4">
        <v>1091</v>
      </c>
      <c r="F1092" s="5">
        <v>7</v>
      </c>
      <c r="G1092" s="5" t="s">
        <v>83</v>
      </c>
      <c r="H1092" s="5" t="s">
        <v>84</v>
      </c>
      <c r="I1092" s="5">
        <f t="shared" si="79"/>
        <v>5</v>
      </c>
      <c r="J1092" s="5"/>
      <c r="K1092" s="5"/>
      <c r="L1092" s="5">
        <f t="shared" si="80"/>
        <v>1</v>
      </c>
      <c r="M1092" s="4" t="s">
        <v>85</v>
      </c>
      <c r="N1092" s="4" t="s">
        <v>86</v>
      </c>
      <c r="O1092" s="5"/>
      <c r="P1092" s="5"/>
      <c r="Q1092" s="5"/>
      <c r="R1092" s="5"/>
      <c r="S1092" s="5" t="s">
        <v>4494</v>
      </c>
      <c r="T1092" s="5" t="s">
        <v>4495</v>
      </c>
      <c r="U1092" s="5"/>
      <c r="V1092" s="5"/>
      <c r="W1092" s="5"/>
      <c r="X1092" s="5"/>
      <c r="Y1092" s="5" t="s">
        <v>5292</v>
      </c>
      <c r="Z1092" s="5" t="s">
        <v>5293</v>
      </c>
      <c r="AA1092" s="5"/>
      <c r="AB1092" s="5"/>
      <c r="AC1092" s="5">
        <v>21</v>
      </c>
      <c r="AD1092" s="5" t="s">
        <v>160</v>
      </c>
      <c r="AE1092" s="5" t="s">
        <v>161</v>
      </c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</row>
    <row r="1093" spans="1:73" s="6" customFormat="1" ht="13.5" customHeight="1">
      <c r="A1093" s="11" t="str">
        <f>HYPERLINK("http://kyu.snu.ac.kr/sdhj/index.jsp?type=hj/GK14746_00IM0001_166a.jpg","1867_수동면_166a")</f>
        <v>1867_수동면_166a</v>
      </c>
      <c r="B1093" s="4">
        <v>1867</v>
      </c>
      <c r="C1093" s="4" t="s">
        <v>72</v>
      </c>
      <c r="D1093" s="4" t="s">
        <v>73</v>
      </c>
      <c r="E1093" s="4">
        <v>1092</v>
      </c>
      <c r="F1093" s="5">
        <v>7</v>
      </c>
      <c r="G1093" s="5" t="s">
        <v>83</v>
      </c>
      <c r="H1093" s="5" t="s">
        <v>84</v>
      </c>
      <c r="I1093" s="5">
        <f t="shared" si="79"/>
        <v>5</v>
      </c>
      <c r="J1093" s="5"/>
      <c r="K1093" s="5"/>
      <c r="L1093" s="5">
        <f t="shared" si="80"/>
        <v>1</v>
      </c>
      <c r="M1093" s="4" t="s">
        <v>85</v>
      </c>
      <c r="N1093" s="4" t="s">
        <v>86</v>
      </c>
      <c r="O1093" s="5"/>
      <c r="P1093" s="5"/>
      <c r="Q1093" s="5"/>
      <c r="R1093" s="5"/>
      <c r="S1093" s="5" t="s">
        <v>4494</v>
      </c>
      <c r="T1093" s="5" t="s">
        <v>4495</v>
      </c>
      <c r="U1093" s="5"/>
      <c r="V1093" s="5"/>
      <c r="W1093" s="5"/>
      <c r="X1093" s="5"/>
      <c r="Y1093" s="5" t="s">
        <v>5294</v>
      </c>
      <c r="Z1093" s="5" t="s">
        <v>6014</v>
      </c>
      <c r="AA1093" s="5"/>
      <c r="AB1093" s="5"/>
      <c r="AC1093" s="5">
        <v>17</v>
      </c>
      <c r="AD1093" s="5" t="s">
        <v>2928</v>
      </c>
      <c r="AE1093" s="5" t="s">
        <v>2929</v>
      </c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</row>
    <row r="1094" spans="1:73" s="6" customFormat="1" ht="13.5" customHeight="1">
      <c r="A1094" s="11" t="str">
        <f>HYPERLINK("http://kyu.snu.ac.kr/sdhj/index.jsp?type=hj/GK14746_00IM0001_166a.jpg","1867_수동면_166a")</f>
        <v>1867_수동면_166a</v>
      </c>
      <c r="B1094" s="4">
        <v>1867</v>
      </c>
      <c r="C1094" s="4" t="s">
        <v>72</v>
      </c>
      <c r="D1094" s="4" t="s">
        <v>73</v>
      </c>
      <c r="E1094" s="4">
        <v>1093</v>
      </c>
      <c r="F1094" s="5">
        <v>7</v>
      </c>
      <c r="G1094" s="5" t="s">
        <v>83</v>
      </c>
      <c r="H1094" s="5" t="s">
        <v>84</v>
      </c>
      <c r="I1094" s="5">
        <f t="shared" si="79"/>
        <v>5</v>
      </c>
      <c r="J1094" s="5"/>
      <c r="K1094" s="5"/>
      <c r="L1094" s="5">
        <f t="shared" si="80"/>
        <v>1</v>
      </c>
      <c r="M1094" s="4" t="s">
        <v>85</v>
      </c>
      <c r="N1094" s="4" t="s">
        <v>86</v>
      </c>
      <c r="O1094" s="5"/>
      <c r="P1094" s="5"/>
      <c r="Q1094" s="5"/>
      <c r="R1094" s="5"/>
      <c r="S1094" s="5"/>
      <c r="T1094" s="5" t="s">
        <v>5684</v>
      </c>
      <c r="U1094" s="5" t="s">
        <v>4512</v>
      </c>
      <c r="V1094" s="5" t="s">
        <v>4513</v>
      </c>
      <c r="W1094" s="5"/>
      <c r="X1094" s="5"/>
      <c r="Y1094" s="5" t="s">
        <v>5295</v>
      </c>
      <c r="Z1094" s="5" t="s">
        <v>5296</v>
      </c>
      <c r="AA1094" s="5"/>
      <c r="AB1094" s="5"/>
      <c r="AC1094" s="5">
        <v>13</v>
      </c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</row>
    <row r="1095" spans="1:73" s="6" customFormat="1" ht="13.5" customHeight="1">
      <c r="A1095" s="11" t="str">
        <f>HYPERLINK("http://kyu.snu.ac.kr/sdhj/index.jsp?type=hj/GK14746_00IM0001_166a.jpg","1867_수동면_166a")</f>
        <v>1867_수동면_166a</v>
      </c>
      <c r="B1095" s="4">
        <v>1867</v>
      </c>
      <c r="C1095" s="4" t="s">
        <v>72</v>
      </c>
      <c r="D1095" s="4" t="s">
        <v>73</v>
      </c>
      <c r="E1095" s="4">
        <v>1094</v>
      </c>
      <c r="F1095" s="5">
        <v>7</v>
      </c>
      <c r="G1095" s="5" t="s">
        <v>83</v>
      </c>
      <c r="H1095" s="5" t="s">
        <v>84</v>
      </c>
      <c r="I1095" s="5">
        <f t="shared" si="79"/>
        <v>5</v>
      </c>
      <c r="J1095" s="5"/>
      <c r="K1095" s="5"/>
      <c r="L1095" s="5">
        <v>2</v>
      </c>
      <c r="M1095" s="4" t="s">
        <v>1466</v>
      </c>
      <c r="N1095" s="4" t="s">
        <v>1467</v>
      </c>
      <c r="O1095" s="5"/>
      <c r="P1095" s="5"/>
      <c r="Q1095" s="5"/>
      <c r="R1095" s="5"/>
      <c r="S1095" s="5"/>
      <c r="T1095" s="5" t="s">
        <v>5953</v>
      </c>
      <c r="U1095" s="5" t="s">
        <v>361</v>
      </c>
      <c r="V1095" s="5" t="s">
        <v>362</v>
      </c>
      <c r="W1095" s="5" t="s">
        <v>622</v>
      </c>
      <c r="X1095" s="5" t="s">
        <v>623</v>
      </c>
      <c r="Y1095" s="5" t="s">
        <v>1468</v>
      </c>
      <c r="Z1095" s="5" t="s">
        <v>1469</v>
      </c>
      <c r="AA1095" s="5"/>
      <c r="AB1095" s="5"/>
      <c r="AC1095" s="5">
        <v>50</v>
      </c>
      <c r="AD1095" s="5" t="s">
        <v>850</v>
      </c>
      <c r="AE1095" s="5" t="s">
        <v>851</v>
      </c>
      <c r="AF1095" s="5"/>
      <c r="AG1095" s="5"/>
      <c r="AH1095" s="5"/>
      <c r="AI1095" s="5"/>
      <c r="AJ1095" s="5" t="s">
        <v>35</v>
      </c>
      <c r="AK1095" s="5" t="s">
        <v>36</v>
      </c>
      <c r="AL1095" s="5" t="s">
        <v>626</v>
      </c>
      <c r="AM1095" s="5" t="s">
        <v>627</v>
      </c>
      <c r="AN1095" s="5"/>
      <c r="AO1095" s="5"/>
      <c r="AP1095" s="5"/>
      <c r="AQ1095" s="5"/>
      <c r="AR1095" s="5"/>
      <c r="AS1095" s="5"/>
      <c r="AT1095" s="5" t="s">
        <v>95</v>
      </c>
      <c r="AU1095" s="5" t="s">
        <v>96</v>
      </c>
      <c r="AV1095" s="5" t="s">
        <v>1470</v>
      </c>
      <c r="AW1095" s="5" t="s">
        <v>1471</v>
      </c>
      <c r="AX1095" s="5"/>
      <c r="AY1095" s="5"/>
      <c r="AZ1095" s="5"/>
      <c r="BA1095" s="5"/>
      <c r="BB1095" s="5"/>
      <c r="BC1095" s="5"/>
      <c r="BD1095" s="5"/>
      <c r="BE1095" s="5"/>
      <c r="BF1095" s="5"/>
      <c r="BG1095" s="5" t="s">
        <v>95</v>
      </c>
      <c r="BH1095" s="5" t="s">
        <v>96</v>
      </c>
      <c r="BI1095" s="5" t="s">
        <v>1472</v>
      </c>
      <c r="BJ1095" s="5" t="s">
        <v>1473</v>
      </c>
      <c r="BK1095" s="5" t="s">
        <v>95</v>
      </c>
      <c r="BL1095" s="5" t="s">
        <v>96</v>
      </c>
      <c r="BM1095" s="5" t="s">
        <v>1474</v>
      </c>
      <c r="BN1095" s="5" t="s">
        <v>1475</v>
      </c>
      <c r="BO1095" s="5" t="s">
        <v>95</v>
      </c>
      <c r="BP1095" s="5" t="s">
        <v>96</v>
      </c>
      <c r="BQ1095" s="5" t="s">
        <v>1476</v>
      </c>
      <c r="BR1095" s="5" t="s">
        <v>1477</v>
      </c>
      <c r="BS1095" s="5" t="s">
        <v>171</v>
      </c>
      <c r="BT1095" s="5" t="s">
        <v>5603</v>
      </c>
      <c r="BU1095" s="5"/>
    </row>
    <row r="1096" spans="1:73" s="6" customFormat="1" ht="13.5" customHeight="1">
      <c r="A1096" s="11" t="str">
        <f>HYPERLINK("http://kyu.snu.ac.kr/sdhj/index.jsp?type=hj/GK14746_00IM0001_166a.jpg","1867_수동면_166a")</f>
        <v>1867_수동면_166a</v>
      </c>
      <c r="B1096" s="4">
        <v>1867</v>
      </c>
      <c r="C1096" s="4" t="s">
        <v>72</v>
      </c>
      <c r="D1096" s="4" t="s">
        <v>73</v>
      </c>
      <c r="E1096" s="4">
        <v>1095</v>
      </c>
      <c r="F1096" s="5">
        <v>7</v>
      </c>
      <c r="G1096" s="5" t="s">
        <v>83</v>
      </c>
      <c r="H1096" s="5" t="s">
        <v>84</v>
      </c>
      <c r="I1096" s="5">
        <f t="shared" si="79"/>
        <v>5</v>
      </c>
      <c r="J1096" s="5"/>
      <c r="K1096" s="5"/>
      <c r="L1096" s="5">
        <f>L1095</f>
        <v>2</v>
      </c>
      <c r="M1096" s="4" t="s">
        <v>1466</v>
      </c>
      <c r="N1096" s="4" t="s">
        <v>1467</v>
      </c>
      <c r="O1096" s="5"/>
      <c r="P1096" s="5"/>
      <c r="Q1096" s="5"/>
      <c r="R1096" s="5"/>
      <c r="S1096" s="5" t="s">
        <v>164</v>
      </c>
      <c r="T1096" s="5" t="s">
        <v>165</v>
      </c>
      <c r="U1096" s="5"/>
      <c r="V1096" s="5"/>
      <c r="W1096" s="5" t="s">
        <v>110</v>
      </c>
      <c r="X1096" s="5" t="s">
        <v>111</v>
      </c>
      <c r="Y1096" s="5" t="s">
        <v>167</v>
      </c>
      <c r="Z1096" s="5" t="s">
        <v>168</v>
      </c>
      <c r="AA1096" s="5"/>
      <c r="AB1096" s="5"/>
      <c r="AC1096" s="5">
        <v>51</v>
      </c>
      <c r="AD1096" s="5" t="s">
        <v>520</v>
      </c>
      <c r="AE1096" s="5" t="s">
        <v>521</v>
      </c>
      <c r="AF1096" s="5"/>
      <c r="AG1096" s="5"/>
      <c r="AH1096" s="5"/>
      <c r="AI1096" s="5"/>
      <c r="AJ1096" s="5" t="s">
        <v>169</v>
      </c>
      <c r="AK1096" s="5" t="s">
        <v>170</v>
      </c>
      <c r="AL1096" s="5" t="s">
        <v>116</v>
      </c>
      <c r="AM1096" s="5" t="s">
        <v>117</v>
      </c>
      <c r="AN1096" s="5"/>
      <c r="AO1096" s="5"/>
      <c r="AP1096" s="5"/>
      <c r="AQ1096" s="5"/>
      <c r="AR1096" s="5"/>
      <c r="AS1096" s="5"/>
      <c r="AT1096" s="5" t="s">
        <v>95</v>
      </c>
      <c r="AU1096" s="5" t="s">
        <v>96</v>
      </c>
      <c r="AV1096" s="5" t="s">
        <v>3090</v>
      </c>
      <c r="AW1096" s="5" t="s">
        <v>3091</v>
      </c>
      <c r="AX1096" s="5"/>
      <c r="AY1096" s="5"/>
      <c r="AZ1096" s="5"/>
      <c r="BA1096" s="5"/>
      <c r="BB1096" s="5"/>
      <c r="BC1096" s="5"/>
      <c r="BD1096" s="5"/>
      <c r="BE1096" s="5"/>
      <c r="BF1096" s="5"/>
      <c r="BG1096" s="5" t="s">
        <v>95</v>
      </c>
      <c r="BH1096" s="5" t="s">
        <v>96</v>
      </c>
      <c r="BI1096" s="5" t="s">
        <v>1733</v>
      </c>
      <c r="BJ1096" s="5" t="s">
        <v>1734</v>
      </c>
      <c r="BK1096" s="5" t="s">
        <v>95</v>
      </c>
      <c r="BL1096" s="5" t="s">
        <v>96</v>
      </c>
      <c r="BM1096" s="5" t="s">
        <v>3084</v>
      </c>
      <c r="BN1096" s="5" t="s">
        <v>3085</v>
      </c>
      <c r="BO1096" s="5" t="s">
        <v>95</v>
      </c>
      <c r="BP1096" s="5" t="s">
        <v>96</v>
      </c>
      <c r="BQ1096" s="5" t="s">
        <v>3092</v>
      </c>
      <c r="BR1096" s="5" t="s">
        <v>3087</v>
      </c>
      <c r="BS1096" s="5" t="s">
        <v>383</v>
      </c>
      <c r="BT1096" s="5" t="s">
        <v>384</v>
      </c>
      <c r="BU1096" s="5"/>
    </row>
    <row r="1097" spans="1:73" s="6" customFormat="1" ht="13.5" customHeight="1">
      <c r="A1097" s="11" t="str">
        <f>HYPERLINK("http://kyu.snu.ac.kr/sdhj/index.jsp?type=hj/GK14746_00IM0001_166b.jpg","1867_수동면_166b")</f>
        <v>1867_수동면_166b</v>
      </c>
      <c r="B1097" s="4">
        <v>1867</v>
      </c>
      <c r="C1097" s="4" t="s">
        <v>72</v>
      </c>
      <c r="D1097" s="4" t="s">
        <v>73</v>
      </c>
      <c r="E1097" s="4">
        <v>1096</v>
      </c>
      <c r="F1097" s="5">
        <v>7</v>
      </c>
      <c r="G1097" s="5" t="s">
        <v>83</v>
      </c>
      <c r="H1097" s="5" t="s">
        <v>84</v>
      </c>
      <c r="I1097" s="5">
        <f t="shared" si="79"/>
        <v>5</v>
      </c>
      <c r="J1097" s="5"/>
      <c r="K1097" s="5"/>
      <c r="L1097" s="5">
        <f>L1096</f>
        <v>2</v>
      </c>
      <c r="M1097" s="4" t="s">
        <v>1466</v>
      </c>
      <c r="N1097" s="4" t="s">
        <v>1467</v>
      </c>
      <c r="O1097" s="5"/>
      <c r="P1097" s="5"/>
      <c r="Q1097" s="5"/>
      <c r="R1097" s="5"/>
      <c r="S1097" s="5"/>
      <c r="T1097" s="5" t="s">
        <v>6015</v>
      </c>
      <c r="U1097" s="5" t="s">
        <v>4512</v>
      </c>
      <c r="V1097" s="5" t="s">
        <v>4513</v>
      </c>
      <c r="W1097" s="5"/>
      <c r="X1097" s="5"/>
      <c r="Y1097" s="5" t="s">
        <v>5297</v>
      </c>
      <c r="Z1097" s="5" t="s">
        <v>5298</v>
      </c>
      <c r="AA1097" s="5"/>
      <c r="AB1097" s="5"/>
      <c r="AC1097" s="5"/>
      <c r="AD1097" s="5" t="s">
        <v>153</v>
      </c>
      <c r="AE1097" s="5" t="s">
        <v>154</v>
      </c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</row>
    <row r="1098" spans="1:73" s="6" customFormat="1" ht="13.5" customHeight="1">
      <c r="A1098" s="11" t="str">
        <f>HYPERLINK("http://kyu.snu.ac.kr/sdhj/index.jsp?type=hj/GK14746_00IM0001_166b.jpg","1867_수동면_166b")</f>
        <v>1867_수동면_166b</v>
      </c>
      <c r="B1098" s="4">
        <v>1867</v>
      </c>
      <c r="C1098" s="4" t="s">
        <v>72</v>
      </c>
      <c r="D1098" s="4" t="s">
        <v>73</v>
      </c>
      <c r="E1098" s="4">
        <v>1097</v>
      </c>
      <c r="F1098" s="5">
        <v>7</v>
      </c>
      <c r="G1098" s="5" t="s">
        <v>83</v>
      </c>
      <c r="H1098" s="5" t="s">
        <v>84</v>
      </c>
      <c r="I1098" s="5">
        <f t="shared" si="79"/>
        <v>5</v>
      </c>
      <c r="J1098" s="5"/>
      <c r="K1098" s="5"/>
      <c r="L1098" s="5">
        <v>3</v>
      </c>
      <c r="M1098" s="4" t="s">
        <v>411</v>
      </c>
      <c r="N1098" s="4" t="s">
        <v>412</v>
      </c>
      <c r="O1098" s="5"/>
      <c r="P1098" s="5"/>
      <c r="Q1098" s="5" t="s">
        <v>1344</v>
      </c>
      <c r="R1098" s="5" t="s">
        <v>6016</v>
      </c>
      <c r="S1098" s="5"/>
      <c r="T1098" s="5" t="s">
        <v>5616</v>
      </c>
      <c r="U1098" s="5"/>
      <c r="V1098" s="5"/>
      <c r="W1098" s="5" t="s">
        <v>6017</v>
      </c>
      <c r="X1098" s="5" t="s">
        <v>5640</v>
      </c>
      <c r="Y1098" s="5" t="s">
        <v>1345</v>
      </c>
      <c r="Z1098" s="5" t="s">
        <v>1346</v>
      </c>
      <c r="AA1098" s="5"/>
      <c r="AB1098" s="5"/>
      <c r="AC1098" s="5">
        <v>29</v>
      </c>
      <c r="AD1098" s="5" t="s">
        <v>413</v>
      </c>
      <c r="AE1098" s="5" t="s">
        <v>414</v>
      </c>
      <c r="AF1098" s="5"/>
      <c r="AG1098" s="5"/>
      <c r="AH1098" s="5"/>
      <c r="AI1098" s="5"/>
      <c r="AJ1098" s="5" t="s">
        <v>35</v>
      </c>
      <c r="AK1098" s="5" t="s">
        <v>36</v>
      </c>
      <c r="AL1098" s="5" t="s">
        <v>749</v>
      </c>
      <c r="AM1098" s="5" t="s">
        <v>750</v>
      </c>
      <c r="AN1098" s="5"/>
      <c r="AO1098" s="5"/>
      <c r="AP1098" s="5"/>
      <c r="AQ1098" s="5"/>
      <c r="AR1098" s="5"/>
      <c r="AS1098" s="5"/>
      <c r="AT1098" s="5" t="s">
        <v>1347</v>
      </c>
      <c r="AU1098" s="5" t="s">
        <v>1348</v>
      </c>
      <c r="AV1098" s="5" t="s">
        <v>1349</v>
      </c>
      <c r="AW1098" s="5" t="s">
        <v>1350</v>
      </c>
      <c r="AX1098" s="5"/>
      <c r="AY1098" s="5"/>
      <c r="AZ1098" s="5"/>
      <c r="BA1098" s="5"/>
      <c r="BB1098" s="5"/>
      <c r="BC1098" s="5"/>
      <c r="BD1098" s="5"/>
      <c r="BE1098" s="5"/>
      <c r="BF1098" s="5"/>
      <c r="BG1098" s="5" t="s">
        <v>95</v>
      </c>
      <c r="BH1098" s="5" t="s">
        <v>96</v>
      </c>
      <c r="BI1098" s="5" t="s">
        <v>1351</v>
      </c>
      <c r="BJ1098" s="5" t="s">
        <v>1352</v>
      </c>
      <c r="BK1098" s="5" t="s">
        <v>95</v>
      </c>
      <c r="BL1098" s="5" t="s">
        <v>96</v>
      </c>
      <c r="BM1098" s="5" t="s">
        <v>1353</v>
      </c>
      <c r="BN1098" s="5" t="s">
        <v>1354</v>
      </c>
      <c r="BO1098" s="5" t="s">
        <v>95</v>
      </c>
      <c r="BP1098" s="5" t="s">
        <v>96</v>
      </c>
      <c r="BQ1098" s="5" t="s">
        <v>1355</v>
      </c>
      <c r="BR1098" s="5" t="s">
        <v>1356</v>
      </c>
      <c r="BS1098" s="5" t="s">
        <v>171</v>
      </c>
      <c r="BT1098" s="5" t="s">
        <v>6018</v>
      </c>
      <c r="BU1098" s="5"/>
    </row>
    <row r="1099" spans="1:73" s="6" customFormat="1" ht="13.5" customHeight="1">
      <c r="A1099" s="11" t="str">
        <f>HYPERLINK("http://kyu.snu.ac.kr/sdhj/index.jsp?type=hj/GK14746_00IM0001_166b.jpg","1867_수동면_166b")</f>
        <v>1867_수동면_166b</v>
      </c>
      <c r="B1099" s="4">
        <v>1867</v>
      </c>
      <c r="C1099" s="4" t="s">
        <v>72</v>
      </c>
      <c r="D1099" s="4" t="s">
        <v>73</v>
      </c>
      <c r="E1099" s="4">
        <v>1098</v>
      </c>
      <c r="F1099" s="5">
        <v>7</v>
      </c>
      <c r="G1099" s="5" t="s">
        <v>83</v>
      </c>
      <c r="H1099" s="5" t="s">
        <v>84</v>
      </c>
      <c r="I1099" s="5">
        <f t="shared" si="79"/>
        <v>5</v>
      </c>
      <c r="J1099" s="5"/>
      <c r="K1099" s="5"/>
      <c r="L1099" s="5">
        <f>L1098</f>
        <v>3</v>
      </c>
      <c r="M1099" s="4" t="s">
        <v>411</v>
      </c>
      <c r="N1099" s="4" t="s">
        <v>412</v>
      </c>
      <c r="O1099" s="5"/>
      <c r="P1099" s="5"/>
      <c r="Q1099" s="5"/>
      <c r="R1099" s="5"/>
      <c r="S1099" s="5" t="s">
        <v>4521</v>
      </c>
      <c r="T1099" s="5" t="s">
        <v>4522</v>
      </c>
      <c r="U1099" s="5"/>
      <c r="V1099" s="5"/>
      <c r="W1099" s="5" t="s">
        <v>728</v>
      </c>
      <c r="X1099" s="5" t="s">
        <v>729</v>
      </c>
      <c r="Y1099" s="5" t="s">
        <v>167</v>
      </c>
      <c r="Z1099" s="5" t="s">
        <v>168</v>
      </c>
      <c r="AA1099" s="5"/>
      <c r="AB1099" s="5"/>
      <c r="AC1099" s="5">
        <v>79</v>
      </c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</row>
    <row r="1100" spans="1:73" s="6" customFormat="1" ht="13.5" customHeight="1">
      <c r="A1100" s="11" t="str">
        <f>HYPERLINK("http://kyu.snu.ac.kr/sdhj/index.jsp?type=hj/GK14746_00IM0001_166b.jpg","1867_수동면_166b")</f>
        <v>1867_수동면_166b</v>
      </c>
      <c r="B1100" s="4">
        <v>1867</v>
      </c>
      <c r="C1100" s="4" t="s">
        <v>72</v>
      </c>
      <c r="D1100" s="4" t="s">
        <v>73</v>
      </c>
      <c r="E1100" s="4">
        <v>1099</v>
      </c>
      <c r="F1100" s="5">
        <v>7</v>
      </c>
      <c r="G1100" s="5" t="s">
        <v>83</v>
      </c>
      <c r="H1100" s="5" t="s">
        <v>84</v>
      </c>
      <c r="I1100" s="5">
        <f t="shared" si="79"/>
        <v>5</v>
      </c>
      <c r="J1100" s="5"/>
      <c r="K1100" s="5"/>
      <c r="L1100" s="5">
        <f>L1099</f>
        <v>3</v>
      </c>
      <c r="M1100" s="4" t="s">
        <v>411</v>
      </c>
      <c r="N1100" s="4" t="s">
        <v>412</v>
      </c>
      <c r="O1100" s="5"/>
      <c r="P1100" s="5"/>
      <c r="Q1100" s="5"/>
      <c r="R1100" s="5"/>
      <c r="S1100" s="5" t="s">
        <v>164</v>
      </c>
      <c r="T1100" s="5" t="s">
        <v>165</v>
      </c>
      <c r="U1100" s="5"/>
      <c r="V1100" s="5"/>
      <c r="W1100" s="5" t="s">
        <v>166</v>
      </c>
      <c r="X1100" s="5" t="s">
        <v>6019</v>
      </c>
      <c r="Y1100" s="5" t="s">
        <v>167</v>
      </c>
      <c r="Z1100" s="5" t="s">
        <v>168</v>
      </c>
      <c r="AA1100" s="5"/>
      <c r="AB1100" s="5"/>
      <c r="AC1100" s="5">
        <v>29</v>
      </c>
      <c r="AD1100" s="5" t="s">
        <v>413</v>
      </c>
      <c r="AE1100" s="5" t="s">
        <v>414</v>
      </c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 t="s">
        <v>108</v>
      </c>
      <c r="AU1100" s="5" t="s">
        <v>109</v>
      </c>
      <c r="AV1100" s="5" t="s">
        <v>415</v>
      </c>
      <c r="AW1100" s="5" t="s">
        <v>416</v>
      </c>
      <c r="AX1100" s="5"/>
      <c r="AY1100" s="5"/>
      <c r="AZ1100" s="5"/>
      <c r="BA1100" s="5"/>
      <c r="BB1100" s="5"/>
      <c r="BC1100" s="5"/>
      <c r="BD1100" s="5"/>
      <c r="BE1100" s="5"/>
      <c r="BF1100" s="5"/>
      <c r="BG1100" s="5" t="s">
        <v>95</v>
      </c>
      <c r="BH1100" s="5" t="s">
        <v>96</v>
      </c>
      <c r="BI1100" s="5" t="s">
        <v>417</v>
      </c>
      <c r="BJ1100" s="5" t="s">
        <v>418</v>
      </c>
      <c r="BK1100" s="5" t="s">
        <v>95</v>
      </c>
      <c r="BL1100" s="5" t="s">
        <v>96</v>
      </c>
      <c r="BM1100" s="5" t="s">
        <v>419</v>
      </c>
      <c r="BN1100" s="5" t="s">
        <v>420</v>
      </c>
      <c r="BO1100" s="5" t="s">
        <v>108</v>
      </c>
      <c r="BP1100" s="5" t="s">
        <v>109</v>
      </c>
      <c r="BQ1100" s="5" t="s">
        <v>421</v>
      </c>
      <c r="BR1100" s="5" t="s">
        <v>422</v>
      </c>
      <c r="BS1100" s="5" t="s">
        <v>199</v>
      </c>
      <c r="BT1100" s="5" t="s">
        <v>200</v>
      </c>
      <c r="BU1100" s="5"/>
    </row>
    <row r="1101" spans="1:73" s="6" customFormat="1" ht="13.5" customHeight="1">
      <c r="A1101" s="11" t="str">
        <f>HYPERLINK("http://kyu.snu.ac.kr/sdhj/index.jsp?type=hj/GK14746_00IM0001_166b.jpg","1867_수동면_166b")</f>
        <v>1867_수동면_166b</v>
      </c>
      <c r="B1101" s="4">
        <v>1867</v>
      </c>
      <c r="C1101" s="4" t="s">
        <v>72</v>
      </c>
      <c r="D1101" s="4" t="s">
        <v>73</v>
      </c>
      <c r="E1101" s="4">
        <v>1100</v>
      </c>
      <c r="F1101" s="5">
        <v>7</v>
      </c>
      <c r="G1101" s="5" t="s">
        <v>83</v>
      </c>
      <c r="H1101" s="5" t="s">
        <v>84</v>
      </c>
      <c r="I1101" s="5">
        <f t="shared" si="79"/>
        <v>5</v>
      </c>
      <c r="J1101" s="5"/>
      <c r="K1101" s="5"/>
      <c r="L1101" s="5">
        <f>L1100</f>
        <v>3</v>
      </c>
      <c r="M1101" s="4" t="s">
        <v>411</v>
      </c>
      <c r="N1101" s="4" t="s">
        <v>412</v>
      </c>
      <c r="O1101" s="5"/>
      <c r="P1101" s="5"/>
      <c r="Q1101" s="5"/>
      <c r="R1101" s="5"/>
      <c r="S1101" s="5"/>
      <c r="T1101" s="5" t="s">
        <v>5618</v>
      </c>
      <c r="U1101" s="5" t="s">
        <v>4657</v>
      </c>
      <c r="V1101" s="5" t="s">
        <v>4658</v>
      </c>
      <c r="W1101" s="5"/>
      <c r="X1101" s="5"/>
      <c r="Y1101" s="5" t="s">
        <v>5299</v>
      </c>
      <c r="Z1101" s="5" t="s">
        <v>5300</v>
      </c>
      <c r="AA1101" s="5"/>
      <c r="AB1101" s="5"/>
      <c r="AC1101" s="5"/>
      <c r="AD1101" s="5" t="s">
        <v>212</v>
      </c>
      <c r="AE1101" s="5" t="s">
        <v>213</v>
      </c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</row>
    <row r="1102" spans="1:73" s="6" customFormat="1" ht="13.5" customHeight="1">
      <c r="A1102" s="11" t="str">
        <f>HYPERLINK("http://kyu.snu.ac.kr/sdhj/index.jsp?type=hj/GK14746_00IM0001_166b.jpg","1867_수동면_166b")</f>
        <v>1867_수동면_166b</v>
      </c>
      <c r="B1102" s="4">
        <v>1867</v>
      </c>
      <c r="C1102" s="4" t="s">
        <v>72</v>
      </c>
      <c r="D1102" s="4" t="s">
        <v>73</v>
      </c>
      <c r="E1102" s="4">
        <v>1101</v>
      </c>
      <c r="F1102" s="5">
        <v>7</v>
      </c>
      <c r="G1102" s="5" t="s">
        <v>83</v>
      </c>
      <c r="H1102" s="5" t="s">
        <v>84</v>
      </c>
      <c r="I1102" s="5">
        <f t="shared" si="79"/>
        <v>5</v>
      </c>
      <c r="J1102" s="5"/>
      <c r="K1102" s="5"/>
      <c r="L1102" s="5">
        <v>4</v>
      </c>
      <c r="M1102" s="4" t="s">
        <v>833</v>
      </c>
      <c r="N1102" s="4" t="s">
        <v>834</v>
      </c>
      <c r="O1102" s="5"/>
      <c r="P1102" s="5"/>
      <c r="Q1102" s="5"/>
      <c r="R1102" s="5"/>
      <c r="S1102" s="5"/>
      <c r="T1102" s="5" t="s">
        <v>5999</v>
      </c>
      <c r="U1102" s="5" t="s">
        <v>108</v>
      </c>
      <c r="V1102" s="5" t="s">
        <v>109</v>
      </c>
      <c r="W1102" s="5" t="s">
        <v>243</v>
      </c>
      <c r="X1102" s="5" t="s">
        <v>244</v>
      </c>
      <c r="Y1102" s="5" t="s">
        <v>835</v>
      </c>
      <c r="Z1102" s="5" t="s">
        <v>836</v>
      </c>
      <c r="AA1102" s="5"/>
      <c r="AB1102" s="5"/>
      <c r="AC1102" s="5">
        <v>31</v>
      </c>
      <c r="AD1102" s="5" t="s">
        <v>662</v>
      </c>
      <c r="AE1102" s="5" t="s">
        <v>663</v>
      </c>
      <c r="AF1102" s="5"/>
      <c r="AG1102" s="5"/>
      <c r="AH1102" s="5"/>
      <c r="AI1102" s="5"/>
      <c r="AJ1102" s="5" t="s">
        <v>35</v>
      </c>
      <c r="AK1102" s="5" t="s">
        <v>36</v>
      </c>
      <c r="AL1102" s="5" t="s">
        <v>245</v>
      </c>
      <c r="AM1102" s="5" t="s">
        <v>246</v>
      </c>
      <c r="AN1102" s="5"/>
      <c r="AO1102" s="5"/>
      <c r="AP1102" s="5"/>
      <c r="AQ1102" s="5"/>
      <c r="AR1102" s="5"/>
      <c r="AS1102" s="5"/>
      <c r="AT1102" s="5" t="s">
        <v>95</v>
      </c>
      <c r="AU1102" s="5" t="s">
        <v>96</v>
      </c>
      <c r="AV1102" s="5" t="s">
        <v>837</v>
      </c>
      <c r="AW1102" s="5" t="s">
        <v>838</v>
      </c>
      <c r="AX1102" s="5"/>
      <c r="AY1102" s="5"/>
      <c r="AZ1102" s="5"/>
      <c r="BA1102" s="5"/>
      <c r="BB1102" s="5"/>
      <c r="BC1102" s="5"/>
      <c r="BD1102" s="5"/>
      <c r="BE1102" s="5"/>
      <c r="BF1102" s="5"/>
      <c r="BG1102" s="5" t="s">
        <v>95</v>
      </c>
      <c r="BH1102" s="5" t="s">
        <v>96</v>
      </c>
      <c r="BI1102" s="5" t="s">
        <v>839</v>
      </c>
      <c r="BJ1102" s="5" t="s">
        <v>840</v>
      </c>
      <c r="BK1102" s="5" t="s">
        <v>95</v>
      </c>
      <c r="BL1102" s="5" t="s">
        <v>96</v>
      </c>
      <c r="BM1102" s="5" t="s">
        <v>841</v>
      </c>
      <c r="BN1102" s="5" t="s">
        <v>6020</v>
      </c>
      <c r="BO1102" s="5" t="s">
        <v>842</v>
      </c>
      <c r="BP1102" s="5" t="s">
        <v>843</v>
      </c>
      <c r="BQ1102" s="5" t="s">
        <v>844</v>
      </c>
      <c r="BR1102" s="5" t="s">
        <v>845</v>
      </c>
      <c r="BS1102" s="5" t="s">
        <v>171</v>
      </c>
      <c r="BT1102" s="5" t="s">
        <v>5790</v>
      </c>
      <c r="BU1102" s="5"/>
    </row>
    <row r="1103" spans="1:73" s="6" customFormat="1" ht="13.5" customHeight="1">
      <c r="A1103" s="11" t="str">
        <f>HYPERLINK("http://kyu.snu.ac.kr/sdhj/index.jsp?type=hj/GK14746_00IM0001_166b.jpg","1867_수동면_166b")</f>
        <v>1867_수동면_166b</v>
      </c>
      <c r="B1103" s="4">
        <v>1867</v>
      </c>
      <c r="C1103" s="4" t="s">
        <v>72</v>
      </c>
      <c r="D1103" s="4" t="s">
        <v>73</v>
      </c>
      <c r="E1103" s="4">
        <v>1102</v>
      </c>
      <c r="F1103" s="5">
        <v>7</v>
      </c>
      <c r="G1103" s="5" t="s">
        <v>83</v>
      </c>
      <c r="H1103" s="5" t="s">
        <v>84</v>
      </c>
      <c r="I1103" s="5">
        <f t="shared" si="79"/>
        <v>5</v>
      </c>
      <c r="J1103" s="5"/>
      <c r="K1103" s="5"/>
      <c r="L1103" s="5">
        <f>L1102</f>
        <v>4</v>
      </c>
      <c r="M1103" s="4" t="s">
        <v>833</v>
      </c>
      <c r="N1103" s="4" t="s">
        <v>834</v>
      </c>
      <c r="O1103" s="5"/>
      <c r="P1103" s="5"/>
      <c r="Q1103" s="5"/>
      <c r="R1103" s="5"/>
      <c r="S1103" s="5" t="s">
        <v>164</v>
      </c>
      <c r="T1103" s="5" t="s">
        <v>165</v>
      </c>
      <c r="U1103" s="5"/>
      <c r="V1103" s="5"/>
      <c r="W1103" s="5" t="s">
        <v>1323</v>
      </c>
      <c r="X1103" s="5" t="s">
        <v>1324</v>
      </c>
      <c r="Y1103" s="5" t="s">
        <v>167</v>
      </c>
      <c r="Z1103" s="5" t="s">
        <v>168</v>
      </c>
      <c r="AA1103" s="5"/>
      <c r="AB1103" s="5"/>
      <c r="AC1103" s="5">
        <v>31</v>
      </c>
      <c r="AD1103" s="5" t="s">
        <v>662</v>
      </c>
      <c r="AE1103" s="5" t="s">
        <v>663</v>
      </c>
      <c r="AF1103" s="5"/>
      <c r="AG1103" s="5"/>
      <c r="AH1103" s="5"/>
      <c r="AI1103" s="5"/>
      <c r="AJ1103" s="5" t="s">
        <v>35</v>
      </c>
      <c r="AK1103" s="5" t="s">
        <v>36</v>
      </c>
      <c r="AL1103" s="5" t="s">
        <v>1325</v>
      </c>
      <c r="AM1103" s="5" t="s">
        <v>1326</v>
      </c>
      <c r="AN1103" s="5"/>
      <c r="AO1103" s="5"/>
      <c r="AP1103" s="5"/>
      <c r="AQ1103" s="5"/>
      <c r="AR1103" s="5"/>
      <c r="AS1103" s="5"/>
      <c r="AT1103" s="5" t="s">
        <v>95</v>
      </c>
      <c r="AU1103" s="5" t="s">
        <v>96</v>
      </c>
      <c r="AV1103" s="5" t="s">
        <v>3927</v>
      </c>
      <c r="AW1103" s="5" t="s">
        <v>6021</v>
      </c>
      <c r="AX1103" s="5"/>
      <c r="AY1103" s="5"/>
      <c r="AZ1103" s="5"/>
      <c r="BA1103" s="5"/>
      <c r="BB1103" s="5"/>
      <c r="BC1103" s="5"/>
      <c r="BD1103" s="5"/>
      <c r="BE1103" s="5"/>
      <c r="BF1103" s="5"/>
      <c r="BG1103" s="5" t="s">
        <v>95</v>
      </c>
      <c r="BH1103" s="5" t="s">
        <v>96</v>
      </c>
      <c r="BI1103" s="5" t="s">
        <v>3928</v>
      </c>
      <c r="BJ1103" s="5" t="s">
        <v>3929</v>
      </c>
      <c r="BK1103" s="5" t="s">
        <v>95</v>
      </c>
      <c r="BL1103" s="5" t="s">
        <v>96</v>
      </c>
      <c r="BM1103" s="5" t="s">
        <v>3930</v>
      </c>
      <c r="BN1103" s="5" t="s">
        <v>1635</v>
      </c>
      <c r="BO1103" s="5" t="s">
        <v>95</v>
      </c>
      <c r="BP1103" s="5" t="s">
        <v>96</v>
      </c>
      <c r="BQ1103" s="5" t="s">
        <v>3931</v>
      </c>
      <c r="BR1103" s="5" t="s">
        <v>3932</v>
      </c>
      <c r="BS1103" s="5" t="s">
        <v>367</v>
      </c>
      <c r="BT1103" s="5" t="s">
        <v>368</v>
      </c>
      <c r="BU1103" s="5"/>
    </row>
    <row r="1104" spans="1:73" s="6" customFormat="1" ht="13.5" customHeight="1">
      <c r="A1104" s="11" t="str">
        <f>HYPERLINK("http://kyu.snu.ac.kr/sdhj/index.jsp?type=hj/GK14746_00IM0001_166b.jpg","1867_수동면_166b")</f>
        <v>1867_수동면_166b</v>
      </c>
      <c r="B1104" s="4">
        <v>1867</v>
      </c>
      <c r="C1104" s="4" t="s">
        <v>72</v>
      </c>
      <c r="D1104" s="4" t="s">
        <v>73</v>
      </c>
      <c r="E1104" s="4">
        <v>1103</v>
      </c>
      <c r="F1104" s="5">
        <v>7</v>
      </c>
      <c r="G1104" s="5" t="s">
        <v>83</v>
      </c>
      <c r="H1104" s="5" t="s">
        <v>84</v>
      </c>
      <c r="I1104" s="5">
        <f t="shared" si="79"/>
        <v>5</v>
      </c>
      <c r="J1104" s="5"/>
      <c r="K1104" s="5"/>
      <c r="L1104" s="5">
        <f>L1103</f>
        <v>4</v>
      </c>
      <c r="M1104" s="4" t="s">
        <v>833</v>
      </c>
      <c r="N1104" s="4" t="s">
        <v>834</v>
      </c>
      <c r="O1104" s="5"/>
      <c r="P1104" s="5"/>
      <c r="Q1104" s="5"/>
      <c r="R1104" s="5"/>
      <c r="S1104" s="5" t="s">
        <v>4508</v>
      </c>
      <c r="T1104" s="5" t="s">
        <v>4509</v>
      </c>
      <c r="U1104" s="5" t="s">
        <v>108</v>
      </c>
      <c r="V1104" s="5" t="s">
        <v>109</v>
      </c>
      <c r="W1104" s="5"/>
      <c r="X1104" s="5"/>
      <c r="Y1104" s="5" t="s">
        <v>5301</v>
      </c>
      <c r="Z1104" s="5" t="s">
        <v>5302</v>
      </c>
      <c r="AA1104" s="5"/>
      <c r="AB1104" s="5"/>
      <c r="AC1104" s="5">
        <v>30</v>
      </c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</row>
    <row r="1105" spans="1:73" s="6" customFormat="1" ht="13.5" customHeight="1">
      <c r="A1105" s="11" t="str">
        <f>HYPERLINK("http://kyu.snu.ac.kr/sdhj/index.jsp?type=hj/GK14746_00IM0001_166b.jpg","1867_수동면_166b")</f>
        <v>1867_수동면_166b</v>
      </c>
      <c r="B1105" s="4">
        <v>1867</v>
      </c>
      <c r="C1105" s="4" t="s">
        <v>72</v>
      </c>
      <c r="D1105" s="4" t="s">
        <v>73</v>
      </c>
      <c r="E1105" s="4">
        <v>1104</v>
      </c>
      <c r="F1105" s="5">
        <v>7</v>
      </c>
      <c r="G1105" s="5" t="s">
        <v>83</v>
      </c>
      <c r="H1105" s="5" t="s">
        <v>84</v>
      </c>
      <c r="I1105" s="5">
        <f t="shared" si="79"/>
        <v>5</v>
      </c>
      <c r="J1105" s="5"/>
      <c r="K1105" s="5"/>
      <c r="L1105" s="5">
        <f>L1104</f>
        <v>4</v>
      </c>
      <c r="M1105" s="4" t="s">
        <v>833</v>
      </c>
      <c r="N1105" s="4" t="s">
        <v>834</v>
      </c>
      <c r="O1105" s="5"/>
      <c r="P1105" s="5"/>
      <c r="Q1105" s="5"/>
      <c r="R1105" s="5"/>
      <c r="S1105" s="5"/>
      <c r="T1105" s="5" t="s">
        <v>6001</v>
      </c>
      <c r="U1105" s="5" t="s">
        <v>4512</v>
      </c>
      <c r="V1105" s="5" t="s">
        <v>4513</v>
      </c>
      <c r="W1105" s="5"/>
      <c r="X1105" s="5"/>
      <c r="Y1105" s="5" t="s">
        <v>5303</v>
      </c>
      <c r="Z1105" s="5" t="s">
        <v>5304</v>
      </c>
      <c r="AA1105" s="5"/>
      <c r="AB1105" s="5"/>
      <c r="AC1105" s="5"/>
      <c r="AD1105" s="5" t="s">
        <v>2200</v>
      </c>
      <c r="AE1105" s="5" t="s">
        <v>2201</v>
      </c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</row>
    <row r="1106" spans="1:73" s="6" customFormat="1" ht="13.5" customHeight="1">
      <c r="A1106" s="11" t="str">
        <f>HYPERLINK("http://kyu.snu.ac.kr/sdhj/index.jsp?type=hj/GK14746_00IM0001_166b.jpg","1867_수동면_166b")</f>
        <v>1867_수동면_166b</v>
      </c>
      <c r="B1106" s="4">
        <v>1867</v>
      </c>
      <c r="C1106" s="4" t="s">
        <v>72</v>
      </c>
      <c r="D1106" s="4" t="s">
        <v>73</v>
      </c>
      <c r="E1106" s="4">
        <v>1105</v>
      </c>
      <c r="F1106" s="5">
        <v>7</v>
      </c>
      <c r="G1106" s="5" t="s">
        <v>83</v>
      </c>
      <c r="H1106" s="5" t="s">
        <v>84</v>
      </c>
      <c r="I1106" s="5">
        <f t="shared" si="79"/>
        <v>5</v>
      </c>
      <c r="J1106" s="5"/>
      <c r="K1106" s="5"/>
      <c r="L1106" s="5">
        <v>5</v>
      </c>
      <c r="M1106" s="4" t="s">
        <v>6022</v>
      </c>
      <c r="N1106" s="4" t="s">
        <v>6023</v>
      </c>
      <c r="O1106" s="5"/>
      <c r="P1106" s="5"/>
      <c r="Q1106" s="5"/>
      <c r="R1106" s="5"/>
      <c r="S1106" s="5"/>
      <c r="T1106" s="5" t="s">
        <v>5371</v>
      </c>
      <c r="U1106" s="5" t="s">
        <v>108</v>
      </c>
      <c r="V1106" s="5" t="s">
        <v>109</v>
      </c>
      <c r="W1106" s="5" t="s">
        <v>184</v>
      </c>
      <c r="X1106" s="5" t="s">
        <v>5372</v>
      </c>
      <c r="Y1106" s="5" t="s">
        <v>1884</v>
      </c>
      <c r="Z1106" s="5" t="s">
        <v>1885</v>
      </c>
      <c r="AA1106" s="5" t="s">
        <v>6024</v>
      </c>
      <c r="AB1106" s="5" t="s">
        <v>1886</v>
      </c>
      <c r="AC1106" s="5">
        <v>35</v>
      </c>
      <c r="AD1106" s="5" t="s">
        <v>288</v>
      </c>
      <c r="AE1106" s="5" t="s">
        <v>289</v>
      </c>
      <c r="AF1106" s="5"/>
      <c r="AG1106" s="5"/>
      <c r="AH1106" s="5"/>
      <c r="AI1106" s="5"/>
      <c r="AJ1106" s="5" t="s">
        <v>35</v>
      </c>
      <c r="AK1106" s="5" t="s">
        <v>36</v>
      </c>
      <c r="AL1106" s="5" t="s">
        <v>749</v>
      </c>
      <c r="AM1106" s="5" t="s">
        <v>750</v>
      </c>
      <c r="AN1106" s="5"/>
      <c r="AO1106" s="5"/>
      <c r="AP1106" s="5"/>
      <c r="AQ1106" s="5"/>
      <c r="AR1106" s="5"/>
      <c r="AS1106" s="5"/>
      <c r="AT1106" s="5" t="s">
        <v>95</v>
      </c>
      <c r="AU1106" s="5" t="s">
        <v>96</v>
      </c>
      <c r="AV1106" s="5" t="s">
        <v>1351</v>
      </c>
      <c r="AW1106" s="5" t="s">
        <v>1352</v>
      </c>
      <c r="AX1106" s="5"/>
      <c r="AY1106" s="5"/>
      <c r="AZ1106" s="5"/>
      <c r="BA1106" s="5"/>
      <c r="BB1106" s="5"/>
      <c r="BC1106" s="5"/>
      <c r="BD1106" s="5"/>
      <c r="BE1106" s="5"/>
      <c r="BF1106" s="5"/>
      <c r="BG1106" s="5" t="s">
        <v>95</v>
      </c>
      <c r="BH1106" s="5" t="s">
        <v>96</v>
      </c>
      <c r="BI1106" s="5" t="s">
        <v>1353</v>
      </c>
      <c r="BJ1106" s="5" t="s">
        <v>1354</v>
      </c>
      <c r="BK1106" s="5" t="s">
        <v>95</v>
      </c>
      <c r="BL1106" s="5" t="s">
        <v>96</v>
      </c>
      <c r="BM1106" s="5" t="s">
        <v>1882</v>
      </c>
      <c r="BN1106" s="5" t="s">
        <v>758</v>
      </c>
      <c r="BO1106" s="5" t="s">
        <v>95</v>
      </c>
      <c r="BP1106" s="5" t="s">
        <v>96</v>
      </c>
      <c r="BQ1106" s="5" t="s">
        <v>1883</v>
      </c>
      <c r="BR1106" s="5" t="s">
        <v>1878</v>
      </c>
      <c r="BS1106" s="5" t="s">
        <v>255</v>
      </c>
      <c r="BT1106" s="5" t="s">
        <v>256</v>
      </c>
      <c r="BU1106" s="5"/>
    </row>
    <row r="1107" spans="1:73" s="6" customFormat="1" ht="13.5" customHeight="1">
      <c r="A1107" s="11" t="str">
        <f>HYPERLINK("http://kyu.snu.ac.kr/sdhj/index.jsp?type=hj/GK14746_00IM0001_166b.jpg","1867_수동면_166b")</f>
        <v>1867_수동면_166b</v>
      </c>
      <c r="B1107" s="4">
        <v>1867</v>
      </c>
      <c r="C1107" s="4" t="s">
        <v>72</v>
      </c>
      <c r="D1107" s="4" t="s">
        <v>73</v>
      </c>
      <c r="E1107" s="4">
        <v>1106</v>
      </c>
      <c r="F1107" s="5">
        <v>7</v>
      </c>
      <c r="G1107" s="5" t="s">
        <v>83</v>
      </c>
      <c r="H1107" s="5" t="s">
        <v>84</v>
      </c>
      <c r="I1107" s="5">
        <f t="shared" si="79"/>
        <v>5</v>
      </c>
      <c r="J1107" s="5"/>
      <c r="K1107" s="5"/>
      <c r="L1107" s="5">
        <f>L1106</f>
        <v>5</v>
      </c>
      <c r="M1107" s="4" t="s">
        <v>565</v>
      </c>
      <c r="N1107" s="4" t="s">
        <v>566</v>
      </c>
      <c r="O1107" s="5"/>
      <c r="P1107" s="5"/>
      <c r="Q1107" s="5"/>
      <c r="R1107" s="5"/>
      <c r="S1107" s="5" t="s">
        <v>164</v>
      </c>
      <c r="T1107" s="5" t="s">
        <v>165</v>
      </c>
      <c r="U1107" s="5"/>
      <c r="V1107" s="5"/>
      <c r="W1107" s="5" t="s">
        <v>550</v>
      </c>
      <c r="X1107" s="5" t="s">
        <v>551</v>
      </c>
      <c r="Y1107" s="5" t="s">
        <v>167</v>
      </c>
      <c r="Z1107" s="5" t="s">
        <v>168</v>
      </c>
      <c r="AA1107" s="5"/>
      <c r="AB1107" s="5"/>
      <c r="AC1107" s="5">
        <v>35</v>
      </c>
      <c r="AD1107" s="5" t="s">
        <v>288</v>
      </c>
      <c r="AE1107" s="5" t="s">
        <v>289</v>
      </c>
      <c r="AF1107" s="5"/>
      <c r="AG1107" s="5"/>
      <c r="AH1107" s="5"/>
      <c r="AI1107" s="5"/>
      <c r="AJ1107" s="5" t="s">
        <v>169</v>
      </c>
      <c r="AK1107" s="5" t="s">
        <v>170</v>
      </c>
      <c r="AL1107" s="5" t="s">
        <v>554</v>
      </c>
      <c r="AM1107" s="5" t="s">
        <v>555</v>
      </c>
      <c r="AN1107" s="5"/>
      <c r="AO1107" s="5"/>
      <c r="AP1107" s="5"/>
      <c r="AQ1107" s="5"/>
      <c r="AR1107" s="5"/>
      <c r="AS1107" s="5"/>
      <c r="AT1107" s="5" t="s">
        <v>108</v>
      </c>
      <c r="AU1107" s="5" t="s">
        <v>109</v>
      </c>
      <c r="AV1107" s="5" t="s">
        <v>567</v>
      </c>
      <c r="AW1107" s="5" t="s">
        <v>568</v>
      </c>
      <c r="AX1107" s="5"/>
      <c r="AY1107" s="5"/>
      <c r="AZ1107" s="5"/>
      <c r="BA1107" s="5"/>
      <c r="BB1107" s="5"/>
      <c r="BC1107" s="5"/>
      <c r="BD1107" s="5"/>
      <c r="BE1107" s="5"/>
      <c r="BF1107" s="5"/>
      <c r="BG1107" s="5" t="s">
        <v>95</v>
      </c>
      <c r="BH1107" s="5" t="s">
        <v>96</v>
      </c>
      <c r="BI1107" s="5" t="s">
        <v>569</v>
      </c>
      <c r="BJ1107" s="5" t="s">
        <v>570</v>
      </c>
      <c r="BK1107" s="5" t="s">
        <v>95</v>
      </c>
      <c r="BL1107" s="5" t="s">
        <v>96</v>
      </c>
      <c r="BM1107" s="5" t="s">
        <v>571</v>
      </c>
      <c r="BN1107" s="5" t="s">
        <v>572</v>
      </c>
      <c r="BO1107" s="5" t="s">
        <v>95</v>
      </c>
      <c r="BP1107" s="5" t="s">
        <v>96</v>
      </c>
      <c r="BQ1107" s="5" t="s">
        <v>573</v>
      </c>
      <c r="BR1107" s="5" t="s">
        <v>574</v>
      </c>
      <c r="BS1107" s="5" t="s">
        <v>199</v>
      </c>
      <c r="BT1107" s="5" t="s">
        <v>200</v>
      </c>
      <c r="BU1107" s="5"/>
    </row>
    <row r="1108" spans="1:73" s="6" customFormat="1" ht="13.5" customHeight="1">
      <c r="A1108" s="11" t="str">
        <f>HYPERLINK("http://kyu.snu.ac.kr/sdhj/index.jsp?type=hj/GK14746_00IM0001_166b.jpg","1867_수동면_166b")</f>
        <v>1867_수동면_166b</v>
      </c>
      <c r="B1108" s="4">
        <v>1867</v>
      </c>
      <c r="C1108" s="4" t="s">
        <v>72</v>
      </c>
      <c r="D1108" s="4" t="s">
        <v>73</v>
      </c>
      <c r="E1108" s="4">
        <v>1107</v>
      </c>
      <c r="F1108" s="5">
        <v>7</v>
      </c>
      <c r="G1108" s="5" t="s">
        <v>83</v>
      </c>
      <c r="H1108" s="5" t="s">
        <v>84</v>
      </c>
      <c r="I1108" s="5">
        <f t="shared" si="79"/>
        <v>5</v>
      </c>
      <c r="J1108" s="5"/>
      <c r="K1108" s="5"/>
      <c r="L1108" s="5">
        <f>L1107</f>
        <v>5</v>
      </c>
      <c r="M1108" s="4" t="s">
        <v>565</v>
      </c>
      <c r="N1108" s="4" t="s">
        <v>566</v>
      </c>
      <c r="O1108" s="5"/>
      <c r="P1108" s="5"/>
      <c r="Q1108" s="5"/>
      <c r="R1108" s="5"/>
      <c r="S1108" s="5"/>
      <c r="T1108" s="5" t="s">
        <v>6025</v>
      </c>
      <c r="U1108" s="5" t="s">
        <v>4512</v>
      </c>
      <c r="V1108" s="5" t="s">
        <v>4513</v>
      </c>
      <c r="W1108" s="5"/>
      <c r="X1108" s="5"/>
      <c r="Y1108" s="5" t="s">
        <v>5305</v>
      </c>
      <c r="Z1108" s="5" t="s">
        <v>5306</v>
      </c>
      <c r="AA1108" s="5"/>
      <c r="AB1108" s="5"/>
      <c r="AC1108" s="5"/>
      <c r="AD1108" s="5" t="s">
        <v>397</v>
      </c>
      <c r="AE1108" s="5" t="s">
        <v>398</v>
      </c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</row>
    <row r="1109" spans="1:73" s="6" customFormat="1" ht="13.5" customHeight="1">
      <c r="A1109" s="11" t="str">
        <f>HYPERLINK("http://kyu.snu.ac.kr/sdhj/index.jsp?type=hj/GK14746_00IM0001_166b.jpg","1867_수동면_166b")</f>
        <v>1867_수동면_166b</v>
      </c>
      <c r="B1109" s="4">
        <v>1867</v>
      </c>
      <c r="C1109" s="4" t="s">
        <v>72</v>
      </c>
      <c r="D1109" s="4" t="s">
        <v>73</v>
      </c>
      <c r="E1109" s="4">
        <v>1108</v>
      </c>
      <c r="F1109" s="5">
        <v>7</v>
      </c>
      <c r="G1109" s="5" t="s">
        <v>83</v>
      </c>
      <c r="H1109" s="5" t="s">
        <v>84</v>
      </c>
      <c r="I1109" s="5">
        <v>6</v>
      </c>
      <c r="J1109" s="5" t="s">
        <v>4056</v>
      </c>
      <c r="K1109" s="5" t="s">
        <v>4057</v>
      </c>
      <c r="L1109" s="5">
        <v>1</v>
      </c>
      <c r="M1109" s="4" t="s">
        <v>3276</v>
      </c>
      <c r="N1109" s="4" t="s">
        <v>3277</v>
      </c>
      <c r="O1109" s="5"/>
      <c r="P1109" s="5"/>
      <c r="Q1109" s="5"/>
      <c r="R1109" s="5"/>
      <c r="S1109" s="5"/>
      <c r="T1109" s="5" t="s">
        <v>5685</v>
      </c>
      <c r="U1109" s="5" t="s">
        <v>108</v>
      </c>
      <c r="V1109" s="5" t="s">
        <v>109</v>
      </c>
      <c r="W1109" s="5" t="s">
        <v>425</v>
      </c>
      <c r="X1109" s="5" t="s">
        <v>426</v>
      </c>
      <c r="Y1109" s="5" t="s">
        <v>2316</v>
      </c>
      <c r="Z1109" s="5" t="s">
        <v>2317</v>
      </c>
      <c r="AA1109" s="5"/>
      <c r="AB1109" s="5"/>
      <c r="AC1109" s="5">
        <v>67</v>
      </c>
      <c r="AD1109" s="5" t="s">
        <v>893</v>
      </c>
      <c r="AE1109" s="5" t="s">
        <v>894</v>
      </c>
      <c r="AF1109" s="5"/>
      <c r="AG1109" s="5"/>
      <c r="AH1109" s="5"/>
      <c r="AI1109" s="5"/>
      <c r="AJ1109" s="5" t="s">
        <v>35</v>
      </c>
      <c r="AK1109" s="5" t="s">
        <v>36</v>
      </c>
      <c r="AL1109" s="5" t="s">
        <v>538</v>
      </c>
      <c r="AM1109" s="5" t="s">
        <v>539</v>
      </c>
      <c r="AN1109" s="5"/>
      <c r="AO1109" s="5"/>
      <c r="AP1109" s="5"/>
      <c r="AQ1109" s="5"/>
      <c r="AR1109" s="5"/>
      <c r="AS1109" s="5"/>
      <c r="AT1109" s="5" t="s">
        <v>95</v>
      </c>
      <c r="AU1109" s="5" t="s">
        <v>96</v>
      </c>
      <c r="AV1109" s="5" t="s">
        <v>2318</v>
      </c>
      <c r="AW1109" s="5" t="s">
        <v>2319</v>
      </c>
      <c r="AX1109" s="5"/>
      <c r="AY1109" s="5"/>
      <c r="AZ1109" s="5"/>
      <c r="BA1109" s="5"/>
      <c r="BB1109" s="5"/>
      <c r="BC1109" s="5"/>
      <c r="BD1109" s="5"/>
      <c r="BE1109" s="5"/>
      <c r="BF1109" s="5"/>
      <c r="BG1109" s="5" t="s">
        <v>95</v>
      </c>
      <c r="BH1109" s="5" t="s">
        <v>96</v>
      </c>
      <c r="BI1109" s="5" t="s">
        <v>2320</v>
      </c>
      <c r="BJ1109" s="5" t="s">
        <v>2321</v>
      </c>
      <c r="BK1109" s="5" t="s">
        <v>95</v>
      </c>
      <c r="BL1109" s="5" t="s">
        <v>96</v>
      </c>
      <c r="BM1109" s="5" t="s">
        <v>2118</v>
      </c>
      <c r="BN1109" s="5" t="s">
        <v>2119</v>
      </c>
      <c r="BO1109" s="5" t="s">
        <v>95</v>
      </c>
      <c r="BP1109" s="5" t="s">
        <v>96</v>
      </c>
      <c r="BQ1109" s="5" t="s">
        <v>4054</v>
      </c>
      <c r="BR1109" s="5" t="s">
        <v>4055</v>
      </c>
      <c r="BS1109" s="5" t="s">
        <v>626</v>
      </c>
      <c r="BT1109" s="5" t="s">
        <v>627</v>
      </c>
      <c r="BU1109" s="5"/>
    </row>
    <row r="1110" spans="1:73" s="6" customFormat="1" ht="13.5" customHeight="1">
      <c r="A1110" s="11" t="str">
        <f>HYPERLINK("http://kyu.snu.ac.kr/sdhj/index.jsp?type=hj/GK14746_00IM0001_166b.jpg","1867_수동면_166b")</f>
        <v>1867_수동면_166b</v>
      </c>
      <c r="B1110" s="4">
        <v>1867</v>
      </c>
      <c r="C1110" s="4" t="s">
        <v>72</v>
      </c>
      <c r="D1110" s="4" t="s">
        <v>73</v>
      </c>
      <c r="E1110" s="4">
        <v>1109</v>
      </c>
      <c r="F1110" s="5">
        <v>7</v>
      </c>
      <c r="G1110" s="5" t="s">
        <v>83</v>
      </c>
      <c r="H1110" s="5" t="s">
        <v>84</v>
      </c>
      <c r="I1110" s="5">
        <f t="shared" ref="I1110:I1135" si="81">I1109</f>
        <v>6</v>
      </c>
      <c r="J1110" s="5"/>
      <c r="K1110" s="5"/>
      <c r="L1110" s="5">
        <f>L1109</f>
        <v>1</v>
      </c>
      <c r="M1110" s="4" t="s">
        <v>3276</v>
      </c>
      <c r="N1110" s="4" t="s">
        <v>3277</v>
      </c>
      <c r="O1110" s="5"/>
      <c r="P1110" s="5"/>
      <c r="Q1110" s="5"/>
      <c r="R1110" s="5"/>
      <c r="S1110" s="5" t="s">
        <v>164</v>
      </c>
      <c r="T1110" s="5" t="s">
        <v>165</v>
      </c>
      <c r="U1110" s="5"/>
      <c r="V1110" s="5"/>
      <c r="W1110" s="5" t="s">
        <v>110</v>
      </c>
      <c r="X1110" s="5" t="s">
        <v>111</v>
      </c>
      <c r="Y1110" s="5" t="s">
        <v>167</v>
      </c>
      <c r="Z1110" s="5" t="s">
        <v>168</v>
      </c>
      <c r="AA1110" s="5"/>
      <c r="AB1110" s="5"/>
      <c r="AC1110" s="5">
        <v>65</v>
      </c>
      <c r="AD1110" s="5" t="s">
        <v>690</v>
      </c>
      <c r="AE1110" s="5" t="s">
        <v>691</v>
      </c>
      <c r="AF1110" s="5"/>
      <c r="AG1110" s="5"/>
      <c r="AH1110" s="5"/>
      <c r="AI1110" s="5"/>
      <c r="AJ1110" s="5" t="s">
        <v>169</v>
      </c>
      <c r="AK1110" s="5" t="s">
        <v>170</v>
      </c>
      <c r="AL1110" s="5" t="s">
        <v>116</v>
      </c>
      <c r="AM1110" s="5" t="s">
        <v>117</v>
      </c>
      <c r="AN1110" s="5"/>
      <c r="AO1110" s="5"/>
      <c r="AP1110" s="5"/>
      <c r="AQ1110" s="5"/>
      <c r="AR1110" s="5"/>
      <c r="AS1110" s="5"/>
      <c r="AT1110" s="5" t="s">
        <v>95</v>
      </c>
      <c r="AU1110" s="5" t="s">
        <v>96</v>
      </c>
      <c r="AV1110" s="5" t="s">
        <v>3278</v>
      </c>
      <c r="AW1110" s="5" t="s">
        <v>3279</v>
      </c>
      <c r="AX1110" s="5"/>
      <c r="AY1110" s="5"/>
      <c r="AZ1110" s="5"/>
      <c r="BA1110" s="5"/>
      <c r="BB1110" s="5"/>
      <c r="BC1110" s="5"/>
      <c r="BD1110" s="5"/>
      <c r="BE1110" s="5"/>
      <c r="BF1110" s="5"/>
      <c r="BG1110" s="5" t="s">
        <v>95</v>
      </c>
      <c r="BH1110" s="5" t="s">
        <v>96</v>
      </c>
      <c r="BI1110" s="5" t="s">
        <v>3280</v>
      </c>
      <c r="BJ1110" s="5" t="s">
        <v>3281</v>
      </c>
      <c r="BK1110" s="5" t="s">
        <v>95</v>
      </c>
      <c r="BL1110" s="5" t="s">
        <v>96</v>
      </c>
      <c r="BM1110" s="5" t="s">
        <v>3282</v>
      </c>
      <c r="BN1110" s="5" t="s">
        <v>3283</v>
      </c>
      <c r="BO1110" s="5" t="s">
        <v>95</v>
      </c>
      <c r="BP1110" s="5" t="s">
        <v>96</v>
      </c>
      <c r="BQ1110" s="5" t="s">
        <v>3284</v>
      </c>
      <c r="BR1110" s="5" t="s">
        <v>3285</v>
      </c>
      <c r="BS1110" s="5" t="s">
        <v>214</v>
      </c>
      <c r="BT1110" s="5" t="s">
        <v>215</v>
      </c>
      <c r="BU1110" s="5"/>
    </row>
    <row r="1111" spans="1:73" s="6" customFormat="1" ht="13.5" customHeight="1">
      <c r="A1111" s="11" t="str">
        <f>HYPERLINK("http://kyu.snu.ac.kr/sdhj/index.jsp?type=hj/GK14746_00IM0001_166b.jpg","1867_수동면_166b")</f>
        <v>1867_수동면_166b</v>
      </c>
      <c r="B1111" s="4">
        <v>1867</v>
      </c>
      <c r="C1111" s="4" t="s">
        <v>72</v>
      </c>
      <c r="D1111" s="4" t="s">
        <v>73</v>
      </c>
      <c r="E1111" s="4">
        <v>1110</v>
      </c>
      <c r="F1111" s="5">
        <v>7</v>
      </c>
      <c r="G1111" s="5" t="s">
        <v>83</v>
      </c>
      <c r="H1111" s="5" t="s">
        <v>84</v>
      </c>
      <c r="I1111" s="5">
        <f t="shared" si="81"/>
        <v>6</v>
      </c>
      <c r="J1111" s="5"/>
      <c r="K1111" s="5"/>
      <c r="L1111" s="5">
        <f>L1110</f>
        <v>1</v>
      </c>
      <c r="M1111" s="4" t="s">
        <v>3276</v>
      </c>
      <c r="N1111" s="4" t="s">
        <v>3277</v>
      </c>
      <c r="O1111" s="5"/>
      <c r="P1111" s="5"/>
      <c r="Q1111" s="5"/>
      <c r="R1111" s="5"/>
      <c r="S1111" s="5" t="s">
        <v>4494</v>
      </c>
      <c r="T1111" s="5" t="s">
        <v>4495</v>
      </c>
      <c r="U1111" s="5" t="s">
        <v>108</v>
      </c>
      <c r="V1111" s="5" t="s">
        <v>109</v>
      </c>
      <c r="W1111" s="5"/>
      <c r="X1111" s="5"/>
      <c r="Y1111" s="5" t="s">
        <v>5307</v>
      </c>
      <c r="Z1111" s="5" t="s">
        <v>437</v>
      </c>
      <c r="AA1111" s="5"/>
      <c r="AB1111" s="5"/>
      <c r="AC1111" s="5">
        <v>40</v>
      </c>
      <c r="AD1111" s="5" t="s">
        <v>714</v>
      </c>
      <c r="AE1111" s="5" t="s">
        <v>715</v>
      </c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</row>
    <row r="1112" spans="1:73" s="6" customFormat="1" ht="13.5" customHeight="1">
      <c r="A1112" s="11" t="str">
        <f>HYPERLINK("http://kyu.snu.ac.kr/sdhj/index.jsp?type=hj/GK14746_00IM0001_166b.jpg","1867_수동면_166b")</f>
        <v>1867_수동면_166b</v>
      </c>
      <c r="B1112" s="4">
        <v>1867</v>
      </c>
      <c r="C1112" s="4" t="s">
        <v>72</v>
      </c>
      <c r="D1112" s="4" t="s">
        <v>73</v>
      </c>
      <c r="E1112" s="4">
        <v>1111</v>
      </c>
      <c r="F1112" s="5">
        <v>7</v>
      </c>
      <c r="G1112" s="5" t="s">
        <v>83</v>
      </c>
      <c r="H1112" s="5" t="s">
        <v>84</v>
      </c>
      <c r="I1112" s="5">
        <f t="shared" si="81"/>
        <v>6</v>
      </c>
      <c r="J1112" s="5"/>
      <c r="K1112" s="5"/>
      <c r="L1112" s="5">
        <f>L1111</f>
        <v>1</v>
      </c>
      <c r="M1112" s="4" t="s">
        <v>3276</v>
      </c>
      <c r="N1112" s="4" t="s">
        <v>3277</v>
      </c>
      <c r="O1112" s="5"/>
      <c r="P1112" s="5"/>
      <c r="Q1112" s="5"/>
      <c r="R1112" s="5"/>
      <c r="S1112" s="5" t="s">
        <v>4475</v>
      </c>
      <c r="T1112" s="5" t="s">
        <v>4435</v>
      </c>
      <c r="U1112" s="5"/>
      <c r="V1112" s="5"/>
      <c r="W1112" s="5" t="s">
        <v>550</v>
      </c>
      <c r="X1112" s="5" t="s">
        <v>551</v>
      </c>
      <c r="Y1112" s="5" t="s">
        <v>167</v>
      </c>
      <c r="Z1112" s="5" t="s">
        <v>168</v>
      </c>
      <c r="AA1112" s="5"/>
      <c r="AB1112" s="5"/>
      <c r="AC1112" s="5">
        <v>42</v>
      </c>
      <c r="AD1112" s="5" t="s">
        <v>877</v>
      </c>
      <c r="AE1112" s="5" t="s">
        <v>878</v>
      </c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</row>
    <row r="1113" spans="1:73" s="6" customFormat="1" ht="13.5" customHeight="1">
      <c r="A1113" s="11" t="str">
        <f>HYPERLINK("http://kyu.snu.ac.kr/sdhj/index.jsp?type=hj/GK14746_00IM0001_166b.jpg","1867_수동면_166b")</f>
        <v>1867_수동면_166b</v>
      </c>
      <c r="B1113" s="4">
        <v>1867</v>
      </c>
      <c r="C1113" s="4" t="s">
        <v>72</v>
      </c>
      <c r="D1113" s="4" t="s">
        <v>73</v>
      </c>
      <c r="E1113" s="4">
        <v>1112</v>
      </c>
      <c r="F1113" s="5">
        <v>7</v>
      </c>
      <c r="G1113" s="5" t="s">
        <v>83</v>
      </c>
      <c r="H1113" s="5" t="s">
        <v>84</v>
      </c>
      <c r="I1113" s="5">
        <f t="shared" si="81"/>
        <v>6</v>
      </c>
      <c r="J1113" s="5"/>
      <c r="K1113" s="5"/>
      <c r="L1113" s="5">
        <f>L1112</f>
        <v>1</v>
      </c>
      <c r="M1113" s="4" t="s">
        <v>3276</v>
      </c>
      <c r="N1113" s="4" t="s">
        <v>3277</v>
      </c>
      <c r="O1113" s="5"/>
      <c r="P1113" s="5"/>
      <c r="Q1113" s="5"/>
      <c r="R1113" s="5"/>
      <c r="S1113" s="5"/>
      <c r="T1113" s="5" t="s">
        <v>5688</v>
      </c>
      <c r="U1113" s="5" t="s">
        <v>4512</v>
      </c>
      <c r="V1113" s="5" t="s">
        <v>4513</v>
      </c>
      <c r="W1113" s="5"/>
      <c r="X1113" s="5"/>
      <c r="Y1113" s="5" t="s">
        <v>5308</v>
      </c>
      <c r="Z1113" s="5" t="s">
        <v>5309</v>
      </c>
      <c r="AA1113" s="5"/>
      <c r="AB1113" s="5"/>
      <c r="AC1113" s="5"/>
      <c r="AD1113" s="5" t="s">
        <v>2468</v>
      </c>
      <c r="AE1113" s="5" t="s">
        <v>2469</v>
      </c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</row>
    <row r="1114" spans="1:73" s="6" customFormat="1" ht="13.5" customHeight="1">
      <c r="A1114" s="11" t="str">
        <f>HYPERLINK("http://kyu.snu.ac.kr/sdhj/index.jsp?type=hj/GK14746_00IM0001_166b.jpg","1867_수동면_166b")</f>
        <v>1867_수동면_166b</v>
      </c>
      <c r="B1114" s="4">
        <v>1867</v>
      </c>
      <c r="C1114" s="4" t="s">
        <v>72</v>
      </c>
      <c r="D1114" s="4" t="s">
        <v>73</v>
      </c>
      <c r="E1114" s="4">
        <v>1113</v>
      </c>
      <c r="F1114" s="5">
        <v>7</v>
      </c>
      <c r="G1114" s="5" t="s">
        <v>83</v>
      </c>
      <c r="H1114" s="5" t="s">
        <v>84</v>
      </c>
      <c r="I1114" s="5">
        <f t="shared" si="81"/>
        <v>6</v>
      </c>
      <c r="J1114" s="5"/>
      <c r="K1114" s="5"/>
      <c r="L1114" s="5">
        <v>2</v>
      </c>
      <c r="M1114" s="4" t="s">
        <v>608</v>
      </c>
      <c r="N1114" s="4" t="s">
        <v>609</v>
      </c>
      <c r="O1114" s="5"/>
      <c r="P1114" s="5"/>
      <c r="Q1114" s="5"/>
      <c r="R1114" s="5"/>
      <c r="S1114" s="5"/>
      <c r="T1114" s="5" t="s">
        <v>5577</v>
      </c>
      <c r="U1114" s="5" t="s">
        <v>108</v>
      </c>
      <c r="V1114" s="5" t="s">
        <v>109</v>
      </c>
      <c r="W1114" s="5" t="s">
        <v>134</v>
      </c>
      <c r="X1114" s="5" t="s">
        <v>135</v>
      </c>
      <c r="Y1114" s="5" t="s">
        <v>610</v>
      </c>
      <c r="Z1114" s="5" t="s">
        <v>611</v>
      </c>
      <c r="AA1114" s="5"/>
      <c r="AB1114" s="5"/>
      <c r="AC1114" s="5">
        <v>41</v>
      </c>
      <c r="AD1114" s="5" t="s">
        <v>229</v>
      </c>
      <c r="AE1114" s="5" t="s">
        <v>230</v>
      </c>
      <c r="AF1114" s="5"/>
      <c r="AG1114" s="5"/>
      <c r="AH1114" s="5"/>
      <c r="AI1114" s="5"/>
      <c r="AJ1114" s="5" t="s">
        <v>35</v>
      </c>
      <c r="AK1114" s="5" t="s">
        <v>36</v>
      </c>
      <c r="AL1114" s="5" t="s">
        <v>140</v>
      </c>
      <c r="AM1114" s="5" t="s">
        <v>141</v>
      </c>
      <c r="AN1114" s="5"/>
      <c r="AO1114" s="5"/>
      <c r="AP1114" s="5"/>
      <c r="AQ1114" s="5"/>
      <c r="AR1114" s="5"/>
      <c r="AS1114" s="5"/>
      <c r="AT1114" s="5" t="s">
        <v>95</v>
      </c>
      <c r="AU1114" s="5" t="s">
        <v>96</v>
      </c>
      <c r="AV1114" s="5" t="s">
        <v>612</v>
      </c>
      <c r="AW1114" s="5" t="s">
        <v>613</v>
      </c>
      <c r="AX1114" s="5"/>
      <c r="AY1114" s="5"/>
      <c r="AZ1114" s="5"/>
      <c r="BA1114" s="5"/>
      <c r="BB1114" s="5"/>
      <c r="BC1114" s="5"/>
      <c r="BD1114" s="5"/>
      <c r="BE1114" s="5"/>
      <c r="BF1114" s="5"/>
      <c r="BG1114" s="5" t="s">
        <v>95</v>
      </c>
      <c r="BH1114" s="5" t="s">
        <v>96</v>
      </c>
      <c r="BI1114" s="5" t="s">
        <v>614</v>
      </c>
      <c r="BJ1114" s="5" t="s">
        <v>615</v>
      </c>
      <c r="BK1114" s="5" t="s">
        <v>95</v>
      </c>
      <c r="BL1114" s="5" t="s">
        <v>96</v>
      </c>
      <c r="BM1114" s="5" t="s">
        <v>616</v>
      </c>
      <c r="BN1114" s="5" t="s">
        <v>617</v>
      </c>
      <c r="BO1114" s="5" t="s">
        <v>95</v>
      </c>
      <c r="BP1114" s="5" t="s">
        <v>96</v>
      </c>
      <c r="BQ1114" s="5" t="s">
        <v>618</v>
      </c>
      <c r="BR1114" s="5" t="s">
        <v>619</v>
      </c>
      <c r="BS1114" s="5" t="s">
        <v>199</v>
      </c>
      <c r="BT1114" s="5" t="s">
        <v>200</v>
      </c>
      <c r="BU1114" s="5"/>
    </row>
    <row r="1115" spans="1:73" s="6" customFormat="1" ht="13.5" customHeight="1">
      <c r="A1115" s="11" t="str">
        <f>HYPERLINK("http://kyu.snu.ac.kr/sdhj/index.jsp?type=hj/GK14746_00IM0001_166b.jpg","1867_수동면_166b")</f>
        <v>1867_수동면_166b</v>
      </c>
      <c r="B1115" s="4">
        <v>1867</v>
      </c>
      <c r="C1115" s="4" t="s">
        <v>72</v>
      </c>
      <c r="D1115" s="4" t="s">
        <v>73</v>
      </c>
      <c r="E1115" s="4">
        <v>1114</v>
      </c>
      <c r="F1115" s="5">
        <v>7</v>
      </c>
      <c r="G1115" s="5" t="s">
        <v>83</v>
      </c>
      <c r="H1115" s="5" t="s">
        <v>84</v>
      </c>
      <c r="I1115" s="5">
        <f t="shared" si="81"/>
        <v>6</v>
      </c>
      <c r="J1115" s="5"/>
      <c r="K1115" s="5"/>
      <c r="L1115" s="5">
        <f>L1114</f>
        <v>2</v>
      </c>
      <c r="M1115" s="4" t="s">
        <v>608</v>
      </c>
      <c r="N1115" s="4" t="s">
        <v>609</v>
      </c>
      <c r="O1115" s="5"/>
      <c r="P1115" s="5"/>
      <c r="Q1115" s="5"/>
      <c r="R1115" s="5"/>
      <c r="S1115" s="5" t="s">
        <v>164</v>
      </c>
      <c r="T1115" s="5" t="s">
        <v>165</v>
      </c>
      <c r="U1115" s="5"/>
      <c r="V1115" s="5"/>
      <c r="W1115" s="5" t="s">
        <v>622</v>
      </c>
      <c r="X1115" s="5" t="s">
        <v>623</v>
      </c>
      <c r="Y1115" s="5" t="s">
        <v>167</v>
      </c>
      <c r="Z1115" s="5" t="s">
        <v>168</v>
      </c>
      <c r="AA1115" s="5"/>
      <c r="AB1115" s="5"/>
      <c r="AC1115" s="5">
        <v>39</v>
      </c>
      <c r="AD1115" s="5" t="s">
        <v>1391</v>
      </c>
      <c r="AE1115" s="5" t="s">
        <v>1392</v>
      </c>
      <c r="AF1115" s="5"/>
      <c r="AG1115" s="5"/>
      <c r="AH1115" s="5"/>
      <c r="AI1115" s="5"/>
      <c r="AJ1115" s="5" t="s">
        <v>169</v>
      </c>
      <c r="AK1115" s="5" t="s">
        <v>170</v>
      </c>
      <c r="AL1115" s="5" t="s">
        <v>2934</v>
      </c>
      <c r="AM1115" s="5" t="s">
        <v>1082</v>
      </c>
      <c r="AN1115" s="5"/>
      <c r="AO1115" s="5"/>
      <c r="AP1115" s="5"/>
      <c r="AQ1115" s="5"/>
      <c r="AR1115" s="5"/>
      <c r="AS1115" s="5"/>
      <c r="AT1115" s="5" t="s">
        <v>95</v>
      </c>
      <c r="AU1115" s="5" t="s">
        <v>96</v>
      </c>
      <c r="AV1115" s="5" t="s">
        <v>2935</v>
      </c>
      <c r="AW1115" s="5" t="s">
        <v>2936</v>
      </c>
      <c r="AX1115" s="5"/>
      <c r="AY1115" s="5"/>
      <c r="AZ1115" s="5"/>
      <c r="BA1115" s="5"/>
      <c r="BB1115" s="5"/>
      <c r="BC1115" s="5"/>
      <c r="BD1115" s="5"/>
      <c r="BE1115" s="5"/>
      <c r="BF1115" s="5"/>
      <c r="BG1115" s="5" t="s">
        <v>95</v>
      </c>
      <c r="BH1115" s="5" t="s">
        <v>96</v>
      </c>
      <c r="BI1115" s="5" t="s">
        <v>2937</v>
      </c>
      <c r="BJ1115" s="5" t="s">
        <v>2938</v>
      </c>
      <c r="BK1115" s="5" t="s">
        <v>95</v>
      </c>
      <c r="BL1115" s="5" t="s">
        <v>96</v>
      </c>
      <c r="BM1115" s="5" t="s">
        <v>631</v>
      </c>
      <c r="BN1115" s="5" t="s">
        <v>632</v>
      </c>
      <c r="BO1115" s="5" t="s">
        <v>95</v>
      </c>
      <c r="BP1115" s="5" t="s">
        <v>96</v>
      </c>
      <c r="BQ1115" s="5" t="s">
        <v>2939</v>
      </c>
      <c r="BR1115" s="5" t="s">
        <v>2940</v>
      </c>
      <c r="BS1115" s="5" t="s">
        <v>245</v>
      </c>
      <c r="BT1115" s="5" t="s">
        <v>246</v>
      </c>
      <c r="BU1115" s="5"/>
    </row>
    <row r="1116" spans="1:73" s="6" customFormat="1" ht="13.5" customHeight="1">
      <c r="A1116" s="11" t="str">
        <f>HYPERLINK("http://kyu.snu.ac.kr/sdhj/index.jsp?type=hj/GK14746_00IM0001_166b.jpg","1867_수동면_166b")</f>
        <v>1867_수동면_166b</v>
      </c>
      <c r="B1116" s="4">
        <v>1867</v>
      </c>
      <c r="C1116" s="4" t="s">
        <v>72</v>
      </c>
      <c r="D1116" s="4" t="s">
        <v>73</v>
      </c>
      <c r="E1116" s="4">
        <v>1115</v>
      </c>
      <c r="F1116" s="5">
        <v>7</v>
      </c>
      <c r="G1116" s="5" t="s">
        <v>83</v>
      </c>
      <c r="H1116" s="5" t="s">
        <v>84</v>
      </c>
      <c r="I1116" s="5">
        <f t="shared" si="81"/>
        <v>6</v>
      </c>
      <c r="J1116" s="5"/>
      <c r="K1116" s="5"/>
      <c r="L1116" s="5">
        <f>L1115</f>
        <v>2</v>
      </c>
      <c r="M1116" s="4" t="s">
        <v>608</v>
      </c>
      <c r="N1116" s="4" t="s">
        <v>609</v>
      </c>
      <c r="O1116" s="5"/>
      <c r="P1116" s="5"/>
      <c r="Q1116" s="5"/>
      <c r="R1116" s="5"/>
      <c r="S1116" s="5" t="s">
        <v>4508</v>
      </c>
      <c r="T1116" s="5" t="s">
        <v>4509</v>
      </c>
      <c r="U1116" s="5" t="s">
        <v>108</v>
      </c>
      <c r="V1116" s="5" t="s">
        <v>109</v>
      </c>
      <c r="W1116" s="5"/>
      <c r="X1116" s="5"/>
      <c r="Y1116" s="5" t="s">
        <v>5310</v>
      </c>
      <c r="Z1116" s="5" t="s">
        <v>5311</v>
      </c>
      <c r="AA1116" s="5"/>
      <c r="AB1116" s="5"/>
      <c r="AC1116" s="5">
        <v>32</v>
      </c>
      <c r="AD1116" s="5" t="s">
        <v>1640</v>
      </c>
      <c r="AE1116" s="5" t="s">
        <v>1641</v>
      </c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</row>
    <row r="1117" spans="1:73" s="6" customFormat="1" ht="13.5" customHeight="1">
      <c r="A1117" s="11" t="str">
        <f>HYPERLINK("http://kyu.snu.ac.kr/sdhj/index.jsp?type=hj/GK14746_00IM0001_166b.jpg","1867_수동면_166b")</f>
        <v>1867_수동면_166b</v>
      </c>
      <c r="B1117" s="4">
        <v>1867</v>
      </c>
      <c r="C1117" s="4" t="s">
        <v>72</v>
      </c>
      <c r="D1117" s="4" t="s">
        <v>73</v>
      </c>
      <c r="E1117" s="4">
        <v>1116</v>
      </c>
      <c r="F1117" s="5">
        <v>7</v>
      </c>
      <c r="G1117" s="5" t="s">
        <v>83</v>
      </c>
      <c r="H1117" s="5" t="s">
        <v>84</v>
      </c>
      <c r="I1117" s="5">
        <f t="shared" si="81"/>
        <v>6</v>
      </c>
      <c r="J1117" s="5"/>
      <c r="K1117" s="5"/>
      <c r="L1117" s="5">
        <f>L1116</f>
        <v>2</v>
      </c>
      <c r="M1117" s="4" t="s">
        <v>608</v>
      </c>
      <c r="N1117" s="4" t="s">
        <v>609</v>
      </c>
      <c r="O1117" s="5"/>
      <c r="P1117" s="5"/>
      <c r="Q1117" s="5"/>
      <c r="R1117" s="5"/>
      <c r="S1117" s="5" t="s">
        <v>4503</v>
      </c>
      <c r="T1117" s="5" t="s">
        <v>1930</v>
      </c>
      <c r="U1117" s="5"/>
      <c r="V1117" s="5"/>
      <c r="W1117" s="5" t="s">
        <v>184</v>
      </c>
      <c r="X1117" s="5" t="s">
        <v>5578</v>
      </c>
      <c r="Y1117" s="5" t="s">
        <v>167</v>
      </c>
      <c r="Z1117" s="5" t="s">
        <v>168</v>
      </c>
      <c r="AA1117" s="5"/>
      <c r="AB1117" s="5"/>
      <c r="AC1117" s="5">
        <v>29</v>
      </c>
      <c r="AD1117" s="5" t="s">
        <v>1292</v>
      </c>
      <c r="AE1117" s="5" t="s">
        <v>1293</v>
      </c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</row>
    <row r="1118" spans="1:73" s="6" customFormat="1" ht="13.5" customHeight="1">
      <c r="A1118" s="11" t="str">
        <f>HYPERLINK("http://kyu.snu.ac.kr/sdhj/index.jsp?type=hj/GK14746_00IM0001_166b.jpg","1867_수동면_166b")</f>
        <v>1867_수동면_166b</v>
      </c>
      <c r="B1118" s="4">
        <v>1867</v>
      </c>
      <c r="C1118" s="4" t="s">
        <v>72</v>
      </c>
      <c r="D1118" s="4" t="s">
        <v>73</v>
      </c>
      <c r="E1118" s="4">
        <v>1117</v>
      </c>
      <c r="F1118" s="5">
        <v>7</v>
      </c>
      <c r="G1118" s="5" t="s">
        <v>83</v>
      </c>
      <c r="H1118" s="5" t="s">
        <v>84</v>
      </c>
      <c r="I1118" s="5">
        <f t="shared" si="81"/>
        <v>6</v>
      </c>
      <c r="J1118" s="5"/>
      <c r="K1118" s="5"/>
      <c r="L1118" s="5">
        <f>L1117</f>
        <v>2</v>
      </c>
      <c r="M1118" s="4" t="s">
        <v>608</v>
      </c>
      <c r="N1118" s="4" t="s">
        <v>609</v>
      </c>
      <c r="O1118" s="5"/>
      <c r="P1118" s="5"/>
      <c r="Q1118" s="5"/>
      <c r="R1118" s="5"/>
      <c r="S1118" s="5"/>
      <c r="T1118" s="5" t="s">
        <v>5579</v>
      </c>
      <c r="U1118" s="5" t="s">
        <v>4512</v>
      </c>
      <c r="V1118" s="5" t="s">
        <v>4513</v>
      </c>
      <c r="W1118" s="5"/>
      <c r="X1118" s="5"/>
      <c r="Y1118" s="5" t="s">
        <v>5312</v>
      </c>
      <c r="Z1118" s="5" t="s">
        <v>5313</v>
      </c>
      <c r="AA1118" s="5"/>
      <c r="AB1118" s="5"/>
      <c r="AC1118" s="5"/>
      <c r="AD1118" s="5" t="s">
        <v>1640</v>
      </c>
      <c r="AE1118" s="5" t="s">
        <v>1641</v>
      </c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</row>
    <row r="1119" spans="1:73" s="6" customFormat="1" ht="13.5" customHeight="1">
      <c r="A1119" s="11" t="str">
        <f>HYPERLINK("http://kyu.snu.ac.kr/sdhj/index.jsp?type=hj/GK14746_00IM0001_167a.jpg","1867_수동면_167a")</f>
        <v>1867_수동면_167a</v>
      </c>
      <c r="B1119" s="4">
        <v>1867</v>
      </c>
      <c r="C1119" s="4" t="s">
        <v>72</v>
      </c>
      <c r="D1119" s="4" t="s">
        <v>73</v>
      </c>
      <c r="E1119" s="4">
        <v>1118</v>
      </c>
      <c r="F1119" s="5">
        <v>7</v>
      </c>
      <c r="G1119" s="5" t="s">
        <v>83</v>
      </c>
      <c r="H1119" s="5" t="s">
        <v>84</v>
      </c>
      <c r="I1119" s="5">
        <f t="shared" si="81"/>
        <v>6</v>
      </c>
      <c r="J1119" s="5"/>
      <c r="K1119" s="5"/>
      <c r="L1119" s="5">
        <v>3</v>
      </c>
      <c r="M1119" s="4" t="s">
        <v>1489</v>
      </c>
      <c r="N1119" s="4" t="s">
        <v>1490</v>
      </c>
      <c r="O1119" s="5"/>
      <c r="P1119" s="5"/>
      <c r="Q1119" s="5"/>
      <c r="R1119" s="5"/>
      <c r="S1119" s="5"/>
      <c r="T1119" s="5" t="s">
        <v>5612</v>
      </c>
      <c r="U1119" s="5" t="s">
        <v>108</v>
      </c>
      <c r="V1119" s="5" t="s">
        <v>109</v>
      </c>
      <c r="W1119" s="5" t="s">
        <v>1199</v>
      </c>
      <c r="X1119" s="5" t="s">
        <v>1200</v>
      </c>
      <c r="Y1119" s="5" t="s">
        <v>1491</v>
      </c>
      <c r="Z1119" s="5" t="s">
        <v>1492</v>
      </c>
      <c r="AA1119" s="5"/>
      <c r="AB1119" s="5"/>
      <c r="AC1119" s="5">
        <v>40</v>
      </c>
      <c r="AD1119" s="5" t="s">
        <v>714</v>
      </c>
      <c r="AE1119" s="5" t="s">
        <v>715</v>
      </c>
      <c r="AF1119" s="5"/>
      <c r="AG1119" s="5"/>
      <c r="AH1119" s="5"/>
      <c r="AI1119" s="5"/>
      <c r="AJ1119" s="5" t="s">
        <v>35</v>
      </c>
      <c r="AK1119" s="5" t="s">
        <v>36</v>
      </c>
      <c r="AL1119" s="5" t="s">
        <v>290</v>
      </c>
      <c r="AM1119" s="5" t="s">
        <v>291</v>
      </c>
      <c r="AN1119" s="5"/>
      <c r="AO1119" s="5"/>
      <c r="AP1119" s="5"/>
      <c r="AQ1119" s="5"/>
      <c r="AR1119" s="5"/>
      <c r="AS1119" s="5"/>
      <c r="AT1119" s="5" t="s">
        <v>95</v>
      </c>
      <c r="AU1119" s="5" t="s">
        <v>96</v>
      </c>
      <c r="AV1119" s="5" t="s">
        <v>1493</v>
      </c>
      <c r="AW1119" s="5" t="s">
        <v>1494</v>
      </c>
      <c r="AX1119" s="5"/>
      <c r="AY1119" s="5"/>
      <c r="AZ1119" s="5"/>
      <c r="BA1119" s="5"/>
      <c r="BB1119" s="5"/>
      <c r="BC1119" s="5"/>
      <c r="BD1119" s="5"/>
      <c r="BE1119" s="5"/>
      <c r="BF1119" s="5"/>
      <c r="BG1119" s="5" t="s">
        <v>95</v>
      </c>
      <c r="BH1119" s="5" t="s">
        <v>96</v>
      </c>
      <c r="BI1119" s="5" t="s">
        <v>1495</v>
      </c>
      <c r="BJ1119" s="5" t="s">
        <v>1496</v>
      </c>
      <c r="BK1119" s="5" t="s">
        <v>95</v>
      </c>
      <c r="BL1119" s="5" t="s">
        <v>96</v>
      </c>
      <c r="BM1119" s="5" t="s">
        <v>1497</v>
      </c>
      <c r="BN1119" s="5" t="s">
        <v>1498</v>
      </c>
      <c r="BO1119" s="5" t="s">
        <v>95</v>
      </c>
      <c r="BP1119" s="5" t="s">
        <v>96</v>
      </c>
      <c r="BQ1119" s="5" t="s">
        <v>1499</v>
      </c>
      <c r="BR1119" s="5" t="s">
        <v>1500</v>
      </c>
      <c r="BS1119" s="5" t="s">
        <v>171</v>
      </c>
      <c r="BT1119" s="5" t="s">
        <v>5831</v>
      </c>
      <c r="BU1119" s="5"/>
    </row>
    <row r="1120" spans="1:73" s="6" customFormat="1" ht="13.5" customHeight="1">
      <c r="A1120" s="11" t="str">
        <f>HYPERLINK("http://kyu.snu.ac.kr/sdhj/index.jsp?type=hj/GK14746_00IM0001_167a.jpg","1867_수동면_167a")</f>
        <v>1867_수동면_167a</v>
      </c>
      <c r="B1120" s="4">
        <v>1867</v>
      </c>
      <c r="C1120" s="4" t="s">
        <v>72</v>
      </c>
      <c r="D1120" s="4" t="s">
        <v>73</v>
      </c>
      <c r="E1120" s="4">
        <v>1119</v>
      </c>
      <c r="F1120" s="5">
        <v>7</v>
      </c>
      <c r="G1120" s="5" t="s">
        <v>83</v>
      </c>
      <c r="H1120" s="5" t="s">
        <v>84</v>
      </c>
      <c r="I1120" s="5">
        <f t="shared" si="81"/>
        <v>6</v>
      </c>
      <c r="J1120" s="5"/>
      <c r="K1120" s="5"/>
      <c r="L1120" s="5">
        <f>L1119</f>
        <v>3</v>
      </c>
      <c r="M1120" s="4" t="s">
        <v>1489</v>
      </c>
      <c r="N1120" s="4" t="s">
        <v>1490</v>
      </c>
      <c r="O1120" s="5"/>
      <c r="P1120" s="5"/>
      <c r="Q1120" s="5"/>
      <c r="R1120" s="5"/>
      <c r="S1120" s="5" t="s">
        <v>3095</v>
      </c>
      <c r="T1120" s="5" t="s">
        <v>3096</v>
      </c>
      <c r="U1120" s="5"/>
      <c r="V1120" s="5"/>
      <c r="W1120" s="5" t="s">
        <v>848</v>
      </c>
      <c r="X1120" s="5" t="s">
        <v>849</v>
      </c>
      <c r="Y1120" s="5" t="s">
        <v>167</v>
      </c>
      <c r="Z1120" s="5" t="s">
        <v>168</v>
      </c>
      <c r="AA1120" s="5"/>
      <c r="AB1120" s="5"/>
      <c r="AC1120" s="5">
        <v>69</v>
      </c>
      <c r="AD1120" s="5" t="s">
        <v>903</v>
      </c>
      <c r="AE1120" s="5" t="s">
        <v>904</v>
      </c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 t="s">
        <v>95</v>
      </c>
      <c r="AU1120" s="5" t="s">
        <v>96</v>
      </c>
      <c r="AV1120" s="5" t="s">
        <v>3792</v>
      </c>
      <c r="AW1120" s="5" t="s">
        <v>17</v>
      </c>
      <c r="AX1120" s="5"/>
      <c r="AY1120" s="5"/>
      <c r="AZ1120" s="5"/>
      <c r="BA1120" s="5"/>
      <c r="BB1120" s="5"/>
      <c r="BC1120" s="5"/>
      <c r="BD1120" s="5"/>
      <c r="BE1120" s="5"/>
      <c r="BF1120" s="5"/>
      <c r="BG1120" s="5" t="s">
        <v>95</v>
      </c>
      <c r="BH1120" s="5" t="s">
        <v>96</v>
      </c>
      <c r="BI1120" s="5" t="s">
        <v>3793</v>
      </c>
      <c r="BJ1120" s="5" t="s">
        <v>2398</v>
      </c>
      <c r="BK1120" s="5" t="s">
        <v>95</v>
      </c>
      <c r="BL1120" s="5" t="s">
        <v>96</v>
      </c>
      <c r="BM1120" s="5" t="s">
        <v>3794</v>
      </c>
      <c r="BN1120" s="5" t="s">
        <v>3795</v>
      </c>
      <c r="BO1120" s="5" t="s">
        <v>95</v>
      </c>
      <c r="BP1120" s="5" t="s">
        <v>96</v>
      </c>
      <c r="BQ1120" s="5" t="s">
        <v>3796</v>
      </c>
      <c r="BR1120" s="5" t="s">
        <v>3797</v>
      </c>
      <c r="BS1120" s="5" t="s">
        <v>554</v>
      </c>
      <c r="BT1120" s="5" t="s">
        <v>555</v>
      </c>
      <c r="BU1120" s="5"/>
    </row>
    <row r="1121" spans="1:73" s="6" customFormat="1" ht="13.5" customHeight="1">
      <c r="A1121" s="11" t="str">
        <f>HYPERLINK("http://kyu.snu.ac.kr/sdhj/index.jsp?type=hj/GK14746_00IM0001_167a.jpg","1867_수동면_167a")</f>
        <v>1867_수동면_167a</v>
      </c>
      <c r="B1121" s="4">
        <v>1867</v>
      </c>
      <c r="C1121" s="4" t="s">
        <v>72</v>
      </c>
      <c r="D1121" s="4" t="s">
        <v>73</v>
      </c>
      <c r="E1121" s="4">
        <v>1120</v>
      </c>
      <c r="F1121" s="5">
        <v>7</v>
      </c>
      <c r="G1121" s="5" t="s">
        <v>83</v>
      </c>
      <c r="H1121" s="5" t="s">
        <v>84</v>
      </c>
      <c r="I1121" s="5">
        <f t="shared" si="81"/>
        <v>6</v>
      </c>
      <c r="J1121" s="5"/>
      <c r="K1121" s="5"/>
      <c r="L1121" s="5">
        <f>L1120</f>
        <v>3</v>
      </c>
      <c r="M1121" s="4" t="s">
        <v>1489</v>
      </c>
      <c r="N1121" s="4" t="s">
        <v>1490</v>
      </c>
      <c r="O1121" s="5"/>
      <c r="P1121" s="5"/>
      <c r="Q1121" s="5"/>
      <c r="R1121" s="5"/>
      <c r="S1121" s="5" t="s">
        <v>4508</v>
      </c>
      <c r="T1121" s="5" t="s">
        <v>4509</v>
      </c>
      <c r="U1121" s="5"/>
      <c r="V1121" s="5"/>
      <c r="W1121" s="5"/>
      <c r="X1121" s="5"/>
      <c r="Y1121" s="5" t="s">
        <v>4233</v>
      </c>
      <c r="Z1121" s="5" t="s">
        <v>4234</v>
      </c>
      <c r="AA1121" s="5"/>
      <c r="AB1121" s="5"/>
      <c r="AC1121" s="5">
        <v>27</v>
      </c>
      <c r="AD1121" s="5" t="s">
        <v>2200</v>
      </c>
      <c r="AE1121" s="5" t="s">
        <v>2201</v>
      </c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</row>
    <row r="1122" spans="1:73" s="6" customFormat="1" ht="13.5" customHeight="1">
      <c r="A1122" s="11" t="str">
        <f>HYPERLINK("http://kyu.snu.ac.kr/sdhj/index.jsp?type=hj/GK14746_00IM0001_167a.jpg","1867_수동면_167a")</f>
        <v>1867_수동면_167a</v>
      </c>
      <c r="B1122" s="4">
        <v>1867</v>
      </c>
      <c r="C1122" s="4" t="s">
        <v>72</v>
      </c>
      <c r="D1122" s="4" t="s">
        <v>73</v>
      </c>
      <c r="E1122" s="4">
        <v>1121</v>
      </c>
      <c r="F1122" s="5">
        <v>7</v>
      </c>
      <c r="G1122" s="5" t="s">
        <v>83</v>
      </c>
      <c r="H1122" s="5" t="s">
        <v>84</v>
      </c>
      <c r="I1122" s="5">
        <f t="shared" si="81"/>
        <v>6</v>
      </c>
      <c r="J1122" s="5"/>
      <c r="K1122" s="5"/>
      <c r="L1122" s="5">
        <f>L1121</f>
        <v>3</v>
      </c>
      <c r="M1122" s="4" t="s">
        <v>1489</v>
      </c>
      <c r="N1122" s="4" t="s">
        <v>1490</v>
      </c>
      <c r="O1122" s="5"/>
      <c r="P1122" s="5"/>
      <c r="Q1122" s="5"/>
      <c r="R1122" s="5"/>
      <c r="S1122" s="5" t="s">
        <v>4508</v>
      </c>
      <c r="T1122" s="5" t="s">
        <v>4509</v>
      </c>
      <c r="U1122" s="5"/>
      <c r="V1122" s="5"/>
      <c r="W1122" s="5"/>
      <c r="X1122" s="5"/>
      <c r="Y1122" s="5" t="s">
        <v>5314</v>
      </c>
      <c r="Z1122" s="5" t="s">
        <v>3474</v>
      </c>
      <c r="AA1122" s="5"/>
      <c r="AB1122" s="5"/>
      <c r="AC1122" s="5">
        <v>20</v>
      </c>
      <c r="AD1122" s="5" t="s">
        <v>160</v>
      </c>
      <c r="AE1122" s="5" t="s">
        <v>161</v>
      </c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</row>
    <row r="1123" spans="1:73" s="6" customFormat="1" ht="13.5" customHeight="1">
      <c r="A1123" s="11" t="str">
        <f>HYPERLINK("http://kyu.snu.ac.kr/sdhj/index.jsp?type=hj/GK14746_00IM0001_167a.jpg","1867_수동면_167a")</f>
        <v>1867_수동면_167a</v>
      </c>
      <c r="B1123" s="4">
        <v>1867</v>
      </c>
      <c r="C1123" s="4" t="s">
        <v>72</v>
      </c>
      <c r="D1123" s="4" t="s">
        <v>73</v>
      </c>
      <c r="E1123" s="4">
        <v>1122</v>
      </c>
      <c r="F1123" s="5">
        <v>7</v>
      </c>
      <c r="G1123" s="5" t="s">
        <v>83</v>
      </c>
      <c r="H1123" s="5" t="s">
        <v>84</v>
      </c>
      <c r="I1123" s="5">
        <f t="shared" si="81"/>
        <v>6</v>
      </c>
      <c r="J1123" s="5"/>
      <c r="K1123" s="5"/>
      <c r="L1123" s="5">
        <f>L1122</f>
        <v>3</v>
      </c>
      <c r="M1123" s="4" t="s">
        <v>1489</v>
      </c>
      <c r="N1123" s="4" t="s">
        <v>1490</v>
      </c>
      <c r="O1123" s="5"/>
      <c r="P1123" s="5"/>
      <c r="Q1123" s="5"/>
      <c r="R1123" s="5"/>
      <c r="S1123" s="5" t="s">
        <v>4508</v>
      </c>
      <c r="T1123" s="5" t="s">
        <v>4509</v>
      </c>
      <c r="U1123" s="5"/>
      <c r="V1123" s="5"/>
      <c r="W1123" s="5"/>
      <c r="X1123" s="5"/>
      <c r="Y1123" s="5" t="s">
        <v>5315</v>
      </c>
      <c r="Z1123" s="5" t="s">
        <v>5316</v>
      </c>
      <c r="AA1123" s="5"/>
      <c r="AB1123" s="5"/>
      <c r="AC1123" s="5">
        <v>14</v>
      </c>
      <c r="AD1123" s="5" t="s">
        <v>4796</v>
      </c>
      <c r="AE1123" s="5" t="s">
        <v>4797</v>
      </c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</row>
    <row r="1124" spans="1:73" s="6" customFormat="1" ht="13.5" customHeight="1">
      <c r="A1124" s="11" t="str">
        <f>HYPERLINK("http://kyu.snu.ac.kr/sdhj/index.jsp?type=hj/GK14746_00IM0001_167a.jpg","1867_수동면_167a")</f>
        <v>1867_수동면_167a</v>
      </c>
      <c r="B1124" s="4">
        <v>1867</v>
      </c>
      <c r="C1124" s="4" t="s">
        <v>72</v>
      </c>
      <c r="D1124" s="4" t="s">
        <v>73</v>
      </c>
      <c r="E1124" s="4">
        <v>1123</v>
      </c>
      <c r="F1124" s="5">
        <v>7</v>
      </c>
      <c r="G1124" s="5" t="s">
        <v>83</v>
      </c>
      <c r="H1124" s="5" t="s">
        <v>84</v>
      </c>
      <c r="I1124" s="5">
        <f t="shared" si="81"/>
        <v>6</v>
      </c>
      <c r="J1124" s="5"/>
      <c r="K1124" s="5"/>
      <c r="L1124" s="5">
        <f>L1123</f>
        <v>3</v>
      </c>
      <c r="M1124" s="4" t="s">
        <v>1489</v>
      </c>
      <c r="N1124" s="4" t="s">
        <v>1490</v>
      </c>
      <c r="O1124" s="5"/>
      <c r="P1124" s="5"/>
      <c r="Q1124" s="5"/>
      <c r="R1124" s="5"/>
      <c r="S1124" s="5"/>
      <c r="T1124" s="5" t="s">
        <v>5615</v>
      </c>
      <c r="U1124" s="5" t="s">
        <v>4512</v>
      </c>
      <c r="V1124" s="5" t="s">
        <v>4513</v>
      </c>
      <c r="W1124" s="5"/>
      <c r="X1124" s="5"/>
      <c r="Y1124" s="5" t="s">
        <v>5317</v>
      </c>
      <c r="Z1124" s="5" t="s">
        <v>5318</v>
      </c>
      <c r="AA1124" s="5"/>
      <c r="AB1124" s="5"/>
      <c r="AC1124" s="5"/>
      <c r="AD1124" s="5" t="s">
        <v>114</v>
      </c>
      <c r="AE1124" s="5" t="s">
        <v>115</v>
      </c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</row>
    <row r="1125" spans="1:73" s="6" customFormat="1" ht="13.5" customHeight="1">
      <c r="A1125" s="11" t="str">
        <f>HYPERLINK("http://kyu.snu.ac.kr/sdhj/index.jsp?type=hj/GK14746_00IM0001_167a.jpg","1867_수동면_167a")</f>
        <v>1867_수동면_167a</v>
      </c>
      <c r="B1125" s="4">
        <v>1867</v>
      </c>
      <c r="C1125" s="4" t="s">
        <v>72</v>
      </c>
      <c r="D1125" s="4" t="s">
        <v>73</v>
      </c>
      <c r="E1125" s="4">
        <v>1124</v>
      </c>
      <c r="F1125" s="5">
        <v>7</v>
      </c>
      <c r="G1125" s="5" t="s">
        <v>83</v>
      </c>
      <c r="H1125" s="5" t="s">
        <v>84</v>
      </c>
      <c r="I1125" s="5">
        <f t="shared" si="81"/>
        <v>6</v>
      </c>
      <c r="J1125" s="5"/>
      <c r="K1125" s="5"/>
      <c r="L1125" s="5">
        <v>4</v>
      </c>
      <c r="M1125" s="4" t="s">
        <v>3015</v>
      </c>
      <c r="N1125" s="4" t="s">
        <v>3016</v>
      </c>
      <c r="O1125" s="5"/>
      <c r="P1125" s="5"/>
      <c r="Q1125" s="5"/>
      <c r="R1125" s="5"/>
      <c r="S1125" s="5"/>
      <c r="T1125" s="5" t="s">
        <v>5972</v>
      </c>
      <c r="U1125" s="5" t="s">
        <v>108</v>
      </c>
      <c r="V1125" s="5" t="s">
        <v>109</v>
      </c>
      <c r="W1125" s="5" t="s">
        <v>728</v>
      </c>
      <c r="X1125" s="5" t="s">
        <v>729</v>
      </c>
      <c r="Y1125" s="5" t="s">
        <v>3017</v>
      </c>
      <c r="Z1125" s="5" t="s">
        <v>3018</v>
      </c>
      <c r="AA1125" s="5"/>
      <c r="AB1125" s="5"/>
      <c r="AC1125" s="5">
        <v>43</v>
      </c>
      <c r="AD1125" s="5" t="s">
        <v>212</v>
      </c>
      <c r="AE1125" s="5" t="s">
        <v>213</v>
      </c>
      <c r="AF1125" s="5"/>
      <c r="AG1125" s="5"/>
      <c r="AH1125" s="5"/>
      <c r="AI1125" s="5"/>
      <c r="AJ1125" s="5" t="s">
        <v>35</v>
      </c>
      <c r="AK1125" s="5" t="s">
        <v>36</v>
      </c>
      <c r="AL1125" s="5" t="s">
        <v>255</v>
      </c>
      <c r="AM1125" s="5" t="s">
        <v>256</v>
      </c>
      <c r="AN1125" s="5"/>
      <c r="AO1125" s="5"/>
      <c r="AP1125" s="5"/>
      <c r="AQ1125" s="5"/>
      <c r="AR1125" s="5"/>
      <c r="AS1125" s="5"/>
      <c r="AT1125" s="5" t="s">
        <v>95</v>
      </c>
      <c r="AU1125" s="5" t="s">
        <v>96</v>
      </c>
      <c r="AV1125" s="5" t="s">
        <v>6026</v>
      </c>
      <c r="AW1125" s="5" t="s">
        <v>6027</v>
      </c>
      <c r="AX1125" s="5"/>
      <c r="AY1125" s="5"/>
      <c r="AZ1125" s="5"/>
      <c r="BA1125" s="5"/>
      <c r="BB1125" s="5"/>
      <c r="BC1125" s="5"/>
      <c r="BD1125" s="5"/>
      <c r="BE1125" s="5"/>
      <c r="BF1125" s="5"/>
      <c r="BG1125" s="5" t="s">
        <v>95</v>
      </c>
      <c r="BH1125" s="5" t="s">
        <v>96</v>
      </c>
      <c r="BI1125" s="5" t="s">
        <v>3019</v>
      </c>
      <c r="BJ1125" s="5" t="s">
        <v>6028</v>
      </c>
      <c r="BK1125" s="5" t="s">
        <v>95</v>
      </c>
      <c r="BL1125" s="5" t="s">
        <v>96</v>
      </c>
      <c r="BM1125" s="5" t="s">
        <v>3020</v>
      </c>
      <c r="BN1125" s="5" t="s">
        <v>3021</v>
      </c>
      <c r="BO1125" s="5" t="s">
        <v>95</v>
      </c>
      <c r="BP1125" s="5" t="s">
        <v>96</v>
      </c>
      <c r="BQ1125" s="5" t="s">
        <v>3022</v>
      </c>
      <c r="BR1125" s="5" t="s">
        <v>3023</v>
      </c>
      <c r="BS1125" s="5" t="s">
        <v>2297</v>
      </c>
      <c r="BT1125" s="5" t="s">
        <v>2298</v>
      </c>
      <c r="BU1125" s="5"/>
    </row>
    <row r="1126" spans="1:73" s="6" customFormat="1" ht="13.5" customHeight="1">
      <c r="A1126" s="11" t="str">
        <f>HYPERLINK("http://kyu.snu.ac.kr/sdhj/index.jsp?type=hj/GK14746_00IM0001_167a.jpg","1867_수동면_167a")</f>
        <v>1867_수동면_167a</v>
      </c>
      <c r="B1126" s="4">
        <v>1867</v>
      </c>
      <c r="C1126" s="4" t="s">
        <v>72</v>
      </c>
      <c r="D1126" s="4" t="s">
        <v>73</v>
      </c>
      <c r="E1126" s="4">
        <v>1125</v>
      </c>
      <c r="F1126" s="5">
        <v>7</v>
      </c>
      <c r="G1126" s="5" t="s">
        <v>83</v>
      </c>
      <c r="H1126" s="5" t="s">
        <v>84</v>
      </c>
      <c r="I1126" s="5">
        <f t="shared" si="81"/>
        <v>6</v>
      </c>
      <c r="J1126" s="5"/>
      <c r="K1126" s="5"/>
      <c r="L1126" s="5">
        <f>L1125</f>
        <v>4</v>
      </c>
      <c r="M1126" s="4" t="s">
        <v>3015</v>
      </c>
      <c r="N1126" s="4" t="s">
        <v>3016</v>
      </c>
      <c r="O1126" s="5"/>
      <c r="P1126" s="5"/>
      <c r="Q1126" s="5"/>
      <c r="R1126" s="5"/>
      <c r="S1126" s="5" t="s">
        <v>164</v>
      </c>
      <c r="T1126" s="5" t="s">
        <v>165</v>
      </c>
      <c r="U1126" s="5"/>
      <c r="V1126" s="5"/>
      <c r="W1126" s="5" t="s">
        <v>3827</v>
      </c>
      <c r="X1126" s="5" t="s">
        <v>3828</v>
      </c>
      <c r="Y1126" s="5" t="s">
        <v>167</v>
      </c>
      <c r="Z1126" s="5" t="s">
        <v>168</v>
      </c>
      <c r="AA1126" s="5"/>
      <c r="AB1126" s="5"/>
      <c r="AC1126" s="5">
        <v>44</v>
      </c>
      <c r="AD1126" s="5" t="s">
        <v>438</v>
      </c>
      <c r="AE1126" s="5" t="s">
        <v>439</v>
      </c>
      <c r="AF1126" s="5"/>
      <c r="AG1126" s="5"/>
      <c r="AH1126" s="5"/>
      <c r="AI1126" s="5"/>
      <c r="AJ1126" s="5" t="s">
        <v>169</v>
      </c>
      <c r="AK1126" s="5" t="s">
        <v>170</v>
      </c>
      <c r="AL1126" s="5" t="s">
        <v>3829</v>
      </c>
      <c r="AM1126" s="5" t="s">
        <v>3830</v>
      </c>
      <c r="AN1126" s="5"/>
      <c r="AO1126" s="5"/>
      <c r="AP1126" s="5"/>
      <c r="AQ1126" s="5"/>
      <c r="AR1126" s="5"/>
      <c r="AS1126" s="5"/>
      <c r="AT1126" s="5" t="s">
        <v>95</v>
      </c>
      <c r="AU1126" s="5" t="s">
        <v>96</v>
      </c>
      <c r="AV1126" s="5" t="s">
        <v>3831</v>
      </c>
      <c r="AW1126" s="5" t="s">
        <v>3139</v>
      </c>
      <c r="AX1126" s="5"/>
      <c r="AY1126" s="5"/>
      <c r="AZ1126" s="5"/>
      <c r="BA1126" s="5"/>
      <c r="BB1126" s="5"/>
      <c r="BC1126" s="5"/>
      <c r="BD1126" s="5"/>
      <c r="BE1126" s="5"/>
      <c r="BF1126" s="5"/>
      <c r="BG1126" s="5" t="s">
        <v>95</v>
      </c>
      <c r="BH1126" s="5" t="s">
        <v>96</v>
      </c>
      <c r="BI1126" s="5" t="s">
        <v>3832</v>
      </c>
      <c r="BJ1126" s="5" t="s">
        <v>3833</v>
      </c>
      <c r="BK1126" s="5" t="s">
        <v>95</v>
      </c>
      <c r="BL1126" s="5" t="s">
        <v>96</v>
      </c>
      <c r="BM1126" s="5" t="s">
        <v>3834</v>
      </c>
      <c r="BN1126" s="5" t="s">
        <v>3835</v>
      </c>
      <c r="BO1126" s="5" t="s">
        <v>95</v>
      </c>
      <c r="BP1126" s="5" t="s">
        <v>96</v>
      </c>
      <c r="BQ1126" s="5" t="s">
        <v>3836</v>
      </c>
      <c r="BR1126" s="5" t="s">
        <v>3837</v>
      </c>
      <c r="BS1126" s="5" t="s">
        <v>1550</v>
      </c>
      <c r="BT1126" s="5" t="s">
        <v>1551</v>
      </c>
      <c r="BU1126" s="5"/>
    </row>
    <row r="1127" spans="1:73" s="6" customFormat="1" ht="13.5" customHeight="1">
      <c r="A1127" s="11" t="str">
        <f>HYPERLINK("http://kyu.snu.ac.kr/sdhj/index.jsp?type=hj/GK14746_00IM0001_167a.jpg","1867_수동면_167a")</f>
        <v>1867_수동면_167a</v>
      </c>
      <c r="B1127" s="4">
        <v>1867</v>
      </c>
      <c r="C1127" s="4" t="s">
        <v>72</v>
      </c>
      <c r="D1127" s="4" t="s">
        <v>73</v>
      </c>
      <c r="E1127" s="4">
        <v>1126</v>
      </c>
      <c r="F1127" s="5">
        <v>7</v>
      </c>
      <c r="G1127" s="5" t="s">
        <v>83</v>
      </c>
      <c r="H1127" s="5" t="s">
        <v>84</v>
      </c>
      <c r="I1127" s="5">
        <f t="shared" si="81"/>
        <v>6</v>
      </c>
      <c r="J1127" s="5"/>
      <c r="K1127" s="5"/>
      <c r="L1127" s="5">
        <f>L1126</f>
        <v>4</v>
      </c>
      <c r="M1127" s="4" t="s">
        <v>3015</v>
      </c>
      <c r="N1127" s="4" t="s">
        <v>3016</v>
      </c>
      <c r="O1127" s="5"/>
      <c r="P1127" s="5"/>
      <c r="Q1127" s="5"/>
      <c r="R1127" s="5"/>
      <c r="S1127" s="5" t="s">
        <v>4508</v>
      </c>
      <c r="T1127" s="5" t="s">
        <v>4509</v>
      </c>
      <c r="U1127" s="5" t="s">
        <v>108</v>
      </c>
      <c r="V1127" s="5" t="s">
        <v>109</v>
      </c>
      <c r="W1127" s="5"/>
      <c r="X1127" s="5"/>
      <c r="Y1127" s="5" t="s">
        <v>5319</v>
      </c>
      <c r="Z1127" s="5" t="s">
        <v>5320</v>
      </c>
      <c r="AA1127" s="5"/>
      <c r="AB1127" s="5"/>
      <c r="AC1127" s="5">
        <v>29</v>
      </c>
      <c r="AD1127" s="5" t="s">
        <v>1292</v>
      </c>
      <c r="AE1127" s="5" t="s">
        <v>1293</v>
      </c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</row>
    <row r="1128" spans="1:73" s="6" customFormat="1" ht="13.5" customHeight="1">
      <c r="A1128" s="11" t="str">
        <f>HYPERLINK("http://kyu.snu.ac.kr/sdhj/index.jsp?type=hj/GK14746_00IM0001_167a.jpg","1867_수동면_167a")</f>
        <v>1867_수동면_167a</v>
      </c>
      <c r="B1128" s="4">
        <v>1867</v>
      </c>
      <c r="C1128" s="4" t="s">
        <v>72</v>
      </c>
      <c r="D1128" s="4" t="s">
        <v>73</v>
      </c>
      <c r="E1128" s="4">
        <v>1127</v>
      </c>
      <c r="F1128" s="5">
        <v>7</v>
      </c>
      <c r="G1128" s="5" t="s">
        <v>83</v>
      </c>
      <c r="H1128" s="5" t="s">
        <v>84</v>
      </c>
      <c r="I1128" s="5">
        <f t="shared" si="81"/>
        <v>6</v>
      </c>
      <c r="J1128" s="5"/>
      <c r="K1128" s="5"/>
      <c r="L1128" s="5">
        <f>L1127</f>
        <v>4</v>
      </c>
      <c r="M1128" s="4" t="s">
        <v>3015</v>
      </c>
      <c r="N1128" s="4" t="s">
        <v>3016</v>
      </c>
      <c r="O1128" s="5"/>
      <c r="P1128" s="5"/>
      <c r="Q1128" s="5"/>
      <c r="R1128" s="5"/>
      <c r="S1128" s="5" t="s">
        <v>4503</v>
      </c>
      <c r="T1128" s="5" t="s">
        <v>1930</v>
      </c>
      <c r="U1128" s="5"/>
      <c r="V1128" s="5"/>
      <c r="W1128" s="5" t="s">
        <v>4504</v>
      </c>
      <c r="X1128" s="5" t="s">
        <v>2956</v>
      </c>
      <c r="Y1128" s="5" t="s">
        <v>167</v>
      </c>
      <c r="Z1128" s="5" t="s">
        <v>168</v>
      </c>
      <c r="AA1128" s="5"/>
      <c r="AB1128" s="5"/>
      <c r="AC1128" s="5">
        <v>29</v>
      </c>
      <c r="AD1128" s="5" t="s">
        <v>1292</v>
      </c>
      <c r="AE1128" s="5" t="s">
        <v>1293</v>
      </c>
      <c r="AF1128" s="5"/>
      <c r="AG1128" s="5"/>
      <c r="AH1128" s="5"/>
      <c r="AI1128" s="5"/>
      <c r="AJ1128" s="5" t="s">
        <v>35</v>
      </c>
      <c r="AK1128" s="5" t="s">
        <v>36</v>
      </c>
      <c r="AL1128" s="5" t="s">
        <v>4505</v>
      </c>
      <c r="AM1128" s="5" t="s">
        <v>4506</v>
      </c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</row>
    <row r="1129" spans="1:73" s="6" customFormat="1" ht="13.5" customHeight="1">
      <c r="A1129" s="11" t="str">
        <f>HYPERLINK("http://kyu.snu.ac.kr/sdhj/index.jsp?type=hj/GK14746_00IM0001_167a.jpg","1867_수동면_167a")</f>
        <v>1867_수동면_167a</v>
      </c>
      <c r="B1129" s="4">
        <v>1867</v>
      </c>
      <c r="C1129" s="4" t="s">
        <v>72</v>
      </c>
      <c r="D1129" s="4" t="s">
        <v>73</v>
      </c>
      <c r="E1129" s="4">
        <v>1128</v>
      </c>
      <c r="F1129" s="5">
        <v>7</v>
      </c>
      <c r="G1129" s="5" t="s">
        <v>83</v>
      </c>
      <c r="H1129" s="5" t="s">
        <v>84</v>
      </c>
      <c r="I1129" s="5">
        <f t="shared" si="81"/>
        <v>6</v>
      </c>
      <c r="J1129" s="5"/>
      <c r="K1129" s="5"/>
      <c r="L1129" s="5">
        <f>L1128</f>
        <v>4</v>
      </c>
      <c r="M1129" s="4" t="s">
        <v>3015</v>
      </c>
      <c r="N1129" s="4" t="s">
        <v>3016</v>
      </c>
      <c r="O1129" s="5"/>
      <c r="P1129" s="5"/>
      <c r="Q1129" s="5"/>
      <c r="R1129" s="5"/>
      <c r="S1129" s="5"/>
      <c r="T1129" s="5" t="s">
        <v>5975</v>
      </c>
      <c r="U1129" s="5" t="s">
        <v>4512</v>
      </c>
      <c r="V1129" s="5" t="s">
        <v>4513</v>
      </c>
      <c r="W1129" s="5"/>
      <c r="X1129" s="5"/>
      <c r="Y1129" s="5" t="s">
        <v>5321</v>
      </c>
      <c r="Z1129" s="5" t="s">
        <v>5322</v>
      </c>
      <c r="AA1129" s="5"/>
      <c r="AB1129" s="5"/>
      <c r="AC1129" s="5"/>
      <c r="AD1129" s="5" t="s">
        <v>2336</v>
      </c>
      <c r="AE1129" s="5" t="s">
        <v>2337</v>
      </c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</row>
    <row r="1130" spans="1:73" s="6" customFormat="1" ht="13.5" customHeight="1">
      <c r="A1130" s="11" t="str">
        <f>HYPERLINK("http://kyu.snu.ac.kr/sdhj/index.jsp?type=hj/GK14746_00IM0001_167a.jpg","1867_수동면_167a")</f>
        <v>1867_수동면_167a</v>
      </c>
      <c r="B1130" s="4">
        <v>1867</v>
      </c>
      <c r="C1130" s="4" t="s">
        <v>72</v>
      </c>
      <c r="D1130" s="4" t="s">
        <v>73</v>
      </c>
      <c r="E1130" s="4">
        <v>1129</v>
      </c>
      <c r="F1130" s="5">
        <v>7</v>
      </c>
      <c r="G1130" s="5" t="s">
        <v>83</v>
      </c>
      <c r="H1130" s="5" t="s">
        <v>84</v>
      </c>
      <c r="I1130" s="5">
        <f t="shared" si="81"/>
        <v>6</v>
      </c>
      <c r="J1130" s="5"/>
      <c r="K1130" s="5"/>
      <c r="L1130" s="5">
        <v>5</v>
      </c>
      <c r="M1130" s="4" t="s">
        <v>4184</v>
      </c>
      <c r="N1130" s="4" t="s">
        <v>4185</v>
      </c>
      <c r="O1130" s="5"/>
      <c r="P1130" s="5"/>
      <c r="Q1130" s="5"/>
      <c r="R1130" s="5"/>
      <c r="S1130" s="5"/>
      <c r="T1130" s="5" t="s">
        <v>5972</v>
      </c>
      <c r="U1130" s="5" t="s">
        <v>108</v>
      </c>
      <c r="V1130" s="5" t="s">
        <v>109</v>
      </c>
      <c r="W1130" s="5" t="s">
        <v>184</v>
      </c>
      <c r="X1130" s="5" t="s">
        <v>6029</v>
      </c>
      <c r="Y1130" s="5" t="s">
        <v>4186</v>
      </c>
      <c r="Z1130" s="5" t="s">
        <v>1650</v>
      </c>
      <c r="AA1130" s="5"/>
      <c r="AB1130" s="5"/>
      <c r="AC1130" s="5">
        <v>74</v>
      </c>
      <c r="AD1130" s="5" t="s">
        <v>536</v>
      </c>
      <c r="AE1130" s="5" t="s">
        <v>537</v>
      </c>
      <c r="AF1130" s="5"/>
      <c r="AG1130" s="5"/>
      <c r="AH1130" s="5"/>
      <c r="AI1130" s="5"/>
      <c r="AJ1130" s="5" t="s">
        <v>35</v>
      </c>
      <c r="AK1130" s="5" t="s">
        <v>36</v>
      </c>
      <c r="AL1130" s="5" t="s">
        <v>1550</v>
      </c>
      <c r="AM1130" s="5" t="s">
        <v>1551</v>
      </c>
      <c r="AN1130" s="5"/>
      <c r="AO1130" s="5"/>
      <c r="AP1130" s="5"/>
      <c r="AQ1130" s="5"/>
      <c r="AR1130" s="5"/>
      <c r="AS1130" s="5"/>
      <c r="AT1130" s="5" t="s">
        <v>95</v>
      </c>
      <c r="AU1130" s="5" t="s">
        <v>96</v>
      </c>
      <c r="AV1130" s="5" t="s">
        <v>1556</v>
      </c>
      <c r="AW1130" s="5" t="s">
        <v>1557</v>
      </c>
      <c r="AX1130" s="5"/>
      <c r="AY1130" s="5"/>
      <c r="AZ1130" s="5"/>
      <c r="BA1130" s="5"/>
      <c r="BB1130" s="5"/>
      <c r="BC1130" s="5"/>
      <c r="BD1130" s="5"/>
      <c r="BE1130" s="5"/>
      <c r="BF1130" s="5"/>
      <c r="BG1130" s="5" t="s">
        <v>95</v>
      </c>
      <c r="BH1130" s="5" t="s">
        <v>96</v>
      </c>
      <c r="BI1130" s="5" t="s">
        <v>1558</v>
      </c>
      <c r="BJ1130" s="5" t="s">
        <v>6030</v>
      </c>
      <c r="BK1130" s="5" t="s">
        <v>95</v>
      </c>
      <c r="BL1130" s="5" t="s">
        <v>96</v>
      </c>
      <c r="BM1130" s="5" t="s">
        <v>4187</v>
      </c>
      <c r="BN1130" s="5" t="s">
        <v>6031</v>
      </c>
      <c r="BO1130" s="5" t="s">
        <v>95</v>
      </c>
      <c r="BP1130" s="5" t="s">
        <v>96</v>
      </c>
      <c r="BQ1130" s="5" t="s">
        <v>6032</v>
      </c>
      <c r="BR1130" s="5" t="s">
        <v>6033</v>
      </c>
      <c r="BS1130" s="5" t="s">
        <v>1393</v>
      </c>
      <c r="BT1130" s="5" t="s">
        <v>1120</v>
      </c>
      <c r="BU1130" s="5"/>
    </row>
    <row r="1131" spans="1:73" s="6" customFormat="1" ht="13.5" customHeight="1">
      <c r="A1131" s="11" t="str">
        <f>HYPERLINK("http://kyu.snu.ac.kr/sdhj/index.jsp?type=hj/GK14746_00IM0001_167a.jpg","1867_수동면_167a")</f>
        <v>1867_수동면_167a</v>
      </c>
      <c r="B1131" s="4">
        <v>1867</v>
      </c>
      <c r="C1131" s="4" t="s">
        <v>72</v>
      </c>
      <c r="D1131" s="4" t="s">
        <v>73</v>
      </c>
      <c r="E1131" s="4">
        <v>1130</v>
      </c>
      <c r="F1131" s="5">
        <v>7</v>
      </c>
      <c r="G1131" s="5" t="s">
        <v>83</v>
      </c>
      <c r="H1131" s="5" t="s">
        <v>84</v>
      </c>
      <c r="I1131" s="5">
        <f t="shared" si="81"/>
        <v>6</v>
      </c>
      <c r="J1131" s="5"/>
      <c r="K1131" s="5"/>
      <c r="L1131" s="5">
        <f>L1130</f>
        <v>5</v>
      </c>
      <c r="M1131" s="4" t="s">
        <v>4184</v>
      </c>
      <c r="N1131" s="4" t="s">
        <v>4185</v>
      </c>
      <c r="O1131" s="5"/>
      <c r="P1131" s="5"/>
      <c r="Q1131" s="5"/>
      <c r="R1131" s="5"/>
      <c r="S1131" s="5" t="s">
        <v>4475</v>
      </c>
      <c r="T1131" s="5" t="s">
        <v>4435</v>
      </c>
      <c r="U1131" s="5"/>
      <c r="V1131" s="5"/>
      <c r="W1131" s="5" t="s">
        <v>482</v>
      </c>
      <c r="X1131" s="5" t="s">
        <v>5974</v>
      </c>
      <c r="Y1131" s="5" t="s">
        <v>167</v>
      </c>
      <c r="Z1131" s="5" t="s">
        <v>168</v>
      </c>
      <c r="AA1131" s="5"/>
      <c r="AB1131" s="5"/>
      <c r="AC1131" s="5">
        <v>51</v>
      </c>
      <c r="AD1131" s="5" t="s">
        <v>520</v>
      </c>
      <c r="AE1131" s="5" t="s">
        <v>521</v>
      </c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</row>
    <row r="1132" spans="1:73" s="6" customFormat="1" ht="13.5" customHeight="1">
      <c r="A1132" s="11" t="str">
        <f>HYPERLINK("http://kyu.snu.ac.kr/sdhj/index.jsp?type=hj/GK14746_00IM0001_167a.jpg","1867_수동면_167a")</f>
        <v>1867_수동면_167a</v>
      </c>
      <c r="B1132" s="4">
        <v>1867</v>
      </c>
      <c r="C1132" s="4" t="s">
        <v>72</v>
      </c>
      <c r="D1132" s="4" t="s">
        <v>73</v>
      </c>
      <c r="E1132" s="4">
        <v>1131</v>
      </c>
      <c r="F1132" s="5">
        <v>7</v>
      </c>
      <c r="G1132" s="5" t="s">
        <v>83</v>
      </c>
      <c r="H1132" s="5" t="s">
        <v>84</v>
      </c>
      <c r="I1132" s="5">
        <f t="shared" si="81"/>
        <v>6</v>
      </c>
      <c r="J1132" s="5"/>
      <c r="K1132" s="5"/>
      <c r="L1132" s="5">
        <f>L1131</f>
        <v>5</v>
      </c>
      <c r="M1132" s="4" t="s">
        <v>4184</v>
      </c>
      <c r="N1132" s="4" t="s">
        <v>4185</v>
      </c>
      <c r="O1132" s="5"/>
      <c r="P1132" s="5"/>
      <c r="Q1132" s="5"/>
      <c r="R1132" s="5"/>
      <c r="S1132" s="5" t="s">
        <v>379</v>
      </c>
      <c r="T1132" s="5" t="s">
        <v>380</v>
      </c>
      <c r="U1132" s="5" t="s">
        <v>108</v>
      </c>
      <c r="V1132" s="5" t="s">
        <v>109</v>
      </c>
      <c r="W1132" s="5"/>
      <c r="X1132" s="5"/>
      <c r="Y1132" s="5" t="s">
        <v>5323</v>
      </c>
      <c r="Z1132" s="5" t="s">
        <v>5324</v>
      </c>
      <c r="AA1132" s="5"/>
      <c r="AB1132" s="5"/>
      <c r="AC1132" s="5">
        <v>26</v>
      </c>
      <c r="AD1132" s="5" t="s">
        <v>2100</v>
      </c>
      <c r="AE1132" s="5" t="s">
        <v>2101</v>
      </c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</row>
    <row r="1133" spans="1:73" s="6" customFormat="1" ht="13.5" customHeight="1">
      <c r="A1133" s="11" t="str">
        <f>HYPERLINK("http://kyu.snu.ac.kr/sdhj/index.jsp?type=hj/GK14746_00IM0001_167a.jpg","1867_수동면_167a")</f>
        <v>1867_수동면_167a</v>
      </c>
      <c r="B1133" s="4">
        <v>1867</v>
      </c>
      <c r="C1133" s="4" t="s">
        <v>72</v>
      </c>
      <c r="D1133" s="4" t="s">
        <v>73</v>
      </c>
      <c r="E1133" s="4">
        <v>1132</v>
      </c>
      <c r="F1133" s="5">
        <v>7</v>
      </c>
      <c r="G1133" s="5" t="s">
        <v>83</v>
      </c>
      <c r="H1133" s="5" t="s">
        <v>84</v>
      </c>
      <c r="I1133" s="5">
        <f t="shared" si="81"/>
        <v>6</v>
      </c>
      <c r="J1133" s="5"/>
      <c r="K1133" s="5"/>
      <c r="L1133" s="5">
        <f>L1132</f>
        <v>5</v>
      </c>
      <c r="M1133" s="4" t="s">
        <v>4184</v>
      </c>
      <c r="N1133" s="4" t="s">
        <v>4185</v>
      </c>
      <c r="O1133" s="5"/>
      <c r="P1133" s="5"/>
      <c r="Q1133" s="5"/>
      <c r="R1133" s="5"/>
      <c r="S1133" s="5" t="s">
        <v>4481</v>
      </c>
      <c r="T1133" s="5" t="s">
        <v>4482</v>
      </c>
      <c r="U1133" s="5"/>
      <c r="V1133" s="5"/>
      <c r="W1133" s="5" t="s">
        <v>1323</v>
      </c>
      <c r="X1133" s="5" t="s">
        <v>1324</v>
      </c>
      <c r="Y1133" s="5" t="s">
        <v>167</v>
      </c>
      <c r="Z1133" s="5" t="s">
        <v>168</v>
      </c>
      <c r="AA1133" s="5"/>
      <c r="AB1133" s="5"/>
      <c r="AC1133" s="5">
        <v>26</v>
      </c>
      <c r="AD1133" s="5" t="s">
        <v>2100</v>
      </c>
      <c r="AE1133" s="5" t="s">
        <v>2101</v>
      </c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</row>
    <row r="1134" spans="1:73" s="6" customFormat="1" ht="13.5" customHeight="1">
      <c r="A1134" s="11" t="str">
        <f>HYPERLINK("http://kyu.snu.ac.kr/sdhj/index.jsp?type=hj/GK14746_00IM0001_167a.jpg","1867_수동면_167a")</f>
        <v>1867_수동면_167a</v>
      </c>
      <c r="B1134" s="4">
        <v>1867</v>
      </c>
      <c r="C1134" s="4" t="s">
        <v>72</v>
      </c>
      <c r="D1134" s="4" t="s">
        <v>73</v>
      </c>
      <c r="E1134" s="4">
        <v>1133</v>
      </c>
      <c r="F1134" s="5">
        <v>7</v>
      </c>
      <c r="G1134" s="5" t="s">
        <v>83</v>
      </c>
      <c r="H1134" s="5" t="s">
        <v>84</v>
      </c>
      <c r="I1134" s="5">
        <f t="shared" si="81"/>
        <v>6</v>
      </c>
      <c r="J1134" s="5"/>
      <c r="K1134" s="5"/>
      <c r="L1134" s="5">
        <f>L1133</f>
        <v>5</v>
      </c>
      <c r="M1134" s="4" t="s">
        <v>4184</v>
      </c>
      <c r="N1134" s="4" t="s">
        <v>4185</v>
      </c>
      <c r="O1134" s="5"/>
      <c r="P1134" s="5"/>
      <c r="Q1134" s="5"/>
      <c r="R1134" s="5"/>
      <c r="S1134" s="5" t="s">
        <v>379</v>
      </c>
      <c r="T1134" s="5" t="s">
        <v>380</v>
      </c>
      <c r="U1134" s="5"/>
      <c r="V1134" s="5"/>
      <c r="W1134" s="5"/>
      <c r="X1134" s="5"/>
      <c r="Y1134" s="5" t="s">
        <v>5325</v>
      </c>
      <c r="Z1134" s="5" t="s">
        <v>6034</v>
      </c>
      <c r="AA1134" s="5"/>
      <c r="AB1134" s="5"/>
      <c r="AC1134" s="5">
        <v>18</v>
      </c>
      <c r="AD1134" s="5" t="s">
        <v>397</v>
      </c>
      <c r="AE1134" s="5" t="s">
        <v>398</v>
      </c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</row>
    <row r="1135" spans="1:73" s="6" customFormat="1" ht="13.5" customHeight="1">
      <c r="A1135" s="11" t="str">
        <f>HYPERLINK("http://kyu.snu.ac.kr/sdhj/index.jsp?type=hj/GK14746_00IM0001_167a.jpg","1867_수동면_167a")</f>
        <v>1867_수동면_167a</v>
      </c>
      <c r="B1135" s="4">
        <v>1867</v>
      </c>
      <c r="C1135" s="4" t="s">
        <v>72</v>
      </c>
      <c r="D1135" s="4" t="s">
        <v>73</v>
      </c>
      <c r="E1135" s="4">
        <v>1134</v>
      </c>
      <c r="F1135" s="5">
        <v>7</v>
      </c>
      <c r="G1135" s="5" t="s">
        <v>83</v>
      </c>
      <c r="H1135" s="5" t="s">
        <v>84</v>
      </c>
      <c r="I1135" s="5">
        <f t="shared" si="81"/>
        <v>6</v>
      </c>
      <c r="J1135" s="5"/>
      <c r="K1135" s="5"/>
      <c r="L1135" s="5">
        <f>L1134</f>
        <v>5</v>
      </c>
      <c r="M1135" s="4" t="s">
        <v>4184</v>
      </c>
      <c r="N1135" s="4" t="s">
        <v>4185</v>
      </c>
      <c r="O1135" s="5"/>
      <c r="P1135" s="5"/>
      <c r="Q1135" s="5"/>
      <c r="R1135" s="5"/>
      <c r="S1135" s="5"/>
      <c r="T1135" s="5" t="s">
        <v>5975</v>
      </c>
      <c r="U1135" s="5" t="s">
        <v>4512</v>
      </c>
      <c r="V1135" s="5" t="s">
        <v>4513</v>
      </c>
      <c r="W1135" s="5"/>
      <c r="X1135" s="5"/>
      <c r="Y1135" s="5" t="s">
        <v>5326</v>
      </c>
      <c r="Z1135" s="5" t="s">
        <v>5327</v>
      </c>
      <c r="AA1135" s="5"/>
      <c r="AB1135" s="5"/>
      <c r="AC1135" s="5">
        <v>50</v>
      </c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</row>
    <row r="1136" spans="1:73" s="6" customFormat="1" ht="13.5" customHeight="1">
      <c r="A1136" s="11" t="str">
        <f>HYPERLINK("http://kyu.snu.ac.kr/sdhj/index.jsp?type=hj/GK14746_00IM0001_167a.jpg","1867_수동면_167a")</f>
        <v>1867_수동면_167a</v>
      </c>
      <c r="B1136" s="4">
        <v>1867</v>
      </c>
      <c r="C1136" s="4" t="s">
        <v>72</v>
      </c>
      <c r="D1136" s="4" t="s">
        <v>73</v>
      </c>
      <c r="E1136" s="4">
        <v>1135</v>
      </c>
      <c r="F1136" s="5">
        <v>7</v>
      </c>
      <c r="G1136" s="5" t="s">
        <v>83</v>
      </c>
      <c r="H1136" s="5" t="s">
        <v>84</v>
      </c>
      <c r="I1136" s="5">
        <v>7</v>
      </c>
      <c r="J1136" s="5" t="s">
        <v>4307</v>
      </c>
      <c r="K1136" s="5" t="s">
        <v>4308</v>
      </c>
      <c r="L1136" s="5">
        <v>1</v>
      </c>
      <c r="M1136" s="4" t="s">
        <v>2022</v>
      </c>
      <c r="N1136" s="4" t="s">
        <v>2023</v>
      </c>
      <c r="O1136" s="5"/>
      <c r="P1136" s="5"/>
      <c r="Q1136" s="5"/>
      <c r="R1136" s="5"/>
      <c r="S1136" s="5"/>
      <c r="T1136" s="5" t="s">
        <v>6035</v>
      </c>
      <c r="U1136" s="5" t="s">
        <v>108</v>
      </c>
      <c r="V1136" s="5" t="s">
        <v>109</v>
      </c>
      <c r="W1136" s="5" t="s">
        <v>184</v>
      </c>
      <c r="X1136" s="5" t="s">
        <v>6036</v>
      </c>
      <c r="Y1136" s="5" t="s">
        <v>4309</v>
      </c>
      <c r="Z1136" s="5" t="s">
        <v>4310</v>
      </c>
      <c r="AA1136" s="5"/>
      <c r="AB1136" s="5"/>
      <c r="AC1136" s="5">
        <v>51</v>
      </c>
      <c r="AD1136" s="5" t="s">
        <v>229</v>
      </c>
      <c r="AE1136" s="5" t="s">
        <v>230</v>
      </c>
      <c r="AF1136" s="5"/>
      <c r="AG1136" s="5"/>
      <c r="AH1136" s="5"/>
      <c r="AI1136" s="5"/>
      <c r="AJ1136" s="5" t="s">
        <v>35</v>
      </c>
      <c r="AK1136" s="5" t="s">
        <v>36</v>
      </c>
      <c r="AL1136" s="5" t="s">
        <v>199</v>
      </c>
      <c r="AM1136" s="5" t="s">
        <v>200</v>
      </c>
      <c r="AN1136" s="5"/>
      <c r="AO1136" s="5"/>
      <c r="AP1136" s="5"/>
      <c r="AQ1136" s="5"/>
      <c r="AR1136" s="5"/>
      <c r="AS1136" s="5"/>
      <c r="AT1136" s="5" t="s">
        <v>95</v>
      </c>
      <c r="AU1136" s="5" t="s">
        <v>96</v>
      </c>
      <c r="AV1136" s="5" t="s">
        <v>4311</v>
      </c>
      <c r="AW1136" s="5" t="s">
        <v>4312</v>
      </c>
      <c r="AX1136" s="5"/>
      <c r="AY1136" s="5"/>
      <c r="AZ1136" s="5"/>
      <c r="BA1136" s="5"/>
      <c r="BB1136" s="5"/>
      <c r="BC1136" s="5"/>
      <c r="BD1136" s="5"/>
      <c r="BE1136" s="5"/>
      <c r="BF1136" s="5"/>
      <c r="BG1136" s="5" t="s">
        <v>95</v>
      </c>
      <c r="BH1136" s="5" t="s">
        <v>96</v>
      </c>
      <c r="BI1136" s="5" t="s">
        <v>4313</v>
      </c>
      <c r="BJ1136" s="5" t="s">
        <v>4314</v>
      </c>
      <c r="BK1136" s="5" t="s">
        <v>95</v>
      </c>
      <c r="BL1136" s="5" t="s">
        <v>96</v>
      </c>
      <c r="BM1136" s="5" t="s">
        <v>4315</v>
      </c>
      <c r="BN1136" s="5" t="s">
        <v>4316</v>
      </c>
      <c r="BO1136" s="5" t="s">
        <v>95</v>
      </c>
      <c r="BP1136" s="5" t="s">
        <v>96</v>
      </c>
      <c r="BQ1136" s="5" t="s">
        <v>4317</v>
      </c>
      <c r="BR1136" s="5" t="s">
        <v>4318</v>
      </c>
      <c r="BS1136" s="5" t="s">
        <v>1325</v>
      </c>
      <c r="BT1136" s="5" t="s">
        <v>1326</v>
      </c>
      <c r="BU1136" s="5"/>
    </row>
    <row r="1137" spans="1:73" s="6" customFormat="1" ht="13.5" customHeight="1">
      <c r="A1137" s="11" t="str">
        <f>HYPERLINK("http://kyu.snu.ac.kr/sdhj/index.jsp?type=hj/GK14746_00IM0001_167a.jpg","1867_수동면_167a")</f>
        <v>1867_수동면_167a</v>
      </c>
      <c r="B1137" s="4">
        <v>1867</v>
      </c>
      <c r="C1137" s="4" t="s">
        <v>72</v>
      </c>
      <c r="D1137" s="4" t="s">
        <v>73</v>
      </c>
      <c r="E1137" s="4">
        <v>1136</v>
      </c>
      <c r="F1137" s="5">
        <v>7</v>
      </c>
      <c r="G1137" s="5" t="s">
        <v>83</v>
      </c>
      <c r="H1137" s="5" t="s">
        <v>84</v>
      </c>
      <c r="I1137" s="5">
        <f t="shared" ref="I1137:I1162" si="82">I1136</f>
        <v>7</v>
      </c>
      <c r="J1137" s="5"/>
      <c r="K1137" s="5"/>
      <c r="L1137" s="5">
        <f>L1136</f>
        <v>1</v>
      </c>
      <c r="M1137" s="4" t="s">
        <v>2022</v>
      </c>
      <c r="N1137" s="4" t="s">
        <v>2023</v>
      </c>
      <c r="O1137" s="5"/>
      <c r="P1137" s="5"/>
      <c r="Q1137" s="5"/>
      <c r="R1137" s="5"/>
      <c r="S1137" s="5" t="s">
        <v>164</v>
      </c>
      <c r="T1137" s="5" t="s">
        <v>165</v>
      </c>
      <c r="U1137" s="5"/>
      <c r="V1137" s="5"/>
      <c r="W1137" s="5" t="s">
        <v>184</v>
      </c>
      <c r="X1137" s="5" t="s">
        <v>6036</v>
      </c>
      <c r="Y1137" s="5" t="s">
        <v>167</v>
      </c>
      <c r="Z1137" s="5" t="s">
        <v>168</v>
      </c>
      <c r="AA1137" s="5"/>
      <c r="AB1137" s="5"/>
      <c r="AC1137" s="5">
        <v>49</v>
      </c>
      <c r="AD1137" s="5" t="s">
        <v>381</v>
      </c>
      <c r="AE1137" s="5" t="s">
        <v>382</v>
      </c>
      <c r="AF1137" s="5"/>
      <c r="AG1137" s="5"/>
      <c r="AH1137" s="5"/>
      <c r="AI1137" s="5"/>
      <c r="AJ1137" s="5" t="s">
        <v>35</v>
      </c>
      <c r="AK1137" s="5" t="s">
        <v>36</v>
      </c>
      <c r="AL1137" s="5" t="s">
        <v>1550</v>
      </c>
      <c r="AM1137" s="5" t="s">
        <v>1551</v>
      </c>
      <c r="AN1137" s="5"/>
      <c r="AO1137" s="5"/>
      <c r="AP1137" s="5"/>
      <c r="AQ1137" s="5"/>
      <c r="AR1137" s="5"/>
      <c r="AS1137" s="5"/>
      <c r="AT1137" s="5" t="s">
        <v>95</v>
      </c>
      <c r="AU1137" s="5" t="s">
        <v>96</v>
      </c>
      <c r="AV1137" s="5" t="s">
        <v>2011</v>
      </c>
      <c r="AW1137" s="5" t="s">
        <v>2012</v>
      </c>
      <c r="AX1137" s="5"/>
      <c r="AY1137" s="5"/>
      <c r="AZ1137" s="5"/>
      <c r="BA1137" s="5"/>
      <c r="BB1137" s="5"/>
      <c r="BC1137" s="5"/>
      <c r="BD1137" s="5"/>
      <c r="BE1137" s="5"/>
      <c r="BF1137" s="5"/>
      <c r="BG1137" s="5" t="s">
        <v>95</v>
      </c>
      <c r="BH1137" s="5" t="s">
        <v>96</v>
      </c>
      <c r="BI1137" s="5" t="s">
        <v>2013</v>
      </c>
      <c r="BJ1137" s="5" t="s">
        <v>2014</v>
      </c>
      <c r="BK1137" s="5" t="s">
        <v>95</v>
      </c>
      <c r="BL1137" s="5" t="s">
        <v>96</v>
      </c>
      <c r="BM1137" s="5" t="s">
        <v>2020</v>
      </c>
      <c r="BN1137" s="5" t="s">
        <v>2021</v>
      </c>
      <c r="BO1137" s="5" t="s">
        <v>95</v>
      </c>
      <c r="BP1137" s="5" t="s">
        <v>96</v>
      </c>
      <c r="BQ1137" s="5" t="s">
        <v>2016</v>
      </c>
      <c r="BR1137" s="5" t="s">
        <v>2017</v>
      </c>
      <c r="BS1137" s="5" t="s">
        <v>1418</v>
      </c>
      <c r="BT1137" s="5" t="s">
        <v>1419</v>
      </c>
      <c r="BU1137" s="5"/>
    </row>
    <row r="1138" spans="1:73" s="6" customFormat="1" ht="13.5" customHeight="1">
      <c r="A1138" s="11" t="str">
        <f>HYPERLINK("http://kyu.snu.ac.kr/sdhj/index.jsp?type=hj/GK14746_00IM0001_167a.jpg","1867_수동면_167a")</f>
        <v>1867_수동면_167a</v>
      </c>
      <c r="B1138" s="4">
        <v>1867</v>
      </c>
      <c r="C1138" s="4" t="s">
        <v>72</v>
      </c>
      <c r="D1138" s="4" t="s">
        <v>73</v>
      </c>
      <c r="E1138" s="4">
        <v>1137</v>
      </c>
      <c r="F1138" s="5">
        <v>7</v>
      </c>
      <c r="G1138" s="5" t="s">
        <v>83</v>
      </c>
      <c r="H1138" s="5" t="s">
        <v>84</v>
      </c>
      <c r="I1138" s="5">
        <f t="shared" si="82"/>
        <v>7</v>
      </c>
      <c r="J1138" s="5"/>
      <c r="K1138" s="5"/>
      <c r="L1138" s="5">
        <f>L1137</f>
        <v>1</v>
      </c>
      <c r="M1138" s="4" t="s">
        <v>2022</v>
      </c>
      <c r="N1138" s="4" t="s">
        <v>2023</v>
      </c>
      <c r="O1138" s="5"/>
      <c r="P1138" s="5"/>
      <c r="Q1138" s="5"/>
      <c r="R1138" s="5"/>
      <c r="S1138" s="5" t="s">
        <v>4494</v>
      </c>
      <c r="T1138" s="5" t="s">
        <v>4495</v>
      </c>
      <c r="U1138" s="5"/>
      <c r="V1138" s="5"/>
      <c r="W1138" s="5"/>
      <c r="X1138" s="5"/>
      <c r="Y1138" s="5" t="s">
        <v>5328</v>
      </c>
      <c r="Z1138" s="5" t="s">
        <v>615</v>
      </c>
      <c r="AA1138" s="5"/>
      <c r="AB1138" s="5"/>
      <c r="AC1138" s="5">
        <v>18</v>
      </c>
      <c r="AD1138" s="5" t="s">
        <v>397</v>
      </c>
      <c r="AE1138" s="5" t="s">
        <v>398</v>
      </c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</row>
    <row r="1139" spans="1:73" s="6" customFormat="1" ht="13.5" customHeight="1">
      <c r="A1139" s="11" t="str">
        <f>HYPERLINK("http://kyu.snu.ac.kr/sdhj/index.jsp?type=hj/GK14746_00IM0001_167a.jpg","1867_수동면_167a")</f>
        <v>1867_수동면_167a</v>
      </c>
      <c r="B1139" s="4">
        <v>1867</v>
      </c>
      <c r="C1139" s="4" t="s">
        <v>72</v>
      </c>
      <c r="D1139" s="4" t="s">
        <v>73</v>
      </c>
      <c r="E1139" s="4">
        <v>1138</v>
      </c>
      <c r="F1139" s="5">
        <v>7</v>
      </c>
      <c r="G1139" s="5" t="s">
        <v>83</v>
      </c>
      <c r="H1139" s="5" t="s">
        <v>84</v>
      </c>
      <c r="I1139" s="5">
        <f t="shared" si="82"/>
        <v>7</v>
      </c>
      <c r="J1139" s="5"/>
      <c r="K1139" s="5"/>
      <c r="L1139" s="5">
        <f>L1138</f>
        <v>1</v>
      </c>
      <c r="M1139" s="4" t="s">
        <v>2022</v>
      </c>
      <c r="N1139" s="4" t="s">
        <v>2023</v>
      </c>
      <c r="O1139" s="5"/>
      <c r="P1139" s="5"/>
      <c r="Q1139" s="5"/>
      <c r="R1139" s="5"/>
      <c r="S1139" s="5"/>
      <c r="T1139" s="5" t="s">
        <v>6037</v>
      </c>
      <c r="U1139" s="5" t="s">
        <v>4512</v>
      </c>
      <c r="V1139" s="5" t="s">
        <v>4513</v>
      </c>
      <c r="W1139" s="5"/>
      <c r="X1139" s="5"/>
      <c r="Y1139" s="5" t="s">
        <v>5329</v>
      </c>
      <c r="Z1139" s="5" t="s">
        <v>5330</v>
      </c>
      <c r="AA1139" s="5"/>
      <c r="AB1139" s="5"/>
      <c r="AC1139" s="5"/>
      <c r="AD1139" s="5" t="s">
        <v>714</v>
      </c>
      <c r="AE1139" s="5" t="s">
        <v>715</v>
      </c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</row>
    <row r="1140" spans="1:73" s="6" customFormat="1" ht="13.5" customHeight="1">
      <c r="A1140" s="11" t="str">
        <f>HYPERLINK("http://kyu.snu.ac.kr/sdhj/index.jsp?type=hj/GK14746_00IM0001_167a.jpg","1867_수동면_167a")</f>
        <v>1867_수동면_167a</v>
      </c>
      <c r="B1140" s="4">
        <v>1867</v>
      </c>
      <c r="C1140" s="4" t="s">
        <v>72</v>
      </c>
      <c r="D1140" s="4" t="s">
        <v>73</v>
      </c>
      <c r="E1140" s="4">
        <v>1139</v>
      </c>
      <c r="F1140" s="5">
        <v>7</v>
      </c>
      <c r="G1140" s="5" t="s">
        <v>83</v>
      </c>
      <c r="H1140" s="5" t="s">
        <v>84</v>
      </c>
      <c r="I1140" s="5">
        <f t="shared" si="82"/>
        <v>7</v>
      </c>
      <c r="J1140" s="5"/>
      <c r="K1140" s="5"/>
      <c r="L1140" s="5">
        <v>2</v>
      </c>
      <c r="M1140" s="4" t="s">
        <v>6038</v>
      </c>
      <c r="N1140" s="4" t="s">
        <v>6039</v>
      </c>
      <c r="O1140" s="5"/>
      <c r="P1140" s="5"/>
      <c r="Q1140" s="5"/>
      <c r="R1140" s="5"/>
      <c r="S1140" s="5"/>
      <c r="T1140" s="5" t="s">
        <v>5371</v>
      </c>
      <c r="U1140" s="5" t="s">
        <v>108</v>
      </c>
      <c r="V1140" s="5" t="s">
        <v>109</v>
      </c>
      <c r="W1140" s="5" t="s">
        <v>622</v>
      </c>
      <c r="X1140" s="5" t="s">
        <v>623</v>
      </c>
      <c r="Y1140" s="5" t="s">
        <v>3342</v>
      </c>
      <c r="Z1140" s="5" t="s">
        <v>3343</v>
      </c>
      <c r="AA1140" s="5" t="s">
        <v>6040</v>
      </c>
      <c r="AB1140" s="5" t="s">
        <v>3344</v>
      </c>
      <c r="AC1140" s="5">
        <v>32</v>
      </c>
      <c r="AD1140" s="5" t="s">
        <v>1640</v>
      </c>
      <c r="AE1140" s="5" t="s">
        <v>1641</v>
      </c>
      <c r="AF1140" s="5"/>
      <c r="AG1140" s="5"/>
      <c r="AH1140" s="5"/>
      <c r="AI1140" s="5"/>
      <c r="AJ1140" s="5" t="s">
        <v>35</v>
      </c>
      <c r="AK1140" s="5" t="s">
        <v>36</v>
      </c>
      <c r="AL1140" s="5" t="s">
        <v>626</v>
      </c>
      <c r="AM1140" s="5" t="s">
        <v>627</v>
      </c>
      <c r="AN1140" s="5"/>
      <c r="AO1140" s="5"/>
      <c r="AP1140" s="5"/>
      <c r="AQ1140" s="5"/>
      <c r="AR1140" s="5"/>
      <c r="AS1140" s="5"/>
      <c r="AT1140" s="5" t="s">
        <v>95</v>
      </c>
      <c r="AU1140" s="5" t="s">
        <v>96</v>
      </c>
      <c r="AV1140" s="5" t="s">
        <v>3345</v>
      </c>
      <c r="AW1140" s="5" t="s">
        <v>1690</v>
      </c>
      <c r="AX1140" s="5"/>
      <c r="AY1140" s="5"/>
      <c r="AZ1140" s="5"/>
      <c r="BA1140" s="5"/>
      <c r="BB1140" s="5"/>
      <c r="BC1140" s="5"/>
      <c r="BD1140" s="5"/>
      <c r="BE1140" s="5"/>
      <c r="BF1140" s="5"/>
      <c r="BG1140" s="5" t="s">
        <v>95</v>
      </c>
      <c r="BH1140" s="5" t="s">
        <v>96</v>
      </c>
      <c r="BI1140" s="5" t="s">
        <v>3346</v>
      </c>
      <c r="BJ1140" s="5" t="s">
        <v>3347</v>
      </c>
      <c r="BK1140" s="5" t="s">
        <v>95</v>
      </c>
      <c r="BL1140" s="5" t="s">
        <v>96</v>
      </c>
      <c r="BM1140" s="5" t="s">
        <v>3348</v>
      </c>
      <c r="BN1140" s="5" t="s">
        <v>3349</v>
      </c>
      <c r="BO1140" s="5" t="s">
        <v>95</v>
      </c>
      <c r="BP1140" s="5" t="s">
        <v>96</v>
      </c>
      <c r="BQ1140" s="5" t="s">
        <v>3350</v>
      </c>
      <c r="BR1140" s="5" t="s">
        <v>3351</v>
      </c>
      <c r="BS1140" s="5" t="s">
        <v>3311</v>
      </c>
      <c r="BT1140" s="5" t="s">
        <v>3312</v>
      </c>
      <c r="BU1140" s="5"/>
    </row>
    <row r="1141" spans="1:73" s="6" customFormat="1" ht="13.5" customHeight="1">
      <c r="A1141" s="11" t="str">
        <f>HYPERLINK("http://kyu.snu.ac.kr/sdhj/index.jsp?type=hj/GK14746_00IM0001_167a.jpg","1867_수동면_167a")</f>
        <v>1867_수동면_167a</v>
      </c>
      <c r="B1141" s="4">
        <v>1867</v>
      </c>
      <c r="C1141" s="4" t="s">
        <v>72</v>
      </c>
      <c r="D1141" s="4" t="s">
        <v>73</v>
      </c>
      <c r="E1141" s="4">
        <v>1140</v>
      </c>
      <c r="F1141" s="5">
        <v>7</v>
      </c>
      <c r="G1141" s="5" t="s">
        <v>83</v>
      </c>
      <c r="H1141" s="5" t="s">
        <v>84</v>
      </c>
      <c r="I1141" s="5">
        <f t="shared" si="82"/>
        <v>7</v>
      </c>
      <c r="J1141" s="5"/>
      <c r="K1141" s="5"/>
      <c r="L1141" s="5">
        <f>L1140</f>
        <v>2</v>
      </c>
      <c r="M1141" s="4" t="s">
        <v>3093</v>
      </c>
      <c r="N1141" s="4" t="s">
        <v>3094</v>
      </c>
      <c r="O1141" s="5"/>
      <c r="P1141" s="5"/>
      <c r="Q1141" s="5"/>
      <c r="R1141" s="5"/>
      <c r="S1141" s="5" t="s">
        <v>3095</v>
      </c>
      <c r="T1141" s="5" t="s">
        <v>3096</v>
      </c>
      <c r="U1141" s="5"/>
      <c r="V1141" s="5"/>
      <c r="W1141" s="5" t="s">
        <v>184</v>
      </c>
      <c r="X1141" s="5" t="s">
        <v>5578</v>
      </c>
      <c r="Y1141" s="5" t="s">
        <v>167</v>
      </c>
      <c r="Z1141" s="5" t="s">
        <v>168</v>
      </c>
      <c r="AA1141" s="5"/>
      <c r="AB1141" s="5"/>
      <c r="AC1141" s="5">
        <v>63</v>
      </c>
      <c r="AD1141" s="5" t="s">
        <v>2336</v>
      </c>
      <c r="AE1141" s="5" t="s">
        <v>2337</v>
      </c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 t="s">
        <v>95</v>
      </c>
      <c r="AU1141" s="5" t="s">
        <v>96</v>
      </c>
      <c r="AV1141" s="5" t="s">
        <v>3097</v>
      </c>
      <c r="AW1141" s="5" t="s">
        <v>3098</v>
      </c>
      <c r="AX1141" s="5"/>
      <c r="AY1141" s="5"/>
      <c r="AZ1141" s="5"/>
      <c r="BA1141" s="5"/>
      <c r="BB1141" s="5"/>
      <c r="BC1141" s="5"/>
      <c r="BD1141" s="5"/>
      <c r="BE1141" s="5"/>
      <c r="BF1141" s="5"/>
      <c r="BG1141" s="5" t="s">
        <v>95</v>
      </c>
      <c r="BH1141" s="5" t="s">
        <v>96</v>
      </c>
      <c r="BI1141" s="5" t="s">
        <v>3099</v>
      </c>
      <c r="BJ1141" s="5" t="s">
        <v>3100</v>
      </c>
      <c r="BK1141" s="5" t="s">
        <v>95</v>
      </c>
      <c r="BL1141" s="5" t="s">
        <v>96</v>
      </c>
      <c r="BM1141" s="5" t="s">
        <v>1867</v>
      </c>
      <c r="BN1141" s="5" t="s">
        <v>1868</v>
      </c>
      <c r="BO1141" s="5" t="s">
        <v>95</v>
      </c>
      <c r="BP1141" s="5" t="s">
        <v>96</v>
      </c>
      <c r="BQ1141" s="5" t="s">
        <v>3101</v>
      </c>
      <c r="BR1141" s="5" t="s">
        <v>3102</v>
      </c>
      <c r="BS1141" s="5" t="s">
        <v>383</v>
      </c>
      <c r="BT1141" s="5" t="s">
        <v>384</v>
      </c>
      <c r="BU1141" s="5"/>
    </row>
    <row r="1142" spans="1:73" s="6" customFormat="1" ht="13.5" customHeight="1">
      <c r="A1142" s="11" t="str">
        <f>HYPERLINK("http://kyu.snu.ac.kr/sdhj/index.jsp?type=hj/GK14746_00IM0001_167a.jpg","1867_수동면_167a")</f>
        <v>1867_수동면_167a</v>
      </c>
      <c r="B1142" s="4">
        <v>1867</v>
      </c>
      <c r="C1142" s="4" t="s">
        <v>72</v>
      </c>
      <c r="D1142" s="4" t="s">
        <v>73</v>
      </c>
      <c r="E1142" s="4">
        <v>1141</v>
      </c>
      <c r="F1142" s="5">
        <v>7</v>
      </c>
      <c r="G1142" s="5" t="s">
        <v>83</v>
      </c>
      <c r="H1142" s="5" t="s">
        <v>84</v>
      </c>
      <c r="I1142" s="5">
        <f t="shared" si="82"/>
        <v>7</v>
      </c>
      <c r="J1142" s="5"/>
      <c r="K1142" s="5"/>
      <c r="L1142" s="5">
        <f>L1141</f>
        <v>2</v>
      </c>
      <c r="M1142" s="4" t="s">
        <v>3093</v>
      </c>
      <c r="N1142" s="4" t="s">
        <v>3094</v>
      </c>
      <c r="O1142" s="5"/>
      <c r="P1142" s="5"/>
      <c r="Q1142" s="5"/>
      <c r="R1142" s="5"/>
      <c r="S1142" s="5"/>
      <c r="T1142" s="5" t="s">
        <v>5579</v>
      </c>
      <c r="U1142" s="5" t="s">
        <v>4512</v>
      </c>
      <c r="V1142" s="5" t="s">
        <v>4513</v>
      </c>
      <c r="W1142" s="5"/>
      <c r="X1142" s="5"/>
      <c r="Y1142" s="5" t="s">
        <v>5017</v>
      </c>
      <c r="Z1142" s="5" t="s">
        <v>5018</v>
      </c>
      <c r="AA1142" s="5"/>
      <c r="AB1142" s="5"/>
      <c r="AC1142" s="5"/>
      <c r="AD1142" s="5" t="s">
        <v>349</v>
      </c>
      <c r="AE1142" s="5" t="s">
        <v>350</v>
      </c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</row>
    <row r="1143" spans="1:73" s="6" customFormat="1" ht="13.5" customHeight="1">
      <c r="A1143" s="11" t="str">
        <f>HYPERLINK("http://kyu.snu.ac.kr/sdhj/index.jsp?type=hj/GK14746_00IM0001_167b.jpg","1867_수동면_167b")</f>
        <v>1867_수동면_167b</v>
      </c>
      <c r="B1143" s="4">
        <v>1867</v>
      </c>
      <c r="C1143" s="4" t="s">
        <v>72</v>
      </c>
      <c r="D1143" s="4" t="s">
        <v>73</v>
      </c>
      <c r="E1143" s="4">
        <v>1142</v>
      </c>
      <c r="F1143" s="5">
        <v>7</v>
      </c>
      <c r="G1143" s="5" t="s">
        <v>83</v>
      </c>
      <c r="H1143" s="5" t="s">
        <v>84</v>
      </c>
      <c r="I1143" s="5">
        <f t="shared" si="82"/>
        <v>7</v>
      </c>
      <c r="J1143" s="5"/>
      <c r="K1143" s="5"/>
      <c r="L1143" s="5">
        <v>3</v>
      </c>
      <c r="M1143" s="4" t="s">
        <v>2178</v>
      </c>
      <c r="N1143" s="4" t="s">
        <v>2179</v>
      </c>
      <c r="O1143" s="5"/>
      <c r="P1143" s="5"/>
      <c r="Q1143" s="5"/>
      <c r="R1143" s="5"/>
      <c r="S1143" s="5"/>
      <c r="T1143" s="5" t="s">
        <v>6041</v>
      </c>
      <c r="U1143" s="5" t="s">
        <v>108</v>
      </c>
      <c r="V1143" s="5" t="s">
        <v>109</v>
      </c>
      <c r="W1143" s="5" t="s">
        <v>184</v>
      </c>
      <c r="X1143" s="5" t="s">
        <v>6042</v>
      </c>
      <c r="Y1143" s="5" t="s">
        <v>3226</v>
      </c>
      <c r="Z1143" s="5" t="s">
        <v>3227</v>
      </c>
      <c r="AA1143" s="5"/>
      <c r="AB1143" s="5"/>
      <c r="AC1143" s="5">
        <v>80</v>
      </c>
      <c r="AD1143" s="5" t="s">
        <v>2180</v>
      </c>
      <c r="AE1143" s="5" t="s">
        <v>2181</v>
      </c>
      <c r="AF1143" s="5"/>
      <c r="AG1143" s="5"/>
      <c r="AH1143" s="5"/>
      <c r="AI1143" s="5"/>
      <c r="AJ1143" s="5" t="s">
        <v>35</v>
      </c>
      <c r="AK1143" s="5" t="s">
        <v>36</v>
      </c>
      <c r="AL1143" s="5" t="s">
        <v>199</v>
      </c>
      <c r="AM1143" s="5" t="s">
        <v>200</v>
      </c>
      <c r="AN1143" s="5"/>
      <c r="AO1143" s="5"/>
      <c r="AP1143" s="5"/>
      <c r="AQ1143" s="5"/>
      <c r="AR1143" s="5"/>
      <c r="AS1143" s="5"/>
      <c r="AT1143" s="5" t="s">
        <v>3224</v>
      </c>
      <c r="AU1143" s="5" t="s">
        <v>3225</v>
      </c>
      <c r="AV1143" s="5" t="s">
        <v>1310</v>
      </c>
      <c r="AW1143" s="5" t="s">
        <v>1311</v>
      </c>
      <c r="AX1143" s="5"/>
      <c r="AY1143" s="5"/>
      <c r="AZ1143" s="5"/>
      <c r="BA1143" s="5"/>
      <c r="BB1143" s="5"/>
      <c r="BC1143" s="5"/>
      <c r="BD1143" s="5"/>
      <c r="BE1143" s="5"/>
      <c r="BF1143" s="5"/>
      <c r="BG1143" s="5" t="s">
        <v>95</v>
      </c>
      <c r="BH1143" s="5" t="s">
        <v>96</v>
      </c>
      <c r="BI1143" s="5" t="s">
        <v>1248</v>
      </c>
      <c r="BJ1143" s="5" t="s">
        <v>1249</v>
      </c>
      <c r="BK1143" s="5" t="s">
        <v>95</v>
      </c>
      <c r="BL1143" s="5" t="s">
        <v>96</v>
      </c>
      <c r="BM1143" s="5" t="s">
        <v>920</v>
      </c>
      <c r="BN1143" s="5" t="s">
        <v>921</v>
      </c>
      <c r="BO1143" s="5" t="s">
        <v>95</v>
      </c>
      <c r="BP1143" s="5" t="s">
        <v>96</v>
      </c>
      <c r="BQ1143" s="5" t="s">
        <v>3221</v>
      </c>
      <c r="BR1143" s="5" t="s">
        <v>3222</v>
      </c>
      <c r="BS1143" s="5" t="s">
        <v>538</v>
      </c>
      <c r="BT1143" s="5" t="s">
        <v>539</v>
      </c>
      <c r="BU1143" s="5"/>
    </row>
    <row r="1144" spans="1:73" s="6" customFormat="1" ht="13.5" customHeight="1">
      <c r="A1144" s="11" t="str">
        <f>HYPERLINK("http://kyu.snu.ac.kr/sdhj/index.jsp?type=hj/GK14746_00IM0001_167b.jpg","1867_수동면_167b")</f>
        <v>1867_수동면_167b</v>
      </c>
      <c r="B1144" s="4">
        <v>1867</v>
      </c>
      <c r="C1144" s="4" t="s">
        <v>72</v>
      </c>
      <c r="D1144" s="4" t="s">
        <v>73</v>
      </c>
      <c r="E1144" s="4">
        <v>1143</v>
      </c>
      <c r="F1144" s="5">
        <v>7</v>
      </c>
      <c r="G1144" s="5" t="s">
        <v>83</v>
      </c>
      <c r="H1144" s="5" t="s">
        <v>84</v>
      </c>
      <c r="I1144" s="5">
        <f t="shared" si="82"/>
        <v>7</v>
      </c>
      <c r="J1144" s="5"/>
      <c r="K1144" s="5"/>
      <c r="L1144" s="5">
        <f t="shared" ref="L1144:L1152" si="83">L1143</f>
        <v>3</v>
      </c>
      <c r="M1144" s="4" t="s">
        <v>2178</v>
      </c>
      <c r="N1144" s="4" t="s">
        <v>2179</v>
      </c>
      <c r="O1144" s="5"/>
      <c r="P1144" s="5"/>
      <c r="Q1144" s="5"/>
      <c r="R1144" s="5"/>
      <c r="S1144" s="5" t="s">
        <v>164</v>
      </c>
      <c r="T1144" s="5" t="s">
        <v>165</v>
      </c>
      <c r="U1144" s="5"/>
      <c r="V1144" s="5"/>
      <c r="W1144" s="5" t="s">
        <v>269</v>
      </c>
      <c r="X1144" s="5" t="s">
        <v>270</v>
      </c>
      <c r="Y1144" s="5" t="s">
        <v>167</v>
      </c>
      <c r="Z1144" s="5" t="s">
        <v>168</v>
      </c>
      <c r="AA1144" s="5"/>
      <c r="AB1144" s="5"/>
      <c r="AC1144" s="5">
        <v>80</v>
      </c>
      <c r="AD1144" s="5" t="s">
        <v>2180</v>
      </c>
      <c r="AE1144" s="5" t="s">
        <v>2181</v>
      </c>
      <c r="AF1144" s="5"/>
      <c r="AG1144" s="5"/>
      <c r="AH1144" s="5"/>
      <c r="AI1144" s="5"/>
      <c r="AJ1144" s="5" t="s">
        <v>169</v>
      </c>
      <c r="AK1144" s="5" t="s">
        <v>170</v>
      </c>
      <c r="AL1144" s="5" t="s">
        <v>199</v>
      </c>
      <c r="AM1144" s="5" t="s">
        <v>200</v>
      </c>
      <c r="AN1144" s="5"/>
      <c r="AO1144" s="5"/>
      <c r="AP1144" s="5"/>
      <c r="AQ1144" s="5"/>
      <c r="AR1144" s="5"/>
      <c r="AS1144" s="5"/>
      <c r="AT1144" s="5" t="s">
        <v>95</v>
      </c>
      <c r="AU1144" s="5" t="s">
        <v>96</v>
      </c>
      <c r="AV1144" s="5" t="s">
        <v>2168</v>
      </c>
      <c r="AW1144" s="5" t="s">
        <v>2169</v>
      </c>
      <c r="AX1144" s="5"/>
      <c r="AY1144" s="5"/>
      <c r="AZ1144" s="5"/>
      <c r="BA1144" s="5"/>
      <c r="BB1144" s="5"/>
      <c r="BC1144" s="5"/>
      <c r="BD1144" s="5"/>
      <c r="BE1144" s="5"/>
      <c r="BF1144" s="5"/>
      <c r="BG1144" s="5" t="s">
        <v>95</v>
      </c>
      <c r="BH1144" s="5" t="s">
        <v>96</v>
      </c>
      <c r="BI1144" s="5" t="s">
        <v>2182</v>
      </c>
      <c r="BJ1144" s="5" t="s">
        <v>2171</v>
      </c>
      <c r="BK1144" s="5" t="s">
        <v>95</v>
      </c>
      <c r="BL1144" s="5" t="s">
        <v>96</v>
      </c>
      <c r="BM1144" s="5" t="s">
        <v>2183</v>
      </c>
      <c r="BN1144" s="5" t="s">
        <v>2184</v>
      </c>
      <c r="BO1144" s="5" t="s">
        <v>95</v>
      </c>
      <c r="BP1144" s="5" t="s">
        <v>96</v>
      </c>
      <c r="BQ1144" s="5" t="s">
        <v>2185</v>
      </c>
      <c r="BR1144" s="5" t="s">
        <v>2186</v>
      </c>
      <c r="BS1144" s="5" t="s">
        <v>2176</v>
      </c>
      <c r="BT1144" s="5" t="s">
        <v>2177</v>
      </c>
      <c r="BU1144" s="5"/>
    </row>
    <row r="1145" spans="1:73" s="6" customFormat="1" ht="13.5" customHeight="1">
      <c r="A1145" s="11" t="str">
        <f>HYPERLINK("http://kyu.snu.ac.kr/sdhj/index.jsp?type=hj/GK14746_00IM0001_167b.jpg","1867_수동면_167b")</f>
        <v>1867_수동면_167b</v>
      </c>
      <c r="B1145" s="4">
        <v>1867</v>
      </c>
      <c r="C1145" s="4" t="s">
        <v>72</v>
      </c>
      <c r="D1145" s="4" t="s">
        <v>73</v>
      </c>
      <c r="E1145" s="4">
        <v>1144</v>
      </c>
      <c r="F1145" s="5">
        <v>7</v>
      </c>
      <c r="G1145" s="5" t="s">
        <v>83</v>
      </c>
      <c r="H1145" s="5" t="s">
        <v>84</v>
      </c>
      <c r="I1145" s="5">
        <f t="shared" si="82"/>
        <v>7</v>
      </c>
      <c r="J1145" s="5"/>
      <c r="K1145" s="5"/>
      <c r="L1145" s="5">
        <f t="shared" si="83"/>
        <v>3</v>
      </c>
      <c r="M1145" s="4" t="s">
        <v>2178</v>
      </c>
      <c r="N1145" s="4" t="s">
        <v>2179</v>
      </c>
      <c r="O1145" s="5"/>
      <c r="P1145" s="5"/>
      <c r="Q1145" s="5"/>
      <c r="R1145" s="5"/>
      <c r="S1145" s="5" t="s">
        <v>4494</v>
      </c>
      <c r="T1145" s="5" t="s">
        <v>4495</v>
      </c>
      <c r="U1145" s="5" t="s">
        <v>108</v>
      </c>
      <c r="V1145" s="5" t="s">
        <v>109</v>
      </c>
      <c r="W1145" s="5"/>
      <c r="X1145" s="5"/>
      <c r="Y1145" s="5" t="s">
        <v>5331</v>
      </c>
      <c r="Z1145" s="5" t="s">
        <v>5332</v>
      </c>
      <c r="AA1145" s="5" t="s">
        <v>5333</v>
      </c>
      <c r="AB1145" s="5" t="s">
        <v>5334</v>
      </c>
      <c r="AC1145" s="5">
        <v>58</v>
      </c>
      <c r="AD1145" s="5" t="s">
        <v>332</v>
      </c>
      <c r="AE1145" s="5" t="s">
        <v>333</v>
      </c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</row>
    <row r="1146" spans="1:73" s="6" customFormat="1" ht="13.5" customHeight="1">
      <c r="A1146" s="11" t="str">
        <f>HYPERLINK("http://kyu.snu.ac.kr/sdhj/index.jsp?type=hj/GK14746_00IM0001_167b.jpg","1867_수동면_167b")</f>
        <v>1867_수동면_167b</v>
      </c>
      <c r="B1146" s="4">
        <v>1867</v>
      </c>
      <c r="C1146" s="4" t="s">
        <v>72</v>
      </c>
      <c r="D1146" s="4" t="s">
        <v>73</v>
      </c>
      <c r="E1146" s="4">
        <v>1145</v>
      </c>
      <c r="F1146" s="5">
        <v>7</v>
      </c>
      <c r="G1146" s="5" t="s">
        <v>83</v>
      </c>
      <c r="H1146" s="5" t="s">
        <v>84</v>
      </c>
      <c r="I1146" s="5">
        <f t="shared" si="82"/>
        <v>7</v>
      </c>
      <c r="J1146" s="5"/>
      <c r="K1146" s="5"/>
      <c r="L1146" s="5">
        <f t="shared" si="83"/>
        <v>3</v>
      </c>
      <c r="M1146" s="4" t="s">
        <v>2178</v>
      </c>
      <c r="N1146" s="4" t="s">
        <v>2179</v>
      </c>
      <c r="O1146" s="5"/>
      <c r="P1146" s="5"/>
      <c r="Q1146" s="5"/>
      <c r="R1146" s="5"/>
      <c r="S1146" s="5" t="s">
        <v>4475</v>
      </c>
      <c r="T1146" s="5" t="s">
        <v>4435</v>
      </c>
      <c r="U1146" s="5"/>
      <c r="V1146" s="5"/>
      <c r="W1146" s="5" t="s">
        <v>425</v>
      </c>
      <c r="X1146" s="5" t="s">
        <v>426</v>
      </c>
      <c r="Y1146" s="5" t="s">
        <v>167</v>
      </c>
      <c r="Z1146" s="5" t="s">
        <v>168</v>
      </c>
      <c r="AA1146" s="5"/>
      <c r="AB1146" s="5"/>
      <c r="AC1146" s="5">
        <v>58</v>
      </c>
      <c r="AD1146" s="5" t="s">
        <v>332</v>
      </c>
      <c r="AE1146" s="5" t="s">
        <v>333</v>
      </c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</row>
    <row r="1147" spans="1:73" s="6" customFormat="1" ht="13.5" customHeight="1">
      <c r="A1147" s="11" t="str">
        <f>HYPERLINK("http://kyu.snu.ac.kr/sdhj/index.jsp?type=hj/GK14746_00IM0001_167b.jpg","1867_수동면_167b")</f>
        <v>1867_수동면_167b</v>
      </c>
      <c r="B1147" s="4">
        <v>1867</v>
      </c>
      <c r="C1147" s="4" t="s">
        <v>72</v>
      </c>
      <c r="D1147" s="4" t="s">
        <v>73</v>
      </c>
      <c r="E1147" s="4">
        <v>1146</v>
      </c>
      <c r="F1147" s="5">
        <v>7</v>
      </c>
      <c r="G1147" s="5" t="s">
        <v>83</v>
      </c>
      <c r="H1147" s="5" t="s">
        <v>84</v>
      </c>
      <c r="I1147" s="5">
        <f t="shared" si="82"/>
        <v>7</v>
      </c>
      <c r="J1147" s="5"/>
      <c r="K1147" s="5"/>
      <c r="L1147" s="5">
        <f t="shared" si="83"/>
        <v>3</v>
      </c>
      <c r="M1147" s="4" t="s">
        <v>2178</v>
      </c>
      <c r="N1147" s="4" t="s">
        <v>2179</v>
      </c>
      <c r="O1147" s="5"/>
      <c r="P1147" s="5"/>
      <c r="Q1147" s="5"/>
      <c r="R1147" s="5"/>
      <c r="S1147" s="5" t="s">
        <v>4494</v>
      </c>
      <c r="T1147" s="5" t="s">
        <v>4495</v>
      </c>
      <c r="U1147" s="5" t="s">
        <v>108</v>
      </c>
      <c r="V1147" s="5" t="s">
        <v>109</v>
      </c>
      <c r="W1147" s="5"/>
      <c r="X1147" s="5"/>
      <c r="Y1147" s="5" t="s">
        <v>5335</v>
      </c>
      <c r="Z1147" s="5" t="s">
        <v>5336</v>
      </c>
      <c r="AA1147" s="5"/>
      <c r="AB1147" s="5"/>
      <c r="AC1147" s="5">
        <v>38</v>
      </c>
      <c r="AD1147" s="5" t="s">
        <v>532</v>
      </c>
      <c r="AE1147" s="5" t="s">
        <v>533</v>
      </c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</row>
    <row r="1148" spans="1:73" s="6" customFormat="1" ht="13.5" customHeight="1">
      <c r="A1148" s="11" t="str">
        <f>HYPERLINK("http://kyu.snu.ac.kr/sdhj/index.jsp?type=hj/GK14746_00IM0001_167b.jpg","1867_수동면_167b")</f>
        <v>1867_수동면_167b</v>
      </c>
      <c r="B1148" s="4">
        <v>1867</v>
      </c>
      <c r="C1148" s="4" t="s">
        <v>72</v>
      </c>
      <c r="D1148" s="4" t="s">
        <v>73</v>
      </c>
      <c r="E1148" s="4">
        <v>1147</v>
      </c>
      <c r="F1148" s="5">
        <v>7</v>
      </c>
      <c r="G1148" s="5" t="s">
        <v>83</v>
      </c>
      <c r="H1148" s="5" t="s">
        <v>84</v>
      </c>
      <c r="I1148" s="5">
        <f t="shared" si="82"/>
        <v>7</v>
      </c>
      <c r="J1148" s="5"/>
      <c r="K1148" s="5"/>
      <c r="L1148" s="5">
        <f t="shared" si="83"/>
        <v>3</v>
      </c>
      <c r="M1148" s="4" t="s">
        <v>2178</v>
      </c>
      <c r="N1148" s="4" t="s">
        <v>2179</v>
      </c>
      <c r="O1148" s="5"/>
      <c r="P1148" s="5"/>
      <c r="Q1148" s="5"/>
      <c r="R1148" s="5"/>
      <c r="S1148" s="5" t="s">
        <v>4475</v>
      </c>
      <c r="T1148" s="5" t="s">
        <v>4435</v>
      </c>
      <c r="U1148" s="5"/>
      <c r="V1148" s="5"/>
      <c r="W1148" s="5" t="s">
        <v>166</v>
      </c>
      <c r="X1148" s="5" t="s">
        <v>6043</v>
      </c>
      <c r="Y1148" s="5" t="s">
        <v>167</v>
      </c>
      <c r="Z1148" s="5" t="s">
        <v>168</v>
      </c>
      <c r="AA1148" s="5"/>
      <c r="AB1148" s="5"/>
      <c r="AC1148" s="5">
        <v>38</v>
      </c>
      <c r="AD1148" s="5" t="s">
        <v>532</v>
      </c>
      <c r="AE1148" s="5" t="s">
        <v>533</v>
      </c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</row>
    <row r="1149" spans="1:73" s="6" customFormat="1" ht="13.5" customHeight="1">
      <c r="A1149" s="11" t="str">
        <f>HYPERLINK("http://kyu.snu.ac.kr/sdhj/index.jsp?type=hj/GK14746_00IM0001_167b.jpg","1867_수동면_167b")</f>
        <v>1867_수동면_167b</v>
      </c>
      <c r="B1149" s="4">
        <v>1867</v>
      </c>
      <c r="C1149" s="4" t="s">
        <v>72</v>
      </c>
      <c r="D1149" s="4" t="s">
        <v>73</v>
      </c>
      <c r="E1149" s="4">
        <v>1148</v>
      </c>
      <c r="F1149" s="5">
        <v>7</v>
      </c>
      <c r="G1149" s="5" t="s">
        <v>83</v>
      </c>
      <c r="H1149" s="5" t="s">
        <v>84</v>
      </c>
      <c r="I1149" s="5">
        <f t="shared" si="82"/>
        <v>7</v>
      </c>
      <c r="J1149" s="5"/>
      <c r="K1149" s="5"/>
      <c r="L1149" s="5">
        <f t="shared" si="83"/>
        <v>3</v>
      </c>
      <c r="M1149" s="4" t="s">
        <v>2178</v>
      </c>
      <c r="N1149" s="4" t="s">
        <v>2179</v>
      </c>
      <c r="O1149" s="5"/>
      <c r="P1149" s="5"/>
      <c r="Q1149" s="5"/>
      <c r="R1149" s="5"/>
      <c r="S1149" s="5" t="s">
        <v>379</v>
      </c>
      <c r="T1149" s="5" t="s">
        <v>380</v>
      </c>
      <c r="U1149" s="5" t="s">
        <v>108</v>
      </c>
      <c r="V1149" s="5" t="s">
        <v>109</v>
      </c>
      <c r="W1149" s="5"/>
      <c r="X1149" s="5"/>
      <c r="Y1149" s="5" t="s">
        <v>5337</v>
      </c>
      <c r="Z1149" s="5" t="s">
        <v>5338</v>
      </c>
      <c r="AA1149" s="5"/>
      <c r="AB1149" s="5"/>
      <c r="AC1149" s="5">
        <v>25</v>
      </c>
      <c r="AD1149" s="5" t="s">
        <v>653</v>
      </c>
      <c r="AE1149" s="5" t="s">
        <v>654</v>
      </c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</row>
    <row r="1150" spans="1:73" s="6" customFormat="1" ht="13.5" customHeight="1">
      <c r="A1150" s="11" t="str">
        <f>HYPERLINK("http://kyu.snu.ac.kr/sdhj/index.jsp?type=hj/GK14746_00IM0001_167b.jpg","1867_수동면_167b")</f>
        <v>1867_수동면_167b</v>
      </c>
      <c r="B1150" s="4">
        <v>1867</v>
      </c>
      <c r="C1150" s="4" t="s">
        <v>72</v>
      </c>
      <c r="D1150" s="4" t="s">
        <v>73</v>
      </c>
      <c r="E1150" s="4">
        <v>1149</v>
      </c>
      <c r="F1150" s="5">
        <v>7</v>
      </c>
      <c r="G1150" s="5" t="s">
        <v>83</v>
      </c>
      <c r="H1150" s="5" t="s">
        <v>84</v>
      </c>
      <c r="I1150" s="5">
        <f t="shared" si="82"/>
        <v>7</v>
      </c>
      <c r="J1150" s="5"/>
      <c r="K1150" s="5"/>
      <c r="L1150" s="5">
        <f t="shared" si="83"/>
        <v>3</v>
      </c>
      <c r="M1150" s="4" t="s">
        <v>2178</v>
      </c>
      <c r="N1150" s="4" t="s">
        <v>2179</v>
      </c>
      <c r="O1150" s="5"/>
      <c r="P1150" s="5"/>
      <c r="Q1150" s="5"/>
      <c r="R1150" s="5"/>
      <c r="S1150" s="5" t="s">
        <v>4481</v>
      </c>
      <c r="T1150" s="5" t="s">
        <v>4482</v>
      </c>
      <c r="U1150" s="5"/>
      <c r="V1150" s="5"/>
      <c r="W1150" s="5" t="s">
        <v>110</v>
      </c>
      <c r="X1150" s="5" t="s">
        <v>111</v>
      </c>
      <c r="Y1150" s="5" t="s">
        <v>167</v>
      </c>
      <c r="Z1150" s="5" t="s">
        <v>168</v>
      </c>
      <c r="AA1150" s="5"/>
      <c r="AB1150" s="5"/>
      <c r="AC1150" s="5">
        <v>25</v>
      </c>
      <c r="AD1150" s="5" t="s">
        <v>653</v>
      </c>
      <c r="AE1150" s="5" t="s">
        <v>654</v>
      </c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</row>
    <row r="1151" spans="1:73" s="6" customFormat="1" ht="13.5" customHeight="1">
      <c r="A1151" s="11" t="str">
        <f>HYPERLINK("http://kyu.snu.ac.kr/sdhj/index.jsp?type=hj/GK14746_00IM0001_167b.jpg","1867_수동면_167b")</f>
        <v>1867_수동면_167b</v>
      </c>
      <c r="B1151" s="4">
        <v>1867</v>
      </c>
      <c r="C1151" s="4" t="s">
        <v>72</v>
      </c>
      <c r="D1151" s="4" t="s">
        <v>73</v>
      </c>
      <c r="E1151" s="4">
        <v>1150</v>
      </c>
      <c r="F1151" s="5">
        <v>7</v>
      </c>
      <c r="G1151" s="5" t="s">
        <v>83</v>
      </c>
      <c r="H1151" s="5" t="s">
        <v>84</v>
      </c>
      <c r="I1151" s="5">
        <f t="shared" si="82"/>
        <v>7</v>
      </c>
      <c r="J1151" s="5"/>
      <c r="K1151" s="5"/>
      <c r="L1151" s="5">
        <f t="shared" si="83"/>
        <v>3</v>
      </c>
      <c r="M1151" s="4" t="s">
        <v>2178</v>
      </c>
      <c r="N1151" s="4" t="s">
        <v>2179</v>
      </c>
      <c r="O1151" s="5"/>
      <c r="P1151" s="5"/>
      <c r="Q1151" s="5"/>
      <c r="R1151" s="5"/>
      <c r="S1151" s="5" t="s">
        <v>379</v>
      </c>
      <c r="T1151" s="5" t="s">
        <v>380</v>
      </c>
      <c r="U1151" s="5"/>
      <c r="V1151" s="5"/>
      <c r="W1151" s="5"/>
      <c r="X1151" s="5"/>
      <c r="Y1151" s="5" t="s">
        <v>5339</v>
      </c>
      <c r="Z1151" s="5" t="s">
        <v>5340</v>
      </c>
      <c r="AA1151" s="5"/>
      <c r="AB1151" s="5"/>
      <c r="AC1151" s="5">
        <v>23</v>
      </c>
      <c r="AD1151" s="5" t="s">
        <v>1729</v>
      </c>
      <c r="AE1151" s="5" t="s">
        <v>1730</v>
      </c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</row>
    <row r="1152" spans="1:73" s="6" customFormat="1" ht="13.5" customHeight="1">
      <c r="A1152" s="11" t="str">
        <f>HYPERLINK("http://kyu.snu.ac.kr/sdhj/index.jsp?type=hj/GK14746_00IM0001_167b.jpg","1867_수동면_167b")</f>
        <v>1867_수동면_167b</v>
      </c>
      <c r="B1152" s="4">
        <v>1867</v>
      </c>
      <c r="C1152" s="4" t="s">
        <v>72</v>
      </c>
      <c r="D1152" s="4" t="s">
        <v>73</v>
      </c>
      <c r="E1152" s="4">
        <v>1151</v>
      </c>
      <c r="F1152" s="5">
        <v>7</v>
      </c>
      <c r="G1152" s="5" t="s">
        <v>83</v>
      </c>
      <c r="H1152" s="5" t="s">
        <v>84</v>
      </c>
      <c r="I1152" s="5">
        <f t="shared" si="82"/>
        <v>7</v>
      </c>
      <c r="J1152" s="5"/>
      <c r="K1152" s="5"/>
      <c r="L1152" s="5">
        <f t="shared" si="83"/>
        <v>3</v>
      </c>
      <c r="M1152" s="4" t="s">
        <v>2178</v>
      </c>
      <c r="N1152" s="4" t="s">
        <v>2179</v>
      </c>
      <c r="O1152" s="5"/>
      <c r="P1152" s="5"/>
      <c r="Q1152" s="5"/>
      <c r="R1152" s="5"/>
      <c r="S1152" s="5"/>
      <c r="T1152" s="5" t="s">
        <v>6044</v>
      </c>
      <c r="U1152" s="5" t="s">
        <v>4512</v>
      </c>
      <c r="V1152" s="5" t="s">
        <v>4513</v>
      </c>
      <c r="W1152" s="5"/>
      <c r="X1152" s="5"/>
      <c r="Y1152" s="5" t="s">
        <v>4307</v>
      </c>
      <c r="Z1152" s="5" t="s">
        <v>4308</v>
      </c>
      <c r="AA1152" s="5"/>
      <c r="AB1152" s="5"/>
      <c r="AC1152" s="5"/>
      <c r="AD1152" s="5" t="s">
        <v>2620</v>
      </c>
      <c r="AE1152" s="5" t="s">
        <v>2621</v>
      </c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</row>
    <row r="1153" spans="1:73" s="6" customFormat="1" ht="13.5" customHeight="1">
      <c r="A1153" s="11" t="str">
        <f>HYPERLINK("http://kyu.snu.ac.kr/sdhj/index.jsp?type=hj/GK14746_00IM0001_167b.jpg","1867_수동면_167b")</f>
        <v>1867_수동면_167b</v>
      </c>
      <c r="B1153" s="4">
        <v>1867</v>
      </c>
      <c r="C1153" s="4" t="s">
        <v>72</v>
      </c>
      <c r="D1153" s="4" t="s">
        <v>73</v>
      </c>
      <c r="E1153" s="4">
        <v>1152</v>
      </c>
      <c r="F1153" s="5">
        <v>7</v>
      </c>
      <c r="G1153" s="5" t="s">
        <v>83</v>
      </c>
      <c r="H1153" s="5" t="s">
        <v>84</v>
      </c>
      <c r="I1153" s="5">
        <f t="shared" si="82"/>
        <v>7</v>
      </c>
      <c r="J1153" s="5"/>
      <c r="K1153" s="5"/>
      <c r="L1153" s="5">
        <v>4</v>
      </c>
      <c r="M1153" s="4" t="s">
        <v>1290</v>
      </c>
      <c r="N1153" s="4" t="s">
        <v>1291</v>
      </c>
      <c r="O1153" s="5"/>
      <c r="P1153" s="5"/>
      <c r="Q1153" s="5" t="s">
        <v>2431</v>
      </c>
      <c r="R1153" s="5" t="s">
        <v>2432</v>
      </c>
      <c r="S1153" s="5"/>
      <c r="T1153" s="5" t="s">
        <v>5616</v>
      </c>
      <c r="U1153" s="5"/>
      <c r="V1153" s="5"/>
      <c r="W1153" s="5" t="s">
        <v>6045</v>
      </c>
      <c r="X1153" s="5" t="s">
        <v>6046</v>
      </c>
      <c r="Y1153" s="5" t="s">
        <v>2433</v>
      </c>
      <c r="Z1153" s="5" t="s">
        <v>2434</v>
      </c>
      <c r="AA1153" s="5"/>
      <c r="AB1153" s="5"/>
      <c r="AC1153" s="5">
        <v>36</v>
      </c>
      <c r="AD1153" s="5" t="s">
        <v>288</v>
      </c>
      <c r="AE1153" s="5" t="s">
        <v>289</v>
      </c>
      <c r="AF1153" s="5"/>
      <c r="AG1153" s="5"/>
      <c r="AH1153" s="5"/>
      <c r="AI1153" s="5"/>
      <c r="AJ1153" s="5" t="s">
        <v>35</v>
      </c>
      <c r="AK1153" s="5" t="s">
        <v>36</v>
      </c>
      <c r="AL1153" s="5" t="s">
        <v>626</v>
      </c>
      <c r="AM1153" s="5" t="s">
        <v>627</v>
      </c>
      <c r="AN1153" s="5"/>
      <c r="AO1153" s="5"/>
      <c r="AP1153" s="5"/>
      <c r="AQ1153" s="5"/>
      <c r="AR1153" s="5"/>
      <c r="AS1153" s="5"/>
      <c r="AT1153" s="5" t="s">
        <v>95</v>
      </c>
      <c r="AU1153" s="5" t="s">
        <v>96</v>
      </c>
      <c r="AV1153" s="5" t="s">
        <v>2435</v>
      </c>
      <c r="AW1153" s="5" t="s">
        <v>2436</v>
      </c>
      <c r="AX1153" s="5"/>
      <c r="AY1153" s="5"/>
      <c r="AZ1153" s="5"/>
      <c r="BA1153" s="5"/>
      <c r="BB1153" s="5"/>
      <c r="BC1153" s="5"/>
      <c r="BD1153" s="5"/>
      <c r="BE1153" s="5"/>
      <c r="BF1153" s="5"/>
      <c r="BG1153" s="5" t="s">
        <v>95</v>
      </c>
      <c r="BH1153" s="5" t="s">
        <v>96</v>
      </c>
      <c r="BI1153" s="5" t="s">
        <v>1470</v>
      </c>
      <c r="BJ1153" s="5" t="s">
        <v>1471</v>
      </c>
      <c r="BK1153" s="5" t="s">
        <v>95</v>
      </c>
      <c r="BL1153" s="5" t="s">
        <v>96</v>
      </c>
      <c r="BM1153" s="5" t="s">
        <v>1472</v>
      </c>
      <c r="BN1153" s="5" t="s">
        <v>1473</v>
      </c>
      <c r="BO1153" s="5" t="s">
        <v>95</v>
      </c>
      <c r="BP1153" s="5" t="s">
        <v>96</v>
      </c>
      <c r="BQ1153" s="5" t="s">
        <v>2437</v>
      </c>
      <c r="BR1153" s="5" t="s">
        <v>2438</v>
      </c>
      <c r="BS1153" s="5" t="s">
        <v>116</v>
      </c>
      <c r="BT1153" s="5" t="s">
        <v>117</v>
      </c>
      <c r="BU1153" s="5"/>
    </row>
    <row r="1154" spans="1:73" s="6" customFormat="1" ht="13.5" customHeight="1">
      <c r="A1154" s="11" t="str">
        <f>HYPERLINK("http://kyu.snu.ac.kr/sdhj/index.jsp?type=hj/GK14746_00IM0001_167b.jpg","1867_수동면_167b")</f>
        <v>1867_수동면_167b</v>
      </c>
      <c r="B1154" s="4">
        <v>1867</v>
      </c>
      <c r="C1154" s="4" t="s">
        <v>72</v>
      </c>
      <c r="D1154" s="4" t="s">
        <v>73</v>
      </c>
      <c r="E1154" s="4">
        <v>1153</v>
      </c>
      <c r="F1154" s="5">
        <v>7</v>
      </c>
      <c r="G1154" s="5" t="s">
        <v>83</v>
      </c>
      <c r="H1154" s="5" t="s">
        <v>84</v>
      </c>
      <c r="I1154" s="5">
        <f t="shared" si="82"/>
        <v>7</v>
      </c>
      <c r="J1154" s="5"/>
      <c r="K1154" s="5"/>
      <c r="L1154" s="5">
        <f>L1153</f>
        <v>4</v>
      </c>
      <c r="M1154" s="4" t="s">
        <v>1290</v>
      </c>
      <c r="N1154" s="4" t="s">
        <v>1291</v>
      </c>
      <c r="O1154" s="5"/>
      <c r="P1154" s="5"/>
      <c r="Q1154" s="5"/>
      <c r="R1154" s="5"/>
      <c r="S1154" s="5" t="s">
        <v>3095</v>
      </c>
      <c r="T1154" s="5" t="s">
        <v>3096</v>
      </c>
      <c r="U1154" s="5"/>
      <c r="V1154" s="5"/>
      <c r="W1154" s="5" t="s">
        <v>110</v>
      </c>
      <c r="X1154" s="5" t="s">
        <v>111</v>
      </c>
      <c r="Y1154" s="5" t="s">
        <v>167</v>
      </c>
      <c r="Z1154" s="5" t="s">
        <v>168</v>
      </c>
      <c r="AA1154" s="5"/>
      <c r="AB1154" s="5"/>
      <c r="AC1154" s="5">
        <v>55</v>
      </c>
      <c r="AD1154" s="5" t="s">
        <v>814</v>
      </c>
      <c r="AE1154" s="5" t="s">
        <v>815</v>
      </c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</row>
    <row r="1155" spans="1:73" s="6" customFormat="1" ht="13.5" customHeight="1">
      <c r="A1155" s="11" t="str">
        <f>HYPERLINK("http://kyu.snu.ac.kr/sdhj/index.jsp?type=hj/GK14746_00IM0001_167b.jpg","1867_수동면_167b")</f>
        <v>1867_수동면_167b</v>
      </c>
      <c r="B1155" s="4">
        <v>1867</v>
      </c>
      <c r="C1155" s="4" t="s">
        <v>72</v>
      </c>
      <c r="D1155" s="4" t="s">
        <v>73</v>
      </c>
      <c r="E1155" s="4">
        <v>1154</v>
      </c>
      <c r="F1155" s="5">
        <v>7</v>
      </c>
      <c r="G1155" s="5" t="s">
        <v>83</v>
      </c>
      <c r="H1155" s="5" t="s">
        <v>84</v>
      </c>
      <c r="I1155" s="5">
        <f t="shared" si="82"/>
        <v>7</v>
      </c>
      <c r="J1155" s="5"/>
      <c r="K1155" s="5"/>
      <c r="L1155" s="5">
        <f>L1154</f>
        <v>4</v>
      </c>
      <c r="M1155" s="4" t="s">
        <v>1290</v>
      </c>
      <c r="N1155" s="4" t="s">
        <v>1291</v>
      </c>
      <c r="O1155" s="5"/>
      <c r="P1155" s="5"/>
      <c r="Q1155" s="5"/>
      <c r="R1155" s="5"/>
      <c r="S1155" s="5" t="s">
        <v>164</v>
      </c>
      <c r="T1155" s="5" t="s">
        <v>165</v>
      </c>
      <c r="U1155" s="5"/>
      <c r="V1155" s="5"/>
      <c r="W1155" s="5" t="s">
        <v>661</v>
      </c>
      <c r="X1155" s="5" t="s">
        <v>6047</v>
      </c>
      <c r="Y1155" s="5" t="s">
        <v>167</v>
      </c>
      <c r="Z1155" s="5" t="s">
        <v>168</v>
      </c>
      <c r="AA1155" s="5"/>
      <c r="AB1155" s="5"/>
      <c r="AC1155" s="5">
        <v>29</v>
      </c>
      <c r="AD1155" s="5" t="s">
        <v>1292</v>
      </c>
      <c r="AE1155" s="5" t="s">
        <v>1293</v>
      </c>
      <c r="AF1155" s="5"/>
      <c r="AG1155" s="5"/>
      <c r="AH1155" s="5"/>
      <c r="AI1155" s="5"/>
      <c r="AJ1155" s="5" t="s">
        <v>35</v>
      </c>
      <c r="AK1155" s="5" t="s">
        <v>36</v>
      </c>
      <c r="AL1155" s="5" t="s">
        <v>1294</v>
      </c>
      <c r="AM1155" s="5" t="s">
        <v>1295</v>
      </c>
      <c r="AN1155" s="5"/>
      <c r="AO1155" s="5"/>
      <c r="AP1155" s="5"/>
      <c r="AQ1155" s="5"/>
      <c r="AR1155" s="5"/>
      <c r="AS1155" s="5"/>
      <c r="AT1155" s="5" t="s">
        <v>95</v>
      </c>
      <c r="AU1155" s="5" t="s">
        <v>96</v>
      </c>
      <c r="AV1155" s="5" t="s">
        <v>1296</v>
      </c>
      <c r="AW1155" s="5" t="s">
        <v>1297</v>
      </c>
      <c r="AX1155" s="5"/>
      <c r="AY1155" s="5"/>
      <c r="AZ1155" s="5"/>
      <c r="BA1155" s="5"/>
      <c r="BB1155" s="5"/>
      <c r="BC1155" s="5"/>
      <c r="BD1155" s="5"/>
      <c r="BE1155" s="5"/>
      <c r="BF1155" s="5"/>
      <c r="BG1155" s="5" t="s">
        <v>95</v>
      </c>
      <c r="BH1155" s="5" t="s">
        <v>96</v>
      </c>
      <c r="BI1155" s="5" t="s">
        <v>1298</v>
      </c>
      <c r="BJ1155" s="5" t="s">
        <v>1299</v>
      </c>
      <c r="BK1155" s="5" t="s">
        <v>95</v>
      </c>
      <c r="BL1155" s="5" t="s">
        <v>96</v>
      </c>
      <c r="BM1155" s="5" t="s">
        <v>1300</v>
      </c>
      <c r="BN1155" s="5" t="s">
        <v>1301</v>
      </c>
      <c r="BO1155" s="5" t="s">
        <v>95</v>
      </c>
      <c r="BP1155" s="5" t="s">
        <v>96</v>
      </c>
      <c r="BQ1155" s="5" t="s">
        <v>1302</v>
      </c>
      <c r="BR1155" s="5" t="s">
        <v>1303</v>
      </c>
      <c r="BS1155" s="5" t="s">
        <v>171</v>
      </c>
      <c r="BT1155" s="5" t="s">
        <v>6048</v>
      </c>
      <c r="BU1155" s="5"/>
    </row>
    <row r="1156" spans="1:73" s="6" customFormat="1" ht="13.5" customHeight="1">
      <c r="A1156" s="11" t="str">
        <f>HYPERLINK("http://kyu.snu.ac.kr/sdhj/index.jsp?type=hj/GK14746_00IM0001_167b.jpg","1867_수동면_167b")</f>
        <v>1867_수동면_167b</v>
      </c>
      <c r="B1156" s="4">
        <v>1867</v>
      </c>
      <c r="C1156" s="4" t="s">
        <v>72</v>
      </c>
      <c r="D1156" s="4" t="s">
        <v>73</v>
      </c>
      <c r="E1156" s="4">
        <v>1155</v>
      </c>
      <c r="F1156" s="5">
        <v>7</v>
      </c>
      <c r="G1156" s="5" t="s">
        <v>83</v>
      </c>
      <c r="H1156" s="5" t="s">
        <v>84</v>
      </c>
      <c r="I1156" s="5">
        <f t="shared" si="82"/>
        <v>7</v>
      </c>
      <c r="J1156" s="5"/>
      <c r="K1156" s="5"/>
      <c r="L1156" s="5">
        <f>L1155</f>
        <v>4</v>
      </c>
      <c r="M1156" s="4" t="s">
        <v>1290</v>
      </c>
      <c r="N1156" s="4" t="s">
        <v>1291</v>
      </c>
      <c r="O1156" s="5"/>
      <c r="P1156" s="5"/>
      <c r="Q1156" s="5"/>
      <c r="R1156" s="5"/>
      <c r="S1156" s="5" t="s">
        <v>4508</v>
      </c>
      <c r="T1156" s="5" t="s">
        <v>4509</v>
      </c>
      <c r="U1156" s="5"/>
      <c r="V1156" s="5"/>
      <c r="W1156" s="5"/>
      <c r="X1156" s="5"/>
      <c r="Y1156" s="5" t="s">
        <v>5341</v>
      </c>
      <c r="Z1156" s="5" t="s">
        <v>5342</v>
      </c>
      <c r="AA1156" s="5"/>
      <c r="AB1156" s="5"/>
      <c r="AC1156" s="5">
        <v>29</v>
      </c>
      <c r="AD1156" s="5" t="s">
        <v>1292</v>
      </c>
      <c r="AE1156" s="5" t="s">
        <v>1293</v>
      </c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</row>
    <row r="1157" spans="1:73" s="6" customFormat="1" ht="13.5" customHeight="1">
      <c r="A1157" s="11" t="str">
        <f>HYPERLINK("http://kyu.snu.ac.kr/sdhj/index.jsp?type=hj/GK14746_00IM0001_167b.jpg","1867_수동면_167b")</f>
        <v>1867_수동면_167b</v>
      </c>
      <c r="B1157" s="4">
        <v>1867</v>
      </c>
      <c r="C1157" s="4" t="s">
        <v>72</v>
      </c>
      <c r="D1157" s="4" t="s">
        <v>73</v>
      </c>
      <c r="E1157" s="4">
        <v>1156</v>
      </c>
      <c r="F1157" s="5">
        <v>7</v>
      </c>
      <c r="G1157" s="5" t="s">
        <v>83</v>
      </c>
      <c r="H1157" s="5" t="s">
        <v>84</v>
      </c>
      <c r="I1157" s="5">
        <f t="shared" si="82"/>
        <v>7</v>
      </c>
      <c r="J1157" s="5"/>
      <c r="K1157" s="5"/>
      <c r="L1157" s="5">
        <f>L1156</f>
        <v>4</v>
      </c>
      <c r="M1157" s="4" t="s">
        <v>1290</v>
      </c>
      <c r="N1157" s="4" t="s">
        <v>1291</v>
      </c>
      <c r="O1157" s="5"/>
      <c r="P1157" s="5"/>
      <c r="Q1157" s="5"/>
      <c r="R1157" s="5"/>
      <c r="S1157" s="5" t="s">
        <v>4494</v>
      </c>
      <c r="T1157" s="5" t="s">
        <v>4495</v>
      </c>
      <c r="U1157" s="5"/>
      <c r="V1157" s="5"/>
      <c r="W1157" s="5"/>
      <c r="X1157" s="5"/>
      <c r="Y1157" s="5" t="s">
        <v>5343</v>
      </c>
      <c r="Z1157" s="5" t="s">
        <v>5344</v>
      </c>
      <c r="AA1157" s="5"/>
      <c r="AB1157" s="5"/>
      <c r="AC1157" s="5">
        <v>12</v>
      </c>
      <c r="AD1157" s="5" t="s">
        <v>2419</v>
      </c>
      <c r="AE1157" s="5" t="s">
        <v>2420</v>
      </c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</row>
    <row r="1158" spans="1:73" s="6" customFormat="1" ht="13.5" customHeight="1">
      <c r="A1158" s="11" t="str">
        <f>HYPERLINK("http://kyu.snu.ac.kr/sdhj/index.jsp?type=hj/GK14746_00IM0001_167b.jpg","1867_수동면_167b")</f>
        <v>1867_수동면_167b</v>
      </c>
      <c r="B1158" s="4">
        <v>1867</v>
      </c>
      <c r="C1158" s="4" t="s">
        <v>72</v>
      </c>
      <c r="D1158" s="4" t="s">
        <v>73</v>
      </c>
      <c r="E1158" s="4">
        <v>1157</v>
      </c>
      <c r="F1158" s="5">
        <v>7</v>
      </c>
      <c r="G1158" s="5" t="s">
        <v>83</v>
      </c>
      <c r="H1158" s="5" t="s">
        <v>84</v>
      </c>
      <c r="I1158" s="5">
        <f t="shared" si="82"/>
        <v>7</v>
      </c>
      <c r="J1158" s="5"/>
      <c r="K1158" s="5"/>
      <c r="L1158" s="5">
        <f>L1157</f>
        <v>4</v>
      </c>
      <c r="M1158" s="4" t="s">
        <v>1290</v>
      </c>
      <c r="N1158" s="4" t="s">
        <v>1291</v>
      </c>
      <c r="O1158" s="5"/>
      <c r="P1158" s="5"/>
      <c r="Q1158" s="5"/>
      <c r="R1158" s="5"/>
      <c r="S1158" s="5"/>
      <c r="T1158" s="5" t="s">
        <v>6049</v>
      </c>
      <c r="U1158" s="5" t="s">
        <v>4512</v>
      </c>
      <c r="V1158" s="5" t="s">
        <v>4513</v>
      </c>
      <c r="W1158" s="5"/>
      <c r="X1158" s="5"/>
      <c r="Y1158" s="5" t="s">
        <v>5345</v>
      </c>
      <c r="Z1158" s="5" t="s">
        <v>5346</v>
      </c>
      <c r="AA1158" s="5"/>
      <c r="AB1158" s="5"/>
      <c r="AC1158" s="5"/>
      <c r="AD1158" s="5" t="s">
        <v>1079</v>
      </c>
      <c r="AE1158" s="5" t="s">
        <v>1080</v>
      </c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</row>
    <row r="1159" spans="1:73" s="6" customFormat="1" ht="13.5" customHeight="1">
      <c r="A1159" s="11" t="str">
        <f>HYPERLINK("http://kyu.snu.ac.kr/sdhj/index.jsp?type=hj/GK14746_00IM0001_167b.jpg","1867_수동면_167b")</f>
        <v>1867_수동면_167b</v>
      </c>
      <c r="B1159" s="4">
        <v>1867</v>
      </c>
      <c r="C1159" s="4" t="s">
        <v>72</v>
      </c>
      <c r="D1159" s="4" t="s">
        <v>73</v>
      </c>
      <c r="E1159" s="4">
        <v>1158</v>
      </c>
      <c r="F1159" s="5">
        <v>7</v>
      </c>
      <c r="G1159" s="5" t="s">
        <v>83</v>
      </c>
      <c r="H1159" s="5" t="s">
        <v>84</v>
      </c>
      <c r="I1159" s="5">
        <f t="shared" si="82"/>
        <v>7</v>
      </c>
      <c r="J1159" s="5"/>
      <c r="K1159" s="5"/>
      <c r="L1159" s="5">
        <v>5</v>
      </c>
      <c r="M1159" s="4" t="s">
        <v>201</v>
      </c>
      <c r="N1159" s="4" t="s">
        <v>202</v>
      </c>
      <c r="O1159" s="5"/>
      <c r="P1159" s="5"/>
      <c r="Q1159" s="5"/>
      <c r="R1159" s="5"/>
      <c r="S1159" s="5"/>
      <c r="T1159" s="5" t="s">
        <v>6050</v>
      </c>
      <c r="U1159" s="5" t="s">
        <v>108</v>
      </c>
      <c r="V1159" s="5" t="s">
        <v>109</v>
      </c>
      <c r="W1159" s="5" t="s">
        <v>1199</v>
      </c>
      <c r="X1159" s="5" t="s">
        <v>1200</v>
      </c>
      <c r="Y1159" s="5" t="s">
        <v>1201</v>
      </c>
      <c r="Z1159" s="5" t="s">
        <v>1202</v>
      </c>
      <c r="AA1159" s="5"/>
      <c r="AB1159" s="5"/>
      <c r="AC1159" s="5">
        <v>48</v>
      </c>
      <c r="AD1159" s="5" t="s">
        <v>81</v>
      </c>
      <c r="AE1159" s="5" t="s">
        <v>82</v>
      </c>
      <c r="AF1159" s="5"/>
      <c r="AG1159" s="5"/>
      <c r="AH1159" s="5"/>
      <c r="AI1159" s="5"/>
      <c r="AJ1159" s="5" t="s">
        <v>35</v>
      </c>
      <c r="AK1159" s="5" t="s">
        <v>36</v>
      </c>
      <c r="AL1159" s="5" t="s">
        <v>290</v>
      </c>
      <c r="AM1159" s="5" t="s">
        <v>291</v>
      </c>
      <c r="AN1159" s="5"/>
      <c r="AO1159" s="5"/>
      <c r="AP1159" s="5"/>
      <c r="AQ1159" s="5"/>
      <c r="AR1159" s="5"/>
      <c r="AS1159" s="5"/>
      <c r="AT1159" s="5" t="s">
        <v>95</v>
      </c>
      <c r="AU1159" s="5" t="s">
        <v>96</v>
      </c>
      <c r="AV1159" s="5" t="s">
        <v>1203</v>
      </c>
      <c r="AW1159" s="5" t="s">
        <v>1204</v>
      </c>
      <c r="AX1159" s="5"/>
      <c r="AY1159" s="5"/>
      <c r="AZ1159" s="5"/>
      <c r="BA1159" s="5"/>
      <c r="BB1159" s="5"/>
      <c r="BC1159" s="5"/>
      <c r="BD1159" s="5"/>
      <c r="BE1159" s="5"/>
      <c r="BF1159" s="5"/>
      <c r="BG1159" s="5" t="s">
        <v>95</v>
      </c>
      <c r="BH1159" s="5" t="s">
        <v>96</v>
      </c>
      <c r="BI1159" s="5" t="s">
        <v>1205</v>
      </c>
      <c r="BJ1159" s="5" t="s">
        <v>1206</v>
      </c>
      <c r="BK1159" s="5" t="s">
        <v>95</v>
      </c>
      <c r="BL1159" s="5" t="s">
        <v>96</v>
      </c>
      <c r="BM1159" s="5" t="s">
        <v>1207</v>
      </c>
      <c r="BN1159" s="5" t="s">
        <v>1208</v>
      </c>
      <c r="BO1159" s="5" t="s">
        <v>95</v>
      </c>
      <c r="BP1159" s="5" t="s">
        <v>96</v>
      </c>
      <c r="BQ1159" s="5" t="s">
        <v>1209</v>
      </c>
      <c r="BR1159" s="5" t="s">
        <v>1210</v>
      </c>
      <c r="BS1159" s="5" t="s">
        <v>171</v>
      </c>
      <c r="BT1159" s="5" t="s">
        <v>6051</v>
      </c>
      <c r="BU1159" s="5"/>
    </row>
    <row r="1160" spans="1:73" s="6" customFormat="1" ht="13.5" customHeight="1">
      <c r="A1160" s="11" t="str">
        <f>HYPERLINK("http://kyu.snu.ac.kr/sdhj/index.jsp?type=hj/GK14746_00IM0001_167b.jpg","1867_수동면_167b")</f>
        <v>1867_수동면_167b</v>
      </c>
      <c r="B1160" s="4">
        <v>1867</v>
      </c>
      <c r="C1160" s="4" t="s">
        <v>72</v>
      </c>
      <c r="D1160" s="4" t="s">
        <v>73</v>
      </c>
      <c r="E1160" s="4">
        <v>1159</v>
      </c>
      <c r="F1160" s="5">
        <v>7</v>
      </c>
      <c r="G1160" s="5" t="s">
        <v>83</v>
      </c>
      <c r="H1160" s="5" t="s">
        <v>84</v>
      </c>
      <c r="I1160" s="5">
        <f t="shared" si="82"/>
        <v>7</v>
      </c>
      <c r="J1160" s="5"/>
      <c r="K1160" s="5"/>
      <c r="L1160" s="5">
        <f>L1159</f>
        <v>5</v>
      </c>
      <c r="M1160" s="4" t="s">
        <v>201</v>
      </c>
      <c r="N1160" s="4" t="s">
        <v>202</v>
      </c>
      <c r="O1160" s="5"/>
      <c r="P1160" s="5"/>
      <c r="Q1160" s="5"/>
      <c r="R1160" s="5"/>
      <c r="S1160" s="5" t="s">
        <v>3095</v>
      </c>
      <c r="T1160" s="5" t="s">
        <v>3096</v>
      </c>
      <c r="U1160" s="5"/>
      <c r="V1160" s="5"/>
      <c r="W1160" s="5" t="s">
        <v>166</v>
      </c>
      <c r="X1160" s="5" t="s">
        <v>5539</v>
      </c>
      <c r="Y1160" s="5" t="s">
        <v>167</v>
      </c>
      <c r="Z1160" s="5" t="s">
        <v>168</v>
      </c>
      <c r="AA1160" s="5"/>
      <c r="AB1160" s="5"/>
      <c r="AC1160" s="5">
        <v>76</v>
      </c>
      <c r="AD1160" s="5" t="s">
        <v>1292</v>
      </c>
      <c r="AE1160" s="5" t="s">
        <v>1293</v>
      </c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</row>
    <row r="1161" spans="1:73" s="6" customFormat="1" ht="13.5" customHeight="1">
      <c r="A1161" s="11" t="str">
        <f>HYPERLINK("http://kyu.snu.ac.kr/sdhj/index.jsp?type=hj/GK14746_00IM0001_167b.jpg","1867_수동면_167b")</f>
        <v>1867_수동면_167b</v>
      </c>
      <c r="B1161" s="4">
        <v>1867</v>
      </c>
      <c r="C1161" s="4" t="s">
        <v>72</v>
      </c>
      <c r="D1161" s="4" t="s">
        <v>73</v>
      </c>
      <c r="E1161" s="4">
        <v>1160</v>
      </c>
      <c r="F1161" s="5">
        <v>7</v>
      </c>
      <c r="G1161" s="5" t="s">
        <v>83</v>
      </c>
      <c r="H1161" s="5" t="s">
        <v>84</v>
      </c>
      <c r="I1161" s="5">
        <f t="shared" si="82"/>
        <v>7</v>
      </c>
      <c r="J1161" s="5"/>
      <c r="K1161" s="5"/>
      <c r="L1161" s="5">
        <f>L1160</f>
        <v>5</v>
      </c>
      <c r="M1161" s="4" t="s">
        <v>201</v>
      </c>
      <c r="N1161" s="4" t="s">
        <v>202</v>
      </c>
      <c r="O1161" s="5"/>
      <c r="P1161" s="5"/>
      <c r="Q1161" s="5"/>
      <c r="R1161" s="5"/>
      <c r="S1161" s="5" t="s">
        <v>164</v>
      </c>
      <c r="T1161" s="5" t="s">
        <v>165</v>
      </c>
      <c r="U1161" s="5"/>
      <c r="V1161" s="5"/>
      <c r="W1161" s="5" t="s">
        <v>134</v>
      </c>
      <c r="X1161" s="5" t="s">
        <v>135</v>
      </c>
      <c r="Y1161" s="5" t="s">
        <v>167</v>
      </c>
      <c r="Z1161" s="5" t="s">
        <v>168</v>
      </c>
      <c r="AA1161" s="5"/>
      <c r="AB1161" s="5"/>
      <c r="AC1161" s="5">
        <v>46</v>
      </c>
      <c r="AD1161" s="5" t="s">
        <v>203</v>
      </c>
      <c r="AE1161" s="5" t="s">
        <v>204</v>
      </c>
      <c r="AF1161" s="5"/>
      <c r="AG1161" s="5"/>
      <c r="AH1161" s="5"/>
      <c r="AI1161" s="5"/>
      <c r="AJ1161" s="5" t="s">
        <v>169</v>
      </c>
      <c r="AK1161" s="5" t="s">
        <v>170</v>
      </c>
      <c r="AL1161" s="5" t="s">
        <v>140</v>
      </c>
      <c r="AM1161" s="5" t="s">
        <v>141</v>
      </c>
      <c r="AN1161" s="5"/>
      <c r="AO1161" s="5"/>
      <c r="AP1161" s="5"/>
      <c r="AQ1161" s="5"/>
      <c r="AR1161" s="5"/>
      <c r="AS1161" s="5"/>
      <c r="AT1161" s="5" t="s">
        <v>95</v>
      </c>
      <c r="AU1161" s="5" t="s">
        <v>96</v>
      </c>
      <c r="AV1161" s="5" t="s">
        <v>6052</v>
      </c>
      <c r="AW1161" s="5" t="s">
        <v>6053</v>
      </c>
      <c r="AX1161" s="5"/>
      <c r="AY1161" s="5"/>
      <c r="AZ1161" s="5"/>
      <c r="BA1161" s="5"/>
      <c r="BB1161" s="5"/>
      <c r="BC1161" s="5"/>
      <c r="BD1161" s="5"/>
      <c r="BE1161" s="5"/>
      <c r="BF1161" s="5"/>
      <c r="BG1161" s="5" t="s">
        <v>95</v>
      </c>
      <c r="BH1161" s="5" t="s">
        <v>96</v>
      </c>
      <c r="BI1161" s="5" t="s">
        <v>205</v>
      </c>
      <c r="BJ1161" s="5" t="s">
        <v>206</v>
      </c>
      <c r="BK1161" s="5" t="s">
        <v>95</v>
      </c>
      <c r="BL1161" s="5" t="s">
        <v>96</v>
      </c>
      <c r="BM1161" s="5" t="s">
        <v>207</v>
      </c>
      <c r="BN1161" s="5" t="s">
        <v>6054</v>
      </c>
      <c r="BO1161" s="5" t="s">
        <v>95</v>
      </c>
      <c r="BP1161" s="5" t="s">
        <v>96</v>
      </c>
      <c r="BQ1161" s="5" t="s">
        <v>208</v>
      </c>
      <c r="BR1161" s="5" t="s">
        <v>209</v>
      </c>
      <c r="BS1161" s="5" t="s">
        <v>199</v>
      </c>
      <c r="BT1161" s="5" t="s">
        <v>200</v>
      </c>
      <c r="BU1161" s="5"/>
    </row>
    <row r="1162" spans="1:73" s="6" customFormat="1" ht="13.5" customHeight="1">
      <c r="A1162" s="11" t="str">
        <f>HYPERLINK("http://kyu.snu.ac.kr/sdhj/index.jsp?type=hj/GK14746_00IM0001_167b.jpg","1867_수동면_167b")</f>
        <v>1867_수동면_167b</v>
      </c>
      <c r="B1162" s="4">
        <v>1867</v>
      </c>
      <c r="C1162" s="4" t="s">
        <v>72</v>
      </c>
      <c r="D1162" s="4" t="s">
        <v>73</v>
      </c>
      <c r="E1162" s="4">
        <v>1161</v>
      </c>
      <c r="F1162" s="5">
        <v>7</v>
      </c>
      <c r="G1162" s="5" t="s">
        <v>83</v>
      </c>
      <c r="H1162" s="5" t="s">
        <v>84</v>
      </c>
      <c r="I1162" s="5">
        <f t="shared" si="82"/>
        <v>7</v>
      </c>
      <c r="J1162" s="5"/>
      <c r="K1162" s="5"/>
      <c r="L1162" s="5">
        <f>L1161</f>
        <v>5</v>
      </c>
      <c r="M1162" s="4" t="s">
        <v>201</v>
      </c>
      <c r="N1162" s="4" t="s">
        <v>202</v>
      </c>
      <c r="O1162" s="5"/>
      <c r="P1162" s="5"/>
      <c r="Q1162" s="5"/>
      <c r="R1162" s="5"/>
      <c r="S1162" s="5"/>
      <c r="T1162" s="5" t="s">
        <v>5541</v>
      </c>
      <c r="U1162" s="5" t="s">
        <v>4512</v>
      </c>
      <c r="V1162" s="5" t="s">
        <v>4513</v>
      </c>
      <c r="W1162" s="5"/>
      <c r="X1162" s="5"/>
      <c r="Y1162" s="5" t="s">
        <v>4738</v>
      </c>
      <c r="Z1162" s="5" t="s">
        <v>4739</v>
      </c>
      <c r="AA1162" s="5"/>
      <c r="AB1162" s="5"/>
      <c r="AC1162" s="5"/>
      <c r="AD1162" s="5" t="s">
        <v>678</v>
      </c>
      <c r="AE1162" s="5" t="s">
        <v>679</v>
      </c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</row>
    <row r="1163" spans="1:73" s="6" customFormat="1" ht="13.5" customHeight="1">
      <c r="A1163" s="11" t="str">
        <f>HYPERLINK("http://kyu.snu.ac.kr/sdhj/index.jsp?type=hj/GK14746_00IM0001_167b.jpg","1867_수동면_167b")</f>
        <v>1867_수동면_167b</v>
      </c>
      <c r="B1163" s="4">
        <v>1867</v>
      </c>
      <c r="C1163" s="4" t="s">
        <v>72</v>
      </c>
      <c r="D1163" s="4" t="s">
        <v>73</v>
      </c>
      <c r="E1163" s="4">
        <v>1162</v>
      </c>
      <c r="F1163" s="5">
        <v>7</v>
      </c>
      <c r="G1163" s="5" t="s">
        <v>83</v>
      </c>
      <c r="H1163" s="5" t="s">
        <v>84</v>
      </c>
      <c r="I1163" s="5">
        <v>8</v>
      </c>
      <c r="J1163" s="5" t="s">
        <v>2455</v>
      </c>
      <c r="K1163" s="5" t="s">
        <v>2456</v>
      </c>
      <c r="L1163" s="5">
        <v>1</v>
      </c>
      <c r="M1163" s="4" t="s">
        <v>2457</v>
      </c>
      <c r="N1163" s="4" t="s">
        <v>2458</v>
      </c>
      <c r="O1163" s="5"/>
      <c r="P1163" s="5"/>
      <c r="Q1163" s="5"/>
      <c r="R1163" s="5"/>
      <c r="S1163" s="5"/>
      <c r="T1163" s="5" t="s">
        <v>5881</v>
      </c>
      <c r="U1163" s="5" t="s">
        <v>108</v>
      </c>
      <c r="V1163" s="5" t="s">
        <v>109</v>
      </c>
      <c r="W1163" s="5" t="s">
        <v>1199</v>
      </c>
      <c r="X1163" s="5" t="s">
        <v>1200</v>
      </c>
      <c r="Y1163" s="5" t="s">
        <v>2459</v>
      </c>
      <c r="Z1163" s="5" t="s">
        <v>2460</v>
      </c>
      <c r="AA1163" s="5"/>
      <c r="AB1163" s="5"/>
      <c r="AC1163" s="5">
        <v>57</v>
      </c>
      <c r="AD1163" s="5" t="s">
        <v>1052</v>
      </c>
      <c r="AE1163" s="5" t="s">
        <v>1053</v>
      </c>
      <c r="AF1163" s="5"/>
      <c r="AG1163" s="5"/>
      <c r="AH1163" s="5"/>
      <c r="AI1163" s="5"/>
      <c r="AJ1163" s="5" t="s">
        <v>35</v>
      </c>
      <c r="AK1163" s="5" t="s">
        <v>36</v>
      </c>
      <c r="AL1163" s="5" t="s">
        <v>290</v>
      </c>
      <c r="AM1163" s="5" t="s">
        <v>291</v>
      </c>
      <c r="AN1163" s="5"/>
      <c r="AO1163" s="5"/>
      <c r="AP1163" s="5"/>
      <c r="AQ1163" s="5"/>
      <c r="AR1163" s="5"/>
      <c r="AS1163" s="5"/>
      <c r="AT1163" s="5" t="s">
        <v>95</v>
      </c>
      <c r="AU1163" s="5" t="s">
        <v>96</v>
      </c>
      <c r="AV1163" s="5" t="s">
        <v>2461</v>
      </c>
      <c r="AW1163" s="5" t="s">
        <v>2462</v>
      </c>
      <c r="AX1163" s="5"/>
      <c r="AY1163" s="5"/>
      <c r="AZ1163" s="5"/>
      <c r="BA1163" s="5"/>
      <c r="BB1163" s="5"/>
      <c r="BC1163" s="5"/>
      <c r="BD1163" s="5"/>
      <c r="BE1163" s="5"/>
      <c r="BF1163" s="5"/>
      <c r="BG1163" s="5" t="s">
        <v>95</v>
      </c>
      <c r="BH1163" s="5" t="s">
        <v>96</v>
      </c>
      <c r="BI1163" s="5" t="s">
        <v>2463</v>
      </c>
      <c r="BJ1163" s="5" t="s">
        <v>2388</v>
      </c>
      <c r="BK1163" s="5" t="s">
        <v>95</v>
      </c>
      <c r="BL1163" s="5" t="s">
        <v>96</v>
      </c>
      <c r="BM1163" s="5" t="s">
        <v>2464</v>
      </c>
      <c r="BN1163" s="5" t="s">
        <v>2465</v>
      </c>
      <c r="BO1163" s="5" t="s">
        <v>95</v>
      </c>
      <c r="BP1163" s="5" t="s">
        <v>96</v>
      </c>
      <c r="BQ1163" s="5" t="s">
        <v>2466</v>
      </c>
      <c r="BR1163" s="5" t="s">
        <v>2467</v>
      </c>
      <c r="BS1163" s="5" t="s">
        <v>116</v>
      </c>
      <c r="BT1163" s="5" t="s">
        <v>117</v>
      </c>
      <c r="BU1163" s="5"/>
    </row>
    <row r="1164" spans="1:73" s="6" customFormat="1" ht="13.5" customHeight="1">
      <c r="A1164" s="11" t="str">
        <f>HYPERLINK("http://kyu.snu.ac.kr/sdhj/index.jsp?type=hj/GK14746_00IM0001_167b.jpg","1867_수동면_167b")</f>
        <v>1867_수동면_167b</v>
      </c>
      <c r="B1164" s="4">
        <v>1867</v>
      </c>
      <c r="C1164" s="4" t="s">
        <v>72</v>
      </c>
      <c r="D1164" s="4" t="s">
        <v>73</v>
      </c>
      <c r="E1164" s="4">
        <v>1163</v>
      </c>
      <c r="F1164" s="5">
        <v>7</v>
      </c>
      <c r="G1164" s="5" t="s">
        <v>83</v>
      </c>
      <c r="H1164" s="5" t="s">
        <v>84</v>
      </c>
      <c r="I1164" s="5">
        <f t="shared" ref="I1164:I1173" si="84">I1163</f>
        <v>8</v>
      </c>
      <c r="J1164" s="5"/>
      <c r="K1164" s="5"/>
      <c r="L1164" s="5">
        <f>L1163</f>
        <v>1</v>
      </c>
      <c r="M1164" s="4" t="s">
        <v>2457</v>
      </c>
      <c r="N1164" s="4" t="s">
        <v>2458</v>
      </c>
      <c r="O1164" s="5"/>
      <c r="P1164" s="5"/>
      <c r="Q1164" s="5"/>
      <c r="R1164" s="5"/>
      <c r="S1164" s="5" t="s">
        <v>4494</v>
      </c>
      <c r="T1164" s="5" t="s">
        <v>4495</v>
      </c>
      <c r="U1164" s="5" t="s">
        <v>108</v>
      </c>
      <c r="V1164" s="5" t="s">
        <v>109</v>
      </c>
      <c r="W1164" s="5"/>
      <c r="X1164" s="5"/>
      <c r="Y1164" s="5" t="s">
        <v>5347</v>
      </c>
      <c r="Z1164" s="5" t="s">
        <v>5348</v>
      </c>
      <c r="AA1164" s="5" t="s">
        <v>5349</v>
      </c>
      <c r="AB1164" s="5" t="s">
        <v>5350</v>
      </c>
      <c r="AC1164" s="5">
        <v>21</v>
      </c>
      <c r="AD1164" s="5" t="s">
        <v>160</v>
      </c>
      <c r="AE1164" s="5" t="s">
        <v>161</v>
      </c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</row>
    <row r="1165" spans="1:73" s="6" customFormat="1" ht="13.5" customHeight="1">
      <c r="A1165" s="11" t="str">
        <f>HYPERLINK("http://kyu.snu.ac.kr/sdhj/index.jsp?type=hj/GK14746_00IM0001_167b.jpg","1867_수동면_167b")</f>
        <v>1867_수동면_167b</v>
      </c>
      <c r="B1165" s="4">
        <v>1867</v>
      </c>
      <c r="C1165" s="4" t="s">
        <v>72</v>
      </c>
      <c r="D1165" s="4" t="s">
        <v>73</v>
      </c>
      <c r="E1165" s="4">
        <v>1164</v>
      </c>
      <c r="F1165" s="5">
        <v>7</v>
      </c>
      <c r="G1165" s="5" t="s">
        <v>83</v>
      </c>
      <c r="H1165" s="5" t="s">
        <v>84</v>
      </c>
      <c r="I1165" s="5">
        <f t="shared" si="84"/>
        <v>8</v>
      </c>
      <c r="J1165" s="5"/>
      <c r="K1165" s="5"/>
      <c r="L1165" s="5">
        <f>L1164</f>
        <v>1</v>
      </c>
      <c r="M1165" s="4" t="s">
        <v>2457</v>
      </c>
      <c r="N1165" s="4" t="s">
        <v>2458</v>
      </c>
      <c r="O1165" s="5"/>
      <c r="P1165" s="5"/>
      <c r="Q1165" s="5"/>
      <c r="R1165" s="5"/>
      <c r="S1165" s="5" t="s">
        <v>4475</v>
      </c>
      <c r="T1165" s="5" t="s">
        <v>4435</v>
      </c>
      <c r="U1165" s="5"/>
      <c r="V1165" s="5"/>
      <c r="W1165" s="5" t="s">
        <v>184</v>
      </c>
      <c r="X1165" s="5" t="s">
        <v>6055</v>
      </c>
      <c r="Y1165" s="5" t="s">
        <v>167</v>
      </c>
      <c r="Z1165" s="5" t="s">
        <v>168</v>
      </c>
      <c r="AA1165" s="5"/>
      <c r="AB1165" s="5"/>
      <c r="AC1165" s="5">
        <v>19</v>
      </c>
      <c r="AD1165" s="5" t="s">
        <v>2226</v>
      </c>
      <c r="AE1165" s="5" t="s">
        <v>2227</v>
      </c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</row>
    <row r="1166" spans="1:73" s="6" customFormat="1" ht="13.5" customHeight="1">
      <c r="A1166" s="11" t="str">
        <f>HYPERLINK("http://kyu.snu.ac.kr/sdhj/index.jsp?type=hj/GK14746_00IM0001_167b.jpg","1867_수동면_167b")</f>
        <v>1867_수동면_167b</v>
      </c>
      <c r="B1166" s="4">
        <v>1867</v>
      </c>
      <c r="C1166" s="4" t="s">
        <v>72</v>
      </c>
      <c r="D1166" s="4" t="s">
        <v>73</v>
      </c>
      <c r="E1166" s="4">
        <v>1165</v>
      </c>
      <c r="F1166" s="5">
        <v>7</v>
      </c>
      <c r="G1166" s="5" t="s">
        <v>83</v>
      </c>
      <c r="H1166" s="5" t="s">
        <v>84</v>
      </c>
      <c r="I1166" s="5">
        <f t="shared" si="84"/>
        <v>8</v>
      </c>
      <c r="J1166" s="5"/>
      <c r="K1166" s="5"/>
      <c r="L1166" s="5">
        <f>L1165</f>
        <v>1</v>
      </c>
      <c r="M1166" s="4" t="s">
        <v>2457</v>
      </c>
      <c r="N1166" s="4" t="s">
        <v>2458</v>
      </c>
      <c r="O1166" s="5"/>
      <c r="P1166" s="5"/>
      <c r="Q1166" s="5"/>
      <c r="R1166" s="5"/>
      <c r="S1166" s="5" t="s">
        <v>4494</v>
      </c>
      <c r="T1166" s="5" t="s">
        <v>4495</v>
      </c>
      <c r="U1166" s="5"/>
      <c r="V1166" s="5"/>
      <c r="W1166" s="5"/>
      <c r="X1166" s="5"/>
      <c r="Y1166" s="5" t="s">
        <v>5351</v>
      </c>
      <c r="Z1166" s="5" t="s">
        <v>5352</v>
      </c>
      <c r="AA1166" s="5"/>
      <c r="AB1166" s="5"/>
      <c r="AC1166" s="5">
        <v>18</v>
      </c>
      <c r="AD1166" s="5" t="s">
        <v>397</v>
      </c>
      <c r="AE1166" s="5" t="s">
        <v>398</v>
      </c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</row>
    <row r="1167" spans="1:73" s="6" customFormat="1" ht="13.5" customHeight="1">
      <c r="A1167" s="11" t="str">
        <f>HYPERLINK("http://kyu.snu.ac.kr/sdhj/index.jsp?type=hj/GK14746_00IM0001_167b.jpg","1867_수동면_167b")</f>
        <v>1867_수동면_167b</v>
      </c>
      <c r="B1167" s="4">
        <v>1867</v>
      </c>
      <c r="C1167" s="4" t="s">
        <v>72</v>
      </c>
      <c r="D1167" s="4" t="s">
        <v>73</v>
      </c>
      <c r="E1167" s="4">
        <v>1166</v>
      </c>
      <c r="F1167" s="5">
        <v>7</v>
      </c>
      <c r="G1167" s="5" t="s">
        <v>83</v>
      </c>
      <c r="H1167" s="5" t="s">
        <v>84</v>
      </c>
      <c r="I1167" s="5">
        <f t="shared" si="84"/>
        <v>8</v>
      </c>
      <c r="J1167" s="5"/>
      <c r="K1167" s="5"/>
      <c r="L1167" s="5">
        <f>L1166</f>
        <v>1</v>
      </c>
      <c r="M1167" s="4" t="s">
        <v>2457</v>
      </c>
      <c r="N1167" s="4" t="s">
        <v>2458</v>
      </c>
      <c r="O1167" s="5"/>
      <c r="P1167" s="5"/>
      <c r="Q1167" s="5"/>
      <c r="R1167" s="5"/>
      <c r="S1167" s="5"/>
      <c r="T1167" s="5" t="s">
        <v>5882</v>
      </c>
      <c r="U1167" s="5" t="s">
        <v>4512</v>
      </c>
      <c r="V1167" s="5" t="s">
        <v>4513</v>
      </c>
      <c r="W1167" s="5"/>
      <c r="X1167" s="5"/>
      <c r="Y1167" s="5" t="s">
        <v>5353</v>
      </c>
      <c r="Z1167" s="5" t="s">
        <v>5354</v>
      </c>
      <c r="AA1167" s="5"/>
      <c r="AB1167" s="5"/>
      <c r="AC1167" s="5"/>
      <c r="AD1167" s="5" t="s">
        <v>349</v>
      </c>
      <c r="AE1167" s="5" t="s">
        <v>350</v>
      </c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</row>
    <row r="1168" spans="1:73" s="6" customFormat="1" ht="13.5" customHeight="1">
      <c r="A1168" s="11" t="str">
        <f>HYPERLINK("http://kyu.snu.ac.kr/sdhj/index.jsp?type=hj/GK14746_00IM0001_168a.jpg","1867_수동면_168a")</f>
        <v>1867_수동면_168a</v>
      </c>
      <c r="B1168" s="4">
        <v>1867</v>
      </c>
      <c r="C1168" s="4" t="s">
        <v>72</v>
      </c>
      <c r="D1168" s="4" t="s">
        <v>73</v>
      </c>
      <c r="E1168" s="4">
        <v>1167</v>
      </c>
      <c r="F1168" s="5">
        <v>7</v>
      </c>
      <c r="G1168" s="5" t="s">
        <v>83</v>
      </c>
      <c r="H1168" s="5" t="s">
        <v>84</v>
      </c>
      <c r="I1168" s="5">
        <f t="shared" si="84"/>
        <v>8</v>
      </c>
      <c r="J1168" s="5"/>
      <c r="K1168" s="5"/>
      <c r="L1168" s="5">
        <v>2</v>
      </c>
      <c r="M1168" s="4" t="s">
        <v>1546</v>
      </c>
      <c r="N1168" s="4" t="s">
        <v>1547</v>
      </c>
      <c r="O1168" s="5" t="s">
        <v>14</v>
      </c>
      <c r="P1168" s="5" t="s">
        <v>15</v>
      </c>
      <c r="Q1168" s="5"/>
      <c r="R1168" s="5"/>
      <c r="S1168" s="5"/>
      <c r="T1168" s="5" t="s">
        <v>5950</v>
      </c>
      <c r="U1168" s="5" t="s">
        <v>108</v>
      </c>
      <c r="V1168" s="5" t="s">
        <v>109</v>
      </c>
      <c r="W1168" s="5" t="s">
        <v>184</v>
      </c>
      <c r="X1168" s="5" t="s">
        <v>5951</v>
      </c>
      <c r="Y1168" s="5" t="s">
        <v>1548</v>
      </c>
      <c r="Z1168" s="5" t="s">
        <v>1549</v>
      </c>
      <c r="AA1168" s="5"/>
      <c r="AB1168" s="5"/>
      <c r="AC1168" s="5">
        <v>41</v>
      </c>
      <c r="AD1168" s="5" t="s">
        <v>229</v>
      </c>
      <c r="AE1168" s="5" t="s">
        <v>230</v>
      </c>
      <c r="AF1168" s="5"/>
      <c r="AG1168" s="5"/>
      <c r="AH1168" s="5"/>
      <c r="AI1168" s="5"/>
      <c r="AJ1168" s="5" t="s">
        <v>35</v>
      </c>
      <c r="AK1168" s="5" t="s">
        <v>36</v>
      </c>
      <c r="AL1168" s="5" t="s">
        <v>1550</v>
      </c>
      <c r="AM1168" s="5" t="s">
        <v>1551</v>
      </c>
      <c r="AN1168" s="5"/>
      <c r="AO1168" s="5"/>
      <c r="AP1168" s="5"/>
      <c r="AQ1168" s="5"/>
      <c r="AR1168" s="5"/>
      <c r="AS1168" s="5"/>
      <c r="AT1168" s="5" t="s">
        <v>95</v>
      </c>
      <c r="AU1168" s="5" t="s">
        <v>96</v>
      </c>
      <c r="AV1168" s="5" t="s">
        <v>1552</v>
      </c>
      <c r="AW1168" s="5" t="s">
        <v>1553</v>
      </c>
      <c r="AX1168" s="5" t="s">
        <v>95</v>
      </c>
      <c r="AY1168" s="5" t="s">
        <v>96</v>
      </c>
      <c r="AZ1168" s="5" t="s">
        <v>1554</v>
      </c>
      <c r="BA1168" s="5" t="s">
        <v>1555</v>
      </c>
      <c r="BB1168" s="5"/>
      <c r="BC1168" s="5"/>
      <c r="BD1168" s="5"/>
      <c r="BE1168" s="5"/>
      <c r="BF1168" s="5"/>
      <c r="BG1168" s="5" t="s">
        <v>95</v>
      </c>
      <c r="BH1168" s="5" t="s">
        <v>96</v>
      </c>
      <c r="BI1168" s="5" t="s">
        <v>1556</v>
      </c>
      <c r="BJ1168" s="5" t="s">
        <v>1557</v>
      </c>
      <c r="BK1168" s="5" t="s">
        <v>95</v>
      </c>
      <c r="BL1168" s="5" t="s">
        <v>96</v>
      </c>
      <c r="BM1168" s="5" t="s">
        <v>1558</v>
      </c>
      <c r="BN1168" s="5" t="s">
        <v>6056</v>
      </c>
      <c r="BO1168" s="5" t="s">
        <v>95</v>
      </c>
      <c r="BP1168" s="5" t="s">
        <v>96</v>
      </c>
      <c r="BQ1168" s="5" t="s">
        <v>1559</v>
      </c>
      <c r="BR1168" s="5" t="s">
        <v>1560</v>
      </c>
      <c r="BS1168" s="5" t="s">
        <v>1561</v>
      </c>
      <c r="BT1168" s="5" t="s">
        <v>1562</v>
      </c>
      <c r="BU1168" s="5"/>
    </row>
    <row r="1169" spans="1:73" s="6" customFormat="1" ht="13.5" customHeight="1">
      <c r="A1169" s="11" t="str">
        <f>HYPERLINK("http://kyu.snu.ac.kr/sdhj/index.jsp?type=hj/GK14746_00IM0001_168a.jpg","1867_수동면_168a")</f>
        <v>1867_수동면_168a</v>
      </c>
      <c r="B1169" s="4">
        <v>1867</v>
      </c>
      <c r="C1169" s="4" t="s">
        <v>72</v>
      </c>
      <c r="D1169" s="4" t="s">
        <v>73</v>
      </c>
      <c r="E1169" s="4">
        <v>1168</v>
      </c>
      <c r="F1169" s="5">
        <v>7</v>
      </c>
      <c r="G1169" s="5" t="s">
        <v>83</v>
      </c>
      <c r="H1169" s="5" t="s">
        <v>84</v>
      </c>
      <c r="I1169" s="5">
        <f t="shared" si="84"/>
        <v>8</v>
      </c>
      <c r="J1169" s="5"/>
      <c r="K1169" s="5"/>
      <c r="L1169" s="5">
        <f>L1168</f>
        <v>2</v>
      </c>
      <c r="M1169" s="4" t="s">
        <v>1546</v>
      </c>
      <c r="N1169" s="4" t="s">
        <v>1547</v>
      </c>
      <c r="O1169" s="5"/>
      <c r="P1169" s="5"/>
      <c r="Q1169" s="5"/>
      <c r="R1169" s="5"/>
      <c r="S1169" s="5" t="s">
        <v>3095</v>
      </c>
      <c r="T1169" s="5" t="s">
        <v>3096</v>
      </c>
      <c r="U1169" s="5"/>
      <c r="V1169" s="5"/>
      <c r="W1169" s="5" t="s">
        <v>2263</v>
      </c>
      <c r="X1169" s="5" t="s">
        <v>2264</v>
      </c>
      <c r="Y1169" s="5" t="s">
        <v>167</v>
      </c>
      <c r="Z1169" s="5" t="s">
        <v>168</v>
      </c>
      <c r="AA1169" s="5"/>
      <c r="AB1169" s="5"/>
      <c r="AC1169" s="5">
        <v>56</v>
      </c>
      <c r="AD1169" s="5" t="s">
        <v>288</v>
      </c>
      <c r="AE1169" s="5" t="s">
        <v>289</v>
      </c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</row>
    <row r="1170" spans="1:73" s="6" customFormat="1" ht="13.5" customHeight="1">
      <c r="A1170" s="11" t="str">
        <f>HYPERLINK("http://kyu.snu.ac.kr/sdhj/index.jsp?type=hj/GK14746_00IM0001_168a.jpg","1867_수동면_168a")</f>
        <v>1867_수동면_168a</v>
      </c>
      <c r="B1170" s="4">
        <v>1867</v>
      </c>
      <c r="C1170" s="4" t="s">
        <v>72</v>
      </c>
      <c r="D1170" s="4" t="s">
        <v>73</v>
      </c>
      <c r="E1170" s="4">
        <v>1169</v>
      </c>
      <c r="F1170" s="5">
        <v>7</v>
      </c>
      <c r="G1170" s="5" t="s">
        <v>83</v>
      </c>
      <c r="H1170" s="5" t="s">
        <v>84</v>
      </c>
      <c r="I1170" s="5">
        <f t="shared" si="84"/>
        <v>8</v>
      </c>
      <c r="J1170" s="5"/>
      <c r="K1170" s="5"/>
      <c r="L1170" s="5">
        <f>L1169</f>
        <v>2</v>
      </c>
      <c r="M1170" s="4" t="s">
        <v>1546</v>
      </c>
      <c r="N1170" s="4" t="s">
        <v>1547</v>
      </c>
      <c r="O1170" s="5"/>
      <c r="P1170" s="5"/>
      <c r="Q1170" s="5"/>
      <c r="R1170" s="5"/>
      <c r="S1170" s="5" t="s">
        <v>164</v>
      </c>
      <c r="T1170" s="5" t="s">
        <v>165</v>
      </c>
      <c r="U1170" s="5"/>
      <c r="V1170" s="5"/>
      <c r="W1170" s="5" t="s">
        <v>110</v>
      </c>
      <c r="X1170" s="5" t="s">
        <v>111</v>
      </c>
      <c r="Y1170" s="5" t="s">
        <v>167</v>
      </c>
      <c r="Z1170" s="5" t="s">
        <v>168</v>
      </c>
      <c r="AA1170" s="5"/>
      <c r="AB1170" s="5"/>
      <c r="AC1170" s="5">
        <v>41</v>
      </c>
      <c r="AD1170" s="5" t="s">
        <v>877</v>
      </c>
      <c r="AE1170" s="5" t="s">
        <v>878</v>
      </c>
      <c r="AF1170" s="5"/>
      <c r="AG1170" s="5"/>
      <c r="AH1170" s="5"/>
      <c r="AI1170" s="5"/>
      <c r="AJ1170" s="5" t="s">
        <v>169</v>
      </c>
      <c r="AK1170" s="5" t="s">
        <v>170</v>
      </c>
      <c r="AL1170" s="5" t="s">
        <v>116</v>
      </c>
      <c r="AM1170" s="5" t="s">
        <v>117</v>
      </c>
      <c r="AN1170" s="5"/>
      <c r="AO1170" s="5"/>
      <c r="AP1170" s="5"/>
      <c r="AQ1170" s="5"/>
      <c r="AR1170" s="5"/>
      <c r="AS1170" s="5"/>
      <c r="AT1170" s="5" t="s">
        <v>95</v>
      </c>
      <c r="AU1170" s="5" t="s">
        <v>96</v>
      </c>
      <c r="AV1170" s="5" t="s">
        <v>3050</v>
      </c>
      <c r="AW1170" s="5" t="s">
        <v>3051</v>
      </c>
      <c r="AX1170" s="5"/>
      <c r="AY1170" s="5"/>
      <c r="AZ1170" s="5"/>
      <c r="BA1170" s="5"/>
      <c r="BB1170" s="5"/>
      <c r="BC1170" s="5"/>
      <c r="BD1170" s="5"/>
      <c r="BE1170" s="5"/>
      <c r="BF1170" s="5"/>
      <c r="BG1170" s="5" t="s">
        <v>95</v>
      </c>
      <c r="BH1170" s="5" t="s">
        <v>96</v>
      </c>
      <c r="BI1170" s="5" t="s">
        <v>3052</v>
      </c>
      <c r="BJ1170" s="5" t="s">
        <v>3053</v>
      </c>
      <c r="BK1170" s="5" t="s">
        <v>95</v>
      </c>
      <c r="BL1170" s="5" t="s">
        <v>96</v>
      </c>
      <c r="BM1170" s="5" t="s">
        <v>3054</v>
      </c>
      <c r="BN1170" s="5" t="s">
        <v>3055</v>
      </c>
      <c r="BO1170" s="5" t="s">
        <v>95</v>
      </c>
      <c r="BP1170" s="5" t="s">
        <v>96</v>
      </c>
      <c r="BQ1170" s="5" t="s">
        <v>3056</v>
      </c>
      <c r="BR1170" s="5" t="s">
        <v>6057</v>
      </c>
      <c r="BS1170" s="5" t="s">
        <v>383</v>
      </c>
      <c r="BT1170" s="5" t="s">
        <v>384</v>
      </c>
      <c r="BU1170" s="5"/>
    </row>
    <row r="1171" spans="1:73" s="6" customFormat="1" ht="13.5" customHeight="1">
      <c r="A1171" s="11" t="str">
        <f>HYPERLINK("http://kyu.snu.ac.kr/sdhj/index.jsp?type=hj/GK14746_00IM0001_168a.jpg","1867_수동면_168a")</f>
        <v>1867_수동면_168a</v>
      </c>
      <c r="B1171" s="4">
        <v>1867</v>
      </c>
      <c r="C1171" s="4" t="s">
        <v>72</v>
      </c>
      <c r="D1171" s="4" t="s">
        <v>73</v>
      </c>
      <c r="E1171" s="4">
        <v>1170</v>
      </c>
      <c r="F1171" s="5">
        <v>7</v>
      </c>
      <c r="G1171" s="5" t="s">
        <v>83</v>
      </c>
      <c r="H1171" s="5" t="s">
        <v>84</v>
      </c>
      <c r="I1171" s="5">
        <f t="shared" si="84"/>
        <v>8</v>
      </c>
      <c r="J1171" s="5"/>
      <c r="K1171" s="5"/>
      <c r="L1171" s="5">
        <f>L1170</f>
        <v>2</v>
      </c>
      <c r="M1171" s="4" t="s">
        <v>1546</v>
      </c>
      <c r="N1171" s="4" t="s">
        <v>1547</v>
      </c>
      <c r="O1171" s="5"/>
      <c r="P1171" s="5"/>
      <c r="Q1171" s="5"/>
      <c r="R1171" s="5"/>
      <c r="S1171" s="5" t="s">
        <v>4494</v>
      </c>
      <c r="T1171" s="5" t="s">
        <v>4495</v>
      </c>
      <c r="U1171" s="5"/>
      <c r="V1171" s="5"/>
      <c r="W1171" s="5"/>
      <c r="X1171" s="5"/>
      <c r="Y1171" s="5" t="s">
        <v>5355</v>
      </c>
      <c r="Z1171" s="5" t="s">
        <v>5356</v>
      </c>
      <c r="AA1171" s="5"/>
      <c r="AB1171" s="5"/>
      <c r="AC1171" s="5">
        <v>15</v>
      </c>
      <c r="AD1171" s="5" t="s">
        <v>4796</v>
      </c>
      <c r="AE1171" s="5" t="s">
        <v>4797</v>
      </c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</row>
    <row r="1172" spans="1:73" s="6" customFormat="1" ht="13.5" customHeight="1">
      <c r="A1172" s="11" t="str">
        <f>HYPERLINK("http://kyu.snu.ac.kr/sdhj/index.jsp?type=hj/GK14746_00IM0001_168a.jpg","1867_수동면_168a")</f>
        <v>1867_수동면_168a</v>
      </c>
      <c r="B1172" s="4">
        <v>1867</v>
      </c>
      <c r="C1172" s="4" t="s">
        <v>72</v>
      </c>
      <c r="D1172" s="4" t="s">
        <v>73</v>
      </c>
      <c r="E1172" s="4">
        <v>1171</v>
      </c>
      <c r="F1172" s="5">
        <v>7</v>
      </c>
      <c r="G1172" s="5" t="s">
        <v>83</v>
      </c>
      <c r="H1172" s="5" t="s">
        <v>84</v>
      </c>
      <c r="I1172" s="5">
        <f t="shared" si="84"/>
        <v>8</v>
      </c>
      <c r="J1172" s="5"/>
      <c r="K1172" s="5"/>
      <c r="L1172" s="5">
        <f>L1171</f>
        <v>2</v>
      </c>
      <c r="M1172" s="4" t="s">
        <v>1546</v>
      </c>
      <c r="N1172" s="4" t="s">
        <v>1547</v>
      </c>
      <c r="O1172" s="5"/>
      <c r="P1172" s="5"/>
      <c r="Q1172" s="5"/>
      <c r="R1172" s="5"/>
      <c r="S1172" s="5" t="s">
        <v>4494</v>
      </c>
      <c r="T1172" s="5" t="s">
        <v>4495</v>
      </c>
      <c r="U1172" s="5"/>
      <c r="V1172" s="5"/>
      <c r="W1172" s="5"/>
      <c r="X1172" s="5"/>
      <c r="Y1172" s="5" t="s">
        <v>5357</v>
      </c>
      <c r="Z1172" s="5" t="s">
        <v>5358</v>
      </c>
      <c r="AA1172" s="5"/>
      <c r="AB1172" s="5"/>
      <c r="AC1172" s="5">
        <v>12</v>
      </c>
      <c r="AD1172" s="5" t="s">
        <v>2419</v>
      </c>
      <c r="AE1172" s="5" t="s">
        <v>2420</v>
      </c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</row>
    <row r="1173" spans="1:73" s="6" customFormat="1" ht="13.5" customHeight="1">
      <c r="A1173" s="11" t="str">
        <f>HYPERLINK("http://kyu.snu.ac.kr/sdhj/index.jsp?type=hj/GK14746_00IM0001_168a.jpg","1867_수동면_168a")</f>
        <v>1867_수동면_168a</v>
      </c>
      <c r="B1173" s="4">
        <v>1867</v>
      </c>
      <c r="C1173" s="4" t="s">
        <v>72</v>
      </c>
      <c r="D1173" s="4" t="s">
        <v>73</v>
      </c>
      <c r="E1173" s="4">
        <v>1172</v>
      </c>
      <c r="F1173" s="5">
        <v>7</v>
      </c>
      <c r="G1173" s="5" t="s">
        <v>83</v>
      </c>
      <c r="H1173" s="5" t="s">
        <v>84</v>
      </c>
      <c r="I1173" s="5">
        <f t="shared" si="84"/>
        <v>8</v>
      </c>
      <c r="J1173" s="5"/>
      <c r="K1173" s="5"/>
      <c r="L1173" s="5">
        <f>L1172</f>
        <v>2</v>
      </c>
      <c r="M1173" s="4" t="s">
        <v>1546</v>
      </c>
      <c r="N1173" s="4" t="s">
        <v>1547</v>
      </c>
      <c r="O1173" s="5"/>
      <c r="P1173" s="5"/>
      <c r="Q1173" s="5"/>
      <c r="R1173" s="5"/>
      <c r="S1173" s="5"/>
      <c r="T1173" s="5" t="s">
        <v>5952</v>
      </c>
      <c r="U1173" s="5" t="s">
        <v>4512</v>
      </c>
      <c r="V1173" s="5" t="s">
        <v>4513</v>
      </c>
      <c r="W1173" s="5"/>
      <c r="X1173" s="5"/>
      <c r="Y1173" s="5" t="s">
        <v>5359</v>
      </c>
      <c r="Z1173" s="5" t="s">
        <v>5360</v>
      </c>
      <c r="AA1173" s="5"/>
      <c r="AB1173" s="5"/>
      <c r="AC1173" s="5"/>
      <c r="AD1173" s="5" t="s">
        <v>1914</v>
      </c>
      <c r="AE1173" s="5" t="s">
        <v>1915</v>
      </c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</row>
    <row r="1174" spans="1:73" s="6" customFormat="1" ht="13.5" customHeight="1">
      <c r="A1174" s="10"/>
      <c r="B1174" s="4"/>
      <c r="C1174" s="4"/>
      <c r="D1174" s="4"/>
      <c r="E1174" s="4"/>
      <c r="F1174" s="5"/>
      <c r="G1174" s="5"/>
      <c r="H1174" s="5"/>
      <c r="I1174" s="5"/>
      <c r="J1174" s="5"/>
      <c r="K1174" s="5"/>
      <c r="L1174" s="5"/>
      <c r="M1174" s="4"/>
      <c r="N1174" s="4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</row>
  </sheetData>
  <sortState ref="A2:IV1174">
    <sortCondition ref="E2:E1174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박준호</cp:lastModifiedBy>
  <dcterms:created xsi:type="dcterms:W3CDTF">2012-02-22T16:09:46Z</dcterms:created>
  <dcterms:modified xsi:type="dcterms:W3CDTF">2014-08-17T03:24:31Z</dcterms:modified>
</cp:coreProperties>
</file>