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625" yWindow="3615" windowWidth="23580" windowHeight="7440"/>
  </bookViews>
  <sheets>
    <sheet name="Sheet1" sheetId="1" r:id="rId1"/>
  </sheets>
  <definedNames>
    <definedName name="_xlnm._FilterDatabase" localSheetId="0" hidden="1">Sheet1!$A$1:$BU$2699</definedName>
  </definedNames>
  <calcPr calcId="125725"/>
</workbook>
</file>

<file path=xl/calcChain.xml><?xml version="1.0" encoding="utf-8"?>
<calcChain xmlns="http://schemas.openxmlformats.org/spreadsheetml/2006/main">
  <c r="A2699" i="1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<sst xmlns="http://schemas.openxmlformats.org/spreadsheetml/2006/main" count="55220" uniqueCount="10816">
  <si>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</si>
  <si>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</si>
  <si>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</si>
  <si>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</si>
  <si>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</si>
  <si>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</si>
  <si>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</si>
  <si>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</si>
  <si>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</si>
  <si>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</si>
  <si>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</si>
  <si>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</si>
  <si>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  <phoneticPr fontId="2" type="noConversion"/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</si>
  <si>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</si>
  <si>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</si>
  <si>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</si>
  <si>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</si>
  <si>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</si>
  <si>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</si>
  <si>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</si>
  <si>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</si>
  <si>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</si>
  <si>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</si>
  <si>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</si>
  <si>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</si>
  <si>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</si>
  <si>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</si>
  <si>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</si>
  <si>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</si>
  <si>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</si>
  <si>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</si>
  <si>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</si>
  <si>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</si>
  <si>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</si>
  <si>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</si>
  <si>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</si>
  <si>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</si>
  <si>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</si>
  <si>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</si>
  <si>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</si>
  <si>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</si>
  <si>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</si>
  <si>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</si>
  <si>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</si>
  <si>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</si>
  <si>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</si>
  <si>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</si>
  <si>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</si>
  <si>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</si>
  <si>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</si>
  <si>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</si>
  <si>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</si>
  <si>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</si>
  <si>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</si>
  <si>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</si>
  <si>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</si>
  <si>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</si>
  <si>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</si>
  <si>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</si>
  <si>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</si>
  <si>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</si>
  <si>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</si>
  <si>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</si>
  <si>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</si>
  <si>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</si>
  <si>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</si>
  <si>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</si>
  <si>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</si>
  <si>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</si>
  <si>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</si>
  <si>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</si>
  <si>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李在翰</t>
  </si>
  <si>
    <t>이재한</t>
  </si>
  <si>
    <t>幼學</t>
  </si>
  <si>
    <t>유학</t>
  </si>
  <si>
    <t>李</t>
  </si>
  <si>
    <t>在翰</t>
  </si>
  <si>
    <t>재한</t>
  </si>
  <si>
    <t>甲寅</t>
  </si>
  <si>
    <t>갑인</t>
  </si>
  <si>
    <t>永川</t>
  </si>
  <si>
    <t>영천</t>
  </si>
  <si>
    <t>學生</t>
  </si>
  <si>
    <t>학생</t>
  </si>
  <si>
    <t>萬英</t>
  </si>
  <si>
    <t>만영</t>
  </si>
  <si>
    <t>達海</t>
  </si>
  <si>
    <t>달해</t>
  </si>
  <si>
    <t>折衝將軍行龍驤衛副護軍</t>
  </si>
  <si>
    <t>恒佐</t>
  </si>
  <si>
    <t>항좌</t>
  </si>
  <si>
    <t>허귀</t>
  </si>
  <si>
    <t>陽川</t>
  </si>
  <si>
    <t>양천</t>
  </si>
  <si>
    <t>內洞里</t>
  </si>
  <si>
    <t>내동리</t>
  </si>
  <si>
    <t>妻</t>
  </si>
  <si>
    <t>처</t>
  </si>
  <si>
    <t>申</t>
  </si>
  <si>
    <t>신</t>
  </si>
  <si>
    <t>氏</t>
  </si>
  <si>
    <t>씨</t>
  </si>
  <si>
    <t>己巳</t>
  </si>
  <si>
    <t>기사</t>
  </si>
  <si>
    <t>籍</t>
  </si>
  <si>
    <t>적</t>
  </si>
  <si>
    <t>平山</t>
  </si>
  <si>
    <t>평산</t>
  </si>
  <si>
    <t>德弼</t>
  </si>
  <si>
    <t>덕필</t>
  </si>
  <si>
    <t>宅明</t>
  </si>
  <si>
    <t>光五</t>
  </si>
  <si>
    <t>광오</t>
  </si>
  <si>
    <t>金世原</t>
  </si>
  <si>
    <t>김세원</t>
  </si>
  <si>
    <t>金海</t>
  </si>
  <si>
    <t>子</t>
  </si>
  <si>
    <t>자</t>
  </si>
  <si>
    <t>仁坤</t>
  </si>
  <si>
    <t>인곤</t>
  </si>
  <si>
    <t>性坤</t>
  </si>
  <si>
    <t>성곤</t>
  </si>
  <si>
    <t>壬子</t>
  </si>
  <si>
    <t>임자</t>
  </si>
  <si>
    <t>婦</t>
  </si>
  <si>
    <t>부</t>
  </si>
  <si>
    <t>金</t>
  </si>
  <si>
    <t>己酉</t>
  </si>
  <si>
    <t>기유</t>
  </si>
  <si>
    <t>金寧</t>
  </si>
  <si>
    <t>養子</t>
  </si>
  <si>
    <t>양자</t>
  </si>
  <si>
    <t>潤坤</t>
  </si>
  <si>
    <t>윤곤</t>
  </si>
  <si>
    <t>己亥</t>
  </si>
  <si>
    <t>기해</t>
  </si>
  <si>
    <t>甲辰</t>
  </si>
  <si>
    <t>갑진</t>
  </si>
  <si>
    <t>婢</t>
  </si>
  <si>
    <t>비</t>
  </si>
  <si>
    <t>奉女</t>
  </si>
  <si>
    <t>봉녀</t>
  </si>
  <si>
    <t>戊寅</t>
  </si>
  <si>
    <t>무인</t>
  </si>
  <si>
    <t>奉心</t>
  </si>
  <si>
    <t>봉심</t>
  </si>
  <si>
    <t>都禮奎</t>
  </si>
  <si>
    <t>도예규</t>
  </si>
  <si>
    <t>都</t>
  </si>
  <si>
    <t>도</t>
  </si>
  <si>
    <t>禮奎</t>
  </si>
  <si>
    <t>丁丑</t>
  </si>
  <si>
    <t>정축</t>
  </si>
  <si>
    <t>星州</t>
  </si>
  <si>
    <t>성주</t>
  </si>
  <si>
    <t>必漢</t>
  </si>
  <si>
    <t>필한</t>
  </si>
  <si>
    <t>勛謨</t>
  </si>
  <si>
    <t>훈모</t>
  </si>
  <si>
    <t>啓善</t>
  </si>
  <si>
    <t>계선</t>
  </si>
  <si>
    <t>柳聖垕</t>
  </si>
  <si>
    <t>유성후</t>
  </si>
  <si>
    <t>文化</t>
  </si>
  <si>
    <t>문화</t>
  </si>
  <si>
    <t>弟</t>
  </si>
  <si>
    <t>제</t>
  </si>
  <si>
    <t>義奎</t>
  </si>
  <si>
    <t>의규</t>
  </si>
  <si>
    <t>辛巳</t>
  </si>
  <si>
    <t>신사</t>
  </si>
  <si>
    <t>弟嫂</t>
  </si>
  <si>
    <t>제수</t>
  </si>
  <si>
    <t>羅</t>
  </si>
  <si>
    <t>庚寅</t>
  </si>
  <si>
    <t>경인</t>
  </si>
  <si>
    <t>壽城</t>
  </si>
  <si>
    <t>수성</t>
  </si>
  <si>
    <t>侄</t>
  </si>
  <si>
    <t>질</t>
  </si>
  <si>
    <t>光祿</t>
  </si>
  <si>
    <t>광록</t>
  </si>
  <si>
    <t>用月</t>
  </si>
  <si>
    <t>용월</t>
  </si>
  <si>
    <t>己丑</t>
  </si>
  <si>
    <t>기축</t>
  </si>
  <si>
    <t>用女</t>
  </si>
  <si>
    <t>용녀</t>
  </si>
  <si>
    <t>丙申</t>
  </si>
  <si>
    <t>병신</t>
  </si>
  <si>
    <t>用心</t>
  </si>
  <si>
    <t>용심</t>
  </si>
  <si>
    <t>用連</t>
  </si>
  <si>
    <t>용련</t>
  </si>
  <si>
    <t>癸丑</t>
  </si>
  <si>
    <t>계축</t>
  </si>
  <si>
    <t>朴致種</t>
  </si>
  <si>
    <t>박치종</t>
  </si>
  <si>
    <t>朴</t>
  </si>
  <si>
    <t>박</t>
  </si>
  <si>
    <t>致種</t>
  </si>
  <si>
    <t>치종</t>
  </si>
  <si>
    <t>密陽</t>
  </si>
  <si>
    <t>밀양</t>
  </si>
  <si>
    <t>履贊</t>
  </si>
  <si>
    <t>이찬</t>
  </si>
  <si>
    <t>思衡</t>
  </si>
  <si>
    <t>사형</t>
  </si>
  <si>
    <t>福永</t>
  </si>
  <si>
    <t>복영</t>
  </si>
  <si>
    <t>車百輪</t>
  </si>
  <si>
    <t>차백륜</t>
  </si>
  <si>
    <t>延安</t>
  </si>
  <si>
    <t>연안</t>
  </si>
  <si>
    <t>奉母</t>
  </si>
  <si>
    <t>봉모</t>
  </si>
  <si>
    <t>車</t>
  </si>
  <si>
    <t>차</t>
  </si>
  <si>
    <t>丙辰</t>
  </si>
  <si>
    <t>병진</t>
  </si>
  <si>
    <t>乙酉</t>
  </si>
  <si>
    <t>을유</t>
  </si>
  <si>
    <t>月城</t>
  </si>
  <si>
    <t>월성</t>
  </si>
  <si>
    <t>鎭守</t>
  </si>
  <si>
    <t>진수</t>
  </si>
  <si>
    <t>원길</t>
  </si>
  <si>
    <t>박기영</t>
  </si>
  <si>
    <t>順天</t>
  </si>
  <si>
    <t>순천</t>
  </si>
  <si>
    <t>每郞</t>
  </si>
  <si>
    <t>매랑</t>
  </si>
  <si>
    <t>壬辰</t>
  </si>
  <si>
    <t>임진</t>
  </si>
  <si>
    <t>每女</t>
  </si>
  <si>
    <t>매녀</t>
  </si>
  <si>
    <t>同心</t>
  </si>
  <si>
    <t>동심</t>
  </si>
  <si>
    <t>甲子</t>
  </si>
  <si>
    <t>갑자</t>
  </si>
  <si>
    <t>同月</t>
  </si>
  <si>
    <t>동월</t>
  </si>
  <si>
    <t>癸卯</t>
  </si>
  <si>
    <t>계묘</t>
  </si>
  <si>
    <t>朴連得</t>
  </si>
  <si>
    <t>박연득</t>
  </si>
  <si>
    <t>連得</t>
  </si>
  <si>
    <t>연득</t>
  </si>
  <si>
    <t>甲戌</t>
  </si>
  <si>
    <t>갑술</t>
  </si>
  <si>
    <t>季興</t>
  </si>
  <si>
    <t>계흥</t>
  </si>
  <si>
    <t>貞益</t>
  </si>
  <si>
    <t>정익</t>
  </si>
  <si>
    <t>漢弼</t>
  </si>
  <si>
    <t>한필</t>
  </si>
  <si>
    <t>林奉業</t>
  </si>
  <si>
    <t>羅州</t>
  </si>
  <si>
    <t>丙子</t>
  </si>
  <si>
    <t>병자</t>
  </si>
  <si>
    <t>慶州</t>
  </si>
  <si>
    <t>경주</t>
  </si>
  <si>
    <t>春和</t>
  </si>
  <si>
    <t>춘화</t>
  </si>
  <si>
    <t>慶重</t>
  </si>
  <si>
    <t>경중</t>
  </si>
  <si>
    <t>東實</t>
  </si>
  <si>
    <t>동실</t>
  </si>
  <si>
    <t>廉昌大</t>
  </si>
  <si>
    <t>염창대</t>
  </si>
  <si>
    <t>坡州</t>
  </si>
  <si>
    <t>파주</t>
  </si>
  <si>
    <t>於仁今</t>
  </si>
  <si>
    <t>어인금</t>
  </si>
  <si>
    <t>戊子</t>
  </si>
  <si>
    <t>무자</t>
  </si>
  <si>
    <t>於仁連</t>
  </si>
  <si>
    <t>어인련</t>
  </si>
  <si>
    <t>甲午</t>
  </si>
  <si>
    <t>갑오</t>
  </si>
  <si>
    <t>於仁女</t>
  </si>
  <si>
    <t>어인녀</t>
  </si>
  <si>
    <t>辛丑</t>
  </si>
  <si>
    <t>신축</t>
  </si>
  <si>
    <t>奴</t>
  </si>
  <si>
    <t>노</t>
  </si>
  <si>
    <t>連心</t>
  </si>
  <si>
    <t>甲申</t>
  </si>
  <si>
    <t>갑신</t>
  </si>
  <si>
    <t>安學天</t>
  </si>
  <si>
    <t>안학천</t>
  </si>
  <si>
    <t>安</t>
  </si>
  <si>
    <t>안</t>
  </si>
  <si>
    <t>學天</t>
  </si>
  <si>
    <t>학천</t>
  </si>
  <si>
    <t>庚午</t>
  </si>
  <si>
    <t>경오</t>
  </si>
  <si>
    <t>順興</t>
  </si>
  <si>
    <t>순흥</t>
  </si>
  <si>
    <t>在宅</t>
  </si>
  <si>
    <t>敦國</t>
  </si>
  <si>
    <t>돈국</t>
  </si>
  <si>
    <t>興俊</t>
  </si>
  <si>
    <t>흥준</t>
  </si>
  <si>
    <t>金元儀</t>
  </si>
  <si>
    <t>김원의</t>
  </si>
  <si>
    <t>學仁</t>
  </si>
  <si>
    <t>학인</t>
  </si>
  <si>
    <t>辛卯</t>
  </si>
  <si>
    <t>신묘</t>
  </si>
  <si>
    <t>徐</t>
  </si>
  <si>
    <t>서</t>
  </si>
  <si>
    <t>癸巳</t>
  </si>
  <si>
    <t>계사</t>
  </si>
  <si>
    <t>英根</t>
  </si>
  <si>
    <t>영근</t>
  </si>
  <si>
    <t>상문</t>
  </si>
  <si>
    <t>明叔</t>
  </si>
  <si>
    <t>명숙</t>
  </si>
  <si>
    <t>戊辰</t>
  </si>
  <si>
    <t>무진</t>
  </si>
  <si>
    <t>乙亥</t>
  </si>
  <si>
    <t>을해</t>
  </si>
  <si>
    <t>每玉</t>
  </si>
  <si>
    <t>매옥</t>
  </si>
  <si>
    <t>柳成旭</t>
  </si>
  <si>
    <t>유성욱</t>
  </si>
  <si>
    <t>柳</t>
  </si>
  <si>
    <t>成旭</t>
  </si>
  <si>
    <t>성욱</t>
  </si>
  <si>
    <t>癸酉</t>
  </si>
  <si>
    <t>계유</t>
  </si>
  <si>
    <t>崐山</t>
  </si>
  <si>
    <t>곤산</t>
  </si>
  <si>
    <t>安垕</t>
  </si>
  <si>
    <t>안후</t>
  </si>
  <si>
    <t>通德郞</t>
  </si>
  <si>
    <t>통덕랑</t>
  </si>
  <si>
    <t>挺瑞</t>
  </si>
  <si>
    <t>정서</t>
  </si>
  <si>
    <t>宣略將軍行宣政官</t>
  </si>
  <si>
    <t>선략장군행선정관</t>
  </si>
  <si>
    <t>萬亨</t>
  </si>
  <si>
    <t>만형</t>
  </si>
  <si>
    <t>崔希大</t>
  </si>
  <si>
    <t>최희대</t>
  </si>
  <si>
    <t>碧珍</t>
  </si>
  <si>
    <t>벽진</t>
  </si>
  <si>
    <t>學</t>
  </si>
  <si>
    <t>학</t>
  </si>
  <si>
    <t>興瑞</t>
  </si>
  <si>
    <t>흥서</t>
  </si>
  <si>
    <t>時和</t>
  </si>
  <si>
    <t>시화</t>
  </si>
  <si>
    <t>善執</t>
  </si>
  <si>
    <t>선집</t>
  </si>
  <si>
    <t>李在甲</t>
  </si>
  <si>
    <t>이재갑</t>
  </si>
  <si>
    <t>廣州</t>
  </si>
  <si>
    <t>광주</t>
  </si>
  <si>
    <t>養碩</t>
  </si>
  <si>
    <t>양석</t>
  </si>
  <si>
    <t>養耉</t>
  </si>
  <si>
    <t>양구</t>
  </si>
  <si>
    <t>養億</t>
  </si>
  <si>
    <t>양억</t>
  </si>
  <si>
    <t>壬戌</t>
  </si>
  <si>
    <t>임술</t>
  </si>
  <si>
    <t>三叔</t>
  </si>
  <si>
    <t>삼숙</t>
  </si>
  <si>
    <t>三月</t>
  </si>
  <si>
    <t>삼월</t>
  </si>
  <si>
    <t>三連</t>
  </si>
  <si>
    <t>삼련</t>
  </si>
  <si>
    <t>李尙祿</t>
  </si>
  <si>
    <t>이상록</t>
  </si>
  <si>
    <t>尙祿</t>
  </si>
  <si>
    <t>상록</t>
  </si>
  <si>
    <t>壬申</t>
  </si>
  <si>
    <t>임신</t>
  </si>
  <si>
    <t>己卯</t>
  </si>
  <si>
    <t>기묘</t>
  </si>
  <si>
    <t>德永</t>
  </si>
  <si>
    <t>덕영</t>
  </si>
  <si>
    <t>金碩</t>
  </si>
  <si>
    <t>금석</t>
  </si>
  <si>
    <t>任先</t>
  </si>
  <si>
    <t>임선</t>
  </si>
  <si>
    <t>李今鳳</t>
  </si>
  <si>
    <t>이금봉</t>
  </si>
  <si>
    <t>仁祿</t>
  </si>
  <si>
    <t>인록</t>
  </si>
  <si>
    <t>校生</t>
  </si>
  <si>
    <t>교생</t>
  </si>
  <si>
    <t>根哲</t>
  </si>
  <si>
    <t>근철</t>
  </si>
  <si>
    <t>韓</t>
  </si>
  <si>
    <t>한</t>
  </si>
  <si>
    <t>乙巳</t>
  </si>
  <si>
    <t>을사</t>
  </si>
  <si>
    <t>淸州</t>
  </si>
  <si>
    <t>청주</t>
  </si>
  <si>
    <t>分每</t>
  </si>
  <si>
    <t>분매</t>
  </si>
  <si>
    <t>乙未</t>
  </si>
  <si>
    <t>을미</t>
  </si>
  <si>
    <t>分玉</t>
  </si>
  <si>
    <t>분옥</t>
  </si>
  <si>
    <t>分今</t>
  </si>
  <si>
    <t>분금</t>
  </si>
  <si>
    <t>辛未</t>
  </si>
  <si>
    <t>신미</t>
  </si>
  <si>
    <t>分心</t>
  </si>
  <si>
    <t>분심</t>
  </si>
  <si>
    <t>庚子</t>
  </si>
  <si>
    <t>경자</t>
  </si>
  <si>
    <t>安學源</t>
  </si>
  <si>
    <t>안학원</t>
  </si>
  <si>
    <t>학원</t>
  </si>
  <si>
    <t>祐宅</t>
  </si>
  <si>
    <t>趙道奎</t>
  </si>
  <si>
    <t>조도규</t>
  </si>
  <si>
    <t>咸安</t>
  </si>
  <si>
    <t>함안</t>
  </si>
  <si>
    <t>趙</t>
  </si>
  <si>
    <t>조</t>
  </si>
  <si>
    <t>禹</t>
  </si>
  <si>
    <t>우</t>
  </si>
  <si>
    <t>丹陽</t>
  </si>
  <si>
    <t>단양</t>
  </si>
  <si>
    <t>昌律</t>
  </si>
  <si>
    <t>창률</t>
  </si>
  <si>
    <t>興奎</t>
  </si>
  <si>
    <t>흥규</t>
  </si>
  <si>
    <t>李馹光</t>
  </si>
  <si>
    <t>이일광</t>
  </si>
  <si>
    <t>星山</t>
  </si>
  <si>
    <t>성산</t>
  </si>
  <si>
    <t>錫根</t>
  </si>
  <si>
    <t>석근</t>
  </si>
  <si>
    <t>相坤</t>
  </si>
  <si>
    <t>상곤</t>
  </si>
  <si>
    <t>命每</t>
  </si>
  <si>
    <t>명매</t>
  </si>
  <si>
    <t>命切</t>
  </si>
  <si>
    <t>명절</t>
  </si>
  <si>
    <t>命心</t>
  </si>
  <si>
    <t>명심</t>
  </si>
  <si>
    <t>丙午</t>
  </si>
  <si>
    <t>병오</t>
  </si>
  <si>
    <t>安相夏</t>
  </si>
  <si>
    <t>안상하</t>
  </si>
  <si>
    <t>幼學安學愼故代子</t>
  </si>
  <si>
    <t>유학안학신고대자</t>
  </si>
  <si>
    <t>상하</t>
  </si>
  <si>
    <t>學愼</t>
  </si>
  <si>
    <t>학신</t>
  </si>
  <si>
    <t>殷夏得</t>
  </si>
  <si>
    <t>은하득</t>
  </si>
  <si>
    <t>高陽</t>
  </si>
  <si>
    <t>고양</t>
  </si>
  <si>
    <t>張</t>
  </si>
  <si>
    <t>장</t>
  </si>
  <si>
    <t>仁同</t>
  </si>
  <si>
    <t>인동</t>
  </si>
  <si>
    <t>玧碩</t>
  </si>
  <si>
    <t>윤석</t>
  </si>
  <si>
    <t>儀宗</t>
  </si>
  <si>
    <t>의종</t>
  </si>
  <si>
    <t>盧有信</t>
  </si>
  <si>
    <t>交河</t>
  </si>
  <si>
    <t>교하</t>
  </si>
  <si>
    <t>桂每</t>
  </si>
  <si>
    <t>계매</t>
  </si>
  <si>
    <t>女辰</t>
  </si>
  <si>
    <t>여진</t>
  </si>
  <si>
    <t>桂丹</t>
  </si>
  <si>
    <t>계단</t>
  </si>
  <si>
    <t>桂月</t>
  </si>
  <si>
    <t>계월</t>
  </si>
  <si>
    <t>丁亥</t>
  </si>
  <si>
    <t>정해</t>
  </si>
  <si>
    <t>成淋</t>
  </si>
  <si>
    <t>성림</t>
  </si>
  <si>
    <t>東垕</t>
  </si>
  <si>
    <t>동후</t>
  </si>
  <si>
    <t>徐益浩</t>
  </si>
  <si>
    <t>서익호</t>
  </si>
  <si>
    <t>達城</t>
  </si>
  <si>
    <t>달성</t>
  </si>
  <si>
    <t>裴</t>
  </si>
  <si>
    <t>배</t>
  </si>
  <si>
    <t>壬午</t>
  </si>
  <si>
    <t>임오</t>
  </si>
  <si>
    <t>琇</t>
  </si>
  <si>
    <t>수</t>
  </si>
  <si>
    <t>洪度</t>
  </si>
  <si>
    <t>홍도</t>
  </si>
  <si>
    <t>載寬</t>
  </si>
  <si>
    <t>재관</t>
  </si>
  <si>
    <t>具桓</t>
  </si>
  <si>
    <t>구환</t>
  </si>
  <si>
    <t>綾州</t>
  </si>
  <si>
    <t>희수</t>
  </si>
  <si>
    <t>仁壽</t>
  </si>
  <si>
    <t>인수</t>
  </si>
  <si>
    <t>養佑</t>
  </si>
  <si>
    <t>양우</t>
  </si>
  <si>
    <t>子今</t>
  </si>
  <si>
    <t>자금</t>
  </si>
  <si>
    <t>丙戌</t>
  </si>
  <si>
    <t>병술</t>
  </si>
  <si>
    <t>丁心</t>
  </si>
  <si>
    <t>정심</t>
  </si>
  <si>
    <t>丁丹</t>
  </si>
  <si>
    <t>정단</t>
  </si>
  <si>
    <t>奴月福</t>
  </si>
  <si>
    <t>노월복</t>
  </si>
  <si>
    <t>張玧碩</t>
  </si>
  <si>
    <t>장윤석</t>
  </si>
  <si>
    <t>佑宅</t>
  </si>
  <si>
    <t>李順萬</t>
  </si>
  <si>
    <t>이순만</t>
  </si>
  <si>
    <t>盧</t>
  </si>
  <si>
    <t>有信</t>
  </si>
  <si>
    <t>유신</t>
  </si>
  <si>
    <t>益官</t>
  </si>
  <si>
    <t>익관</t>
  </si>
  <si>
    <t>良再</t>
  </si>
  <si>
    <t>李昌福</t>
  </si>
  <si>
    <t>이창복</t>
  </si>
  <si>
    <t>어인아</t>
  </si>
  <si>
    <t>述伊</t>
  </si>
  <si>
    <t>술이</t>
  </si>
  <si>
    <t>女丹</t>
  </si>
  <si>
    <t>여단</t>
  </si>
  <si>
    <t>癸未</t>
  </si>
  <si>
    <t>계미</t>
  </si>
  <si>
    <t>竹丹</t>
  </si>
  <si>
    <t>죽단</t>
  </si>
  <si>
    <t>丁酉</t>
  </si>
  <si>
    <t>정유</t>
  </si>
  <si>
    <t>女月</t>
  </si>
  <si>
    <t>여월</t>
  </si>
  <si>
    <t>月福</t>
  </si>
  <si>
    <t>월복</t>
  </si>
  <si>
    <t>柳成洵</t>
  </si>
  <si>
    <t>유성순</t>
  </si>
  <si>
    <t>成洵</t>
  </si>
  <si>
    <t>성순</t>
  </si>
  <si>
    <t>丁巳</t>
  </si>
  <si>
    <t>정사</t>
  </si>
  <si>
    <t>種垕</t>
  </si>
  <si>
    <t>종후</t>
  </si>
  <si>
    <t>宣略將軍行宣傳官</t>
  </si>
  <si>
    <t>선략장군행선전관</t>
  </si>
  <si>
    <t>羅弘龍</t>
  </si>
  <si>
    <t>나홍룡</t>
  </si>
  <si>
    <t>黃</t>
  </si>
  <si>
    <t>황</t>
  </si>
  <si>
    <t>癸亥</t>
  </si>
  <si>
    <t>계해</t>
  </si>
  <si>
    <t>尙州</t>
  </si>
  <si>
    <t>상주</t>
  </si>
  <si>
    <t>雲大</t>
  </si>
  <si>
    <t>운대</t>
  </si>
  <si>
    <t>泰尙</t>
  </si>
  <si>
    <t>태상</t>
  </si>
  <si>
    <t>定伯</t>
  </si>
  <si>
    <t>정백</t>
  </si>
  <si>
    <t>金貴成</t>
  </si>
  <si>
    <t>김귀성</t>
  </si>
  <si>
    <t>義城</t>
  </si>
  <si>
    <t>의성</t>
  </si>
  <si>
    <t>養憲</t>
  </si>
  <si>
    <t>양헌</t>
  </si>
  <si>
    <t>孔</t>
  </si>
  <si>
    <t>공</t>
  </si>
  <si>
    <t>養允</t>
  </si>
  <si>
    <t>양윤</t>
  </si>
  <si>
    <t>孫</t>
  </si>
  <si>
    <t>손</t>
  </si>
  <si>
    <t>克壽</t>
  </si>
  <si>
    <t>극수</t>
  </si>
  <si>
    <t>丁</t>
  </si>
  <si>
    <t>정</t>
  </si>
  <si>
    <t>姪</t>
  </si>
  <si>
    <t>양기</t>
  </si>
  <si>
    <t>庚辰</t>
  </si>
  <si>
    <t>경진</t>
  </si>
  <si>
    <t>姪婦</t>
  </si>
  <si>
    <t>질부</t>
  </si>
  <si>
    <t>正今</t>
  </si>
  <si>
    <t>정금</t>
  </si>
  <si>
    <t>正女</t>
  </si>
  <si>
    <t>정녀</t>
  </si>
  <si>
    <t>柳潤壽</t>
  </si>
  <si>
    <t>유윤수</t>
  </si>
  <si>
    <t>潤壽</t>
  </si>
  <si>
    <t>윤수</t>
  </si>
  <si>
    <t>崑山</t>
  </si>
  <si>
    <t>養化</t>
  </si>
  <si>
    <t>양화</t>
  </si>
  <si>
    <t>成老</t>
  </si>
  <si>
    <t>성로</t>
  </si>
  <si>
    <t>李執中</t>
  </si>
  <si>
    <t>이집중</t>
  </si>
  <si>
    <t>奉祖母</t>
  </si>
  <si>
    <t>봉조모</t>
  </si>
  <si>
    <t>郭</t>
  </si>
  <si>
    <t>곽</t>
  </si>
  <si>
    <t>中和</t>
  </si>
  <si>
    <t>중화</t>
  </si>
  <si>
    <t>英馹</t>
  </si>
  <si>
    <t>영일</t>
  </si>
  <si>
    <t>秀馹</t>
  </si>
  <si>
    <t>수일</t>
  </si>
  <si>
    <t>龍壽</t>
  </si>
  <si>
    <t>용수</t>
  </si>
  <si>
    <t>炳壽</t>
  </si>
  <si>
    <t>병수</t>
  </si>
  <si>
    <t>戊戌</t>
  </si>
  <si>
    <t>무술</t>
  </si>
  <si>
    <t>曺</t>
  </si>
  <si>
    <t>琰壽</t>
  </si>
  <si>
    <t>염수</t>
  </si>
  <si>
    <t>春今</t>
  </si>
  <si>
    <t>춘금</t>
  </si>
  <si>
    <t>辛酉</t>
  </si>
  <si>
    <t>신유</t>
  </si>
  <si>
    <t>春女</t>
  </si>
  <si>
    <t>춘녀</t>
  </si>
  <si>
    <t>蔡洋</t>
  </si>
  <si>
    <t>채양</t>
  </si>
  <si>
    <t>蔡</t>
  </si>
  <si>
    <t>채</t>
  </si>
  <si>
    <t>洋</t>
  </si>
  <si>
    <t>양</t>
  </si>
  <si>
    <t>仁川</t>
  </si>
  <si>
    <t>인천</t>
  </si>
  <si>
    <t>必萬</t>
  </si>
  <si>
    <t>필만</t>
  </si>
  <si>
    <t>師復</t>
  </si>
  <si>
    <t>時晉</t>
  </si>
  <si>
    <t>시진</t>
  </si>
  <si>
    <t>李聖臣</t>
  </si>
  <si>
    <t>이성신</t>
  </si>
  <si>
    <t>尹</t>
  </si>
  <si>
    <t>윤</t>
  </si>
  <si>
    <t>漆原</t>
  </si>
  <si>
    <t>칠원</t>
  </si>
  <si>
    <t>載英</t>
  </si>
  <si>
    <t>재영</t>
  </si>
  <si>
    <t>忠國</t>
  </si>
  <si>
    <t>충국</t>
  </si>
  <si>
    <t>衡迷</t>
  </si>
  <si>
    <t>형미</t>
  </si>
  <si>
    <t>鄭東箕</t>
  </si>
  <si>
    <t>정동기</t>
  </si>
  <si>
    <t>東萊</t>
  </si>
  <si>
    <t>동래</t>
  </si>
  <si>
    <t>敏植</t>
  </si>
  <si>
    <t>민식</t>
  </si>
  <si>
    <t>從孫</t>
  </si>
  <si>
    <t>종손</t>
  </si>
  <si>
    <t>快盛</t>
  </si>
  <si>
    <t>쾌성</t>
  </si>
  <si>
    <t>日心</t>
  </si>
  <si>
    <t>일심</t>
  </si>
  <si>
    <t>望女</t>
  </si>
  <si>
    <t>망녀</t>
  </si>
  <si>
    <t>乙丑</t>
  </si>
  <si>
    <t>을축</t>
  </si>
  <si>
    <t>亡來</t>
  </si>
  <si>
    <t>망래</t>
  </si>
  <si>
    <t>柳養正</t>
  </si>
  <si>
    <t>유양정</t>
  </si>
  <si>
    <t>養正</t>
  </si>
  <si>
    <t>양정</t>
  </si>
  <si>
    <t>成宅</t>
  </si>
  <si>
    <t>東達</t>
  </si>
  <si>
    <t>동달</t>
  </si>
  <si>
    <t>吳興雨</t>
  </si>
  <si>
    <t>오흥우</t>
  </si>
  <si>
    <t>海州</t>
  </si>
  <si>
    <t>해주</t>
  </si>
  <si>
    <t>吳</t>
  </si>
  <si>
    <t>오</t>
  </si>
  <si>
    <t>崔</t>
  </si>
  <si>
    <t>최</t>
  </si>
  <si>
    <t>東錫</t>
  </si>
  <si>
    <t>동석</t>
  </si>
  <si>
    <t>祖憲</t>
  </si>
  <si>
    <t>조헌</t>
  </si>
  <si>
    <t>粹漢</t>
  </si>
  <si>
    <t>수한</t>
  </si>
  <si>
    <t>尹慶復</t>
  </si>
  <si>
    <t>坡平</t>
  </si>
  <si>
    <t>파평</t>
  </si>
  <si>
    <t>益壽</t>
  </si>
  <si>
    <t>익수</t>
  </si>
  <si>
    <t>乙卯</t>
  </si>
  <si>
    <t>을묘</t>
  </si>
  <si>
    <t>春乭</t>
  </si>
  <si>
    <t>춘돌</t>
  </si>
  <si>
    <t>春每</t>
  </si>
  <si>
    <t>춘매</t>
  </si>
  <si>
    <t>奴季丹</t>
  </si>
  <si>
    <t>노계단</t>
  </si>
  <si>
    <t>李宇坤</t>
  </si>
  <si>
    <t>이우곤</t>
  </si>
  <si>
    <t>宇坤</t>
  </si>
  <si>
    <t>우곤</t>
  </si>
  <si>
    <t>世甲</t>
  </si>
  <si>
    <t>세갑</t>
  </si>
  <si>
    <t>萬枝</t>
  </si>
  <si>
    <t>만지</t>
  </si>
  <si>
    <t>鎭權</t>
  </si>
  <si>
    <t>진권</t>
  </si>
  <si>
    <t>象喆</t>
  </si>
  <si>
    <t>상철</t>
  </si>
  <si>
    <t>興魯</t>
  </si>
  <si>
    <t>흥로</t>
  </si>
  <si>
    <t>遠錫</t>
  </si>
  <si>
    <t>원석</t>
  </si>
  <si>
    <t>權東崙</t>
  </si>
  <si>
    <t>권동륜</t>
  </si>
  <si>
    <t>安東</t>
  </si>
  <si>
    <t>안동</t>
  </si>
  <si>
    <t>潤夏</t>
  </si>
  <si>
    <t>윤하</t>
  </si>
  <si>
    <t>汶洵</t>
  </si>
  <si>
    <t>문순</t>
  </si>
  <si>
    <t>啓心</t>
  </si>
  <si>
    <t>계심</t>
  </si>
  <si>
    <t>啓丹</t>
  </si>
  <si>
    <t>啓女</t>
  </si>
  <si>
    <t>계녀</t>
  </si>
  <si>
    <t>丁卯</t>
  </si>
  <si>
    <t>정묘</t>
  </si>
  <si>
    <t>啓切</t>
  </si>
  <si>
    <t>계절</t>
  </si>
  <si>
    <t>蔡㵛</t>
  </si>
  <si>
    <t>채선</t>
  </si>
  <si>
    <t>㵛</t>
  </si>
  <si>
    <t>선</t>
  </si>
  <si>
    <t>必潤</t>
  </si>
  <si>
    <t>필윤</t>
  </si>
  <si>
    <t>金致遠</t>
  </si>
  <si>
    <t>김치원</t>
  </si>
  <si>
    <t>文豹</t>
  </si>
  <si>
    <t>문표</t>
  </si>
  <si>
    <t>一顯</t>
  </si>
  <si>
    <t>일현</t>
  </si>
  <si>
    <t>麟瑞</t>
  </si>
  <si>
    <t>鄭夏奎</t>
  </si>
  <si>
    <t>정하규</t>
  </si>
  <si>
    <t>延日</t>
  </si>
  <si>
    <t>연일</t>
  </si>
  <si>
    <t>權植</t>
  </si>
  <si>
    <t>권식</t>
  </si>
  <si>
    <t>和植</t>
  </si>
  <si>
    <t>화식</t>
  </si>
  <si>
    <t>日丹</t>
  </si>
  <si>
    <t>일단</t>
  </si>
  <si>
    <t>庚戌</t>
  </si>
  <si>
    <t>경술</t>
  </si>
  <si>
    <t>日今</t>
  </si>
  <si>
    <t>일금</t>
  </si>
  <si>
    <t>日連</t>
  </si>
  <si>
    <t>일련</t>
  </si>
  <si>
    <t>壬寅</t>
  </si>
  <si>
    <t>임인</t>
  </si>
  <si>
    <t>채후</t>
  </si>
  <si>
    <t>己未</t>
  </si>
  <si>
    <t>기미</t>
  </si>
  <si>
    <t>宋</t>
  </si>
  <si>
    <t>송</t>
  </si>
  <si>
    <t>戊午</t>
  </si>
  <si>
    <t>무오</t>
  </si>
  <si>
    <t>礪山</t>
  </si>
  <si>
    <t>鎭奎</t>
  </si>
  <si>
    <t>진규</t>
  </si>
  <si>
    <t>敏行</t>
  </si>
  <si>
    <t>민행</t>
  </si>
  <si>
    <t>嘉善同知中樞府事</t>
  </si>
  <si>
    <t>가선동지중추부사</t>
  </si>
  <si>
    <t>起成</t>
  </si>
  <si>
    <t>기성</t>
  </si>
  <si>
    <t>朴珠邦</t>
  </si>
  <si>
    <t>박주방</t>
  </si>
  <si>
    <t>明植</t>
  </si>
  <si>
    <t>명식</t>
  </si>
  <si>
    <t>暾植</t>
  </si>
  <si>
    <t>돈식</t>
  </si>
  <si>
    <t>莫今</t>
  </si>
  <si>
    <t>막금</t>
  </si>
  <si>
    <t>日分</t>
  </si>
  <si>
    <t>일분</t>
  </si>
  <si>
    <t>朴尙國</t>
  </si>
  <si>
    <t>박상국</t>
  </si>
  <si>
    <t>尙國</t>
  </si>
  <si>
    <t>상국</t>
  </si>
  <si>
    <t>奉潤</t>
  </si>
  <si>
    <t>봉윤</t>
  </si>
  <si>
    <t>季來</t>
  </si>
  <si>
    <t>계래</t>
  </si>
  <si>
    <t>龍甲</t>
  </si>
  <si>
    <t>용갑</t>
  </si>
  <si>
    <t>郭光漢</t>
  </si>
  <si>
    <t>곽광한</t>
  </si>
  <si>
    <t>玄風</t>
  </si>
  <si>
    <t>현풍</t>
  </si>
  <si>
    <t>丙寅</t>
  </si>
  <si>
    <t>병인</t>
  </si>
  <si>
    <t>尙䴡</t>
  </si>
  <si>
    <t>克聲</t>
  </si>
  <si>
    <t>극성</t>
  </si>
  <si>
    <t>斗謙</t>
  </si>
  <si>
    <t>두겸</t>
  </si>
  <si>
    <t>金漢權</t>
  </si>
  <si>
    <t>김한권</t>
  </si>
  <si>
    <t>活根</t>
  </si>
  <si>
    <t>활근</t>
  </si>
  <si>
    <t>直用</t>
  </si>
  <si>
    <t>직용</t>
  </si>
  <si>
    <t>戊申</t>
  </si>
  <si>
    <t>무신</t>
  </si>
  <si>
    <t>達女</t>
  </si>
  <si>
    <t>달녀</t>
  </si>
  <si>
    <t>達心</t>
  </si>
  <si>
    <t>달심</t>
  </si>
  <si>
    <t>達切</t>
  </si>
  <si>
    <t>달절</t>
  </si>
  <si>
    <t>安大敬</t>
  </si>
  <si>
    <t>안대경</t>
  </si>
  <si>
    <t>大敬</t>
  </si>
  <si>
    <t>대경</t>
  </si>
  <si>
    <t>學度</t>
  </si>
  <si>
    <t>학도</t>
  </si>
  <si>
    <t>龍宅</t>
  </si>
  <si>
    <t>國泰</t>
  </si>
  <si>
    <t>국태</t>
  </si>
  <si>
    <t>朴弘烈</t>
  </si>
  <si>
    <t>박홍렬</t>
  </si>
  <si>
    <t>龜城</t>
  </si>
  <si>
    <t>구성</t>
  </si>
  <si>
    <t>致敬</t>
  </si>
  <si>
    <t>치경</t>
  </si>
  <si>
    <t>渭敬</t>
  </si>
  <si>
    <t>위경</t>
  </si>
  <si>
    <t>雪分</t>
  </si>
  <si>
    <t>설분</t>
  </si>
  <si>
    <t>雪心</t>
  </si>
  <si>
    <t>설심</t>
  </si>
  <si>
    <t>己心</t>
  </si>
  <si>
    <t>기심</t>
  </si>
  <si>
    <t>張氏</t>
  </si>
  <si>
    <t>장씨</t>
  </si>
  <si>
    <t>寡女</t>
  </si>
  <si>
    <t>과녀</t>
  </si>
  <si>
    <t>李順万</t>
  </si>
  <si>
    <t>玉每</t>
  </si>
  <si>
    <t>옥매</t>
  </si>
  <si>
    <t>玉卜</t>
  </si>
  <si>
    <t>옥복</t>
  </si>
  <si>
    <t>柳養允</t>
  </si>
  <si>
    <t>유양윤</t>
  </si>
  <si>
    <t>黃瑞詳</t>
  </si>
  <si>
    <t>황서상</t>
  </si>
  <si>
    <t>小正</t>
  </si>
  <si>
    <t>소정</t>
  </si>
  <si>
    <t>玉切</t>
  </si>
  <si>
    <t>옥절</t>
  </si>
  <si>
    <t>玉井洞</t>
  </si>
  <si>
    <t>옥정동</t>
  </si>
  <si>
    <t>安正宅</t>
  </si>
  <si>
    <t>안정택</t>
  </si>
  <si>
    <t>正宅</t>
  </si>
  <si>
    <t>信傑</t>
  </si>
  <si>
    <t>신걸</t>
  </si>
  <si>
    <t>金泰龍</t>
  </si>
  <si>
    <t>김태룡</t>
  </si>
  <si>
    <t>昌原</t>
  </si>
  <si>
    <t>창원</t>
  </si>
  <si>
    <t>天宇</t>
  </si>
  <si>
    <t>천우</t>
  </si>
  <si>
    <t>尙龍</t>
  </si>
  <si>
    <t>상룡</t>
  </si>
  <si>
    <t>就一</t>
  </si>
  <si>
    <t>취일</t>
  </si>
  <si>
    <t>姜仁世</t>
  </si>
  <si>
    <t>강인세</t>
  </si>
  <si>
    <t>晉州</t>
  </si>
  <si>
    <t>진주</t>
  </si>
  <si>
    <t>學宗</t>
  </si>
  <si>
    <t>학종</t>
  </si>
  <si>
    <t>學範</t>
  </si>
  <si>
    <t>학범</t>
  </si>
  <si>
    <t>之女</t>
  </si>
  <si>
    <t>지녀</t>
  </si>
  <si>
    <t>水怳</t>
  </si>
  <si>
    <t>수황</t>
  </si>
  <si>
    <t>之心</t>
  </si>
  <si>
    <t>지심</t>
  </si>
  <si>
    <t>徐柄</t>
  </si>
  <si>
    <t>서병</t>
  </si>
  <si>
    <t>柄</t>
  </si>
  <si>
    <t>병</t>
  </si>
  <si>
    <t>大丘</t>
  </si>
  <si>
    <t>대구</t>
  </si>
  <si>
    <t>益浩</t>
  </si>
  <si>
    <t>익호</t>
  </si>
  <si>
    <t>昌悌</t>
  </si>
  <si>
    <t>창제</t>
  </si>
  <si>
    <t>道行</t>
  </si>
  <si>
    <t>도행</t>
  </si>
  <si>
    <t>李龍才</t>
  </si>
  <si>
    <t>德山</t>
  </si>
  <si>
    <t>덕산</t>
  </si>
  <si>
    <t>邦榦</t>
  </si>
  <si>
    <t>방간</t>
  </si>
  <si>
    <t>福父</t>
  </si>
  <si>
    <t>복부</t>
  </si>
  <si>
    <t>友杷</t>
  </si>
  <si>
    <t>우파</t>
  </si>
  <si>
    <t>蔡師万</t>
  </si>
  <si>
    <t>채사만</t>
  </si>
  <si>
    <t>達烈</t>
  </si>
  <si>
    <t>달렬</t>
  </si>
  <si>
    <t>用分</t>
  </si>
  <si>
    <t>용분</t>
  </si>
  <si>
    <t>金順伊</t>
  </si>
  <si>
    <t>김순이</t>
  </si>
  <si>
    <t>閑良金尙俊故代子</t>
  </si>
  <si>
    <t>順伊</t>
  </si>
  <si>
    <t>순이</t>
  </si>
  <si>
    <t>尙俊</t>
  </si>
  <si>
    <t>상준</t>
  </si>
  <si>
    <t>浩一</t>
  </si>
  <si>
    <t>호일</t>
  </si>
  <si>
    <t>壽連</t>
  </si>
  <si>
    <t>수련</t>
  </si>
  <si>
    <t>朴載迪</t>
  </si>
  <si>
    <t>박재적</t>
  </si>
  <si>
    <t>命申</t>
  </si>
  <si>
    <t>명신</t>
  </si>
  <si>
    <t>庚申</t>
  </si>
  <si>
    <t>경신</t>
  </si>
  <si>
    <t>李秀坤</t>
  </si>
  <si>
    <t>이수곤</t>
  </si>
  <si>
    <t>秀坤</t>
  </si>
  <si>
    <t>수곤</t>
  </si>
  <si>
    <t>在復</t>
  </si>
  <si>
    <t>在範</t>
  </si>
  <si>
    <t>재범</t>
  </si>
  <si>
    <t>万英</t>
  </si>
  <si>
    <t>宋學淳</t>
  </si>
  <si>
    <t>송학순</t>
  </si>
  <si>
    <t>冶城</t>
  </si>
  <si>
    <t>야성</t>
  </si>
  <si>
    <t>根</t>
  </si>
  <si>
    <t>근</t>
  </si>
  <si>
    <t>必倫</t>
  </si>
  <si>
    <t>필륜</t>
  </si>
  <si>
    <t>慶權</t>
  </si>
  <si>
    <t>경권</t>
  </si>
  <si>
    <t>南龍紀</t>
  </si>
  <si>
    <t>英陽</t>
  </si>
  <si>
    <t>영양</t>
  </si>
  <si>
    <t>啓月</t>
  </si>
  <si>
    <t>柳燦</t>
  </si>
  <si>
    <t>유찬</t>
  </si>
  <si>
    <t>燦</t>
  </si>
  <si>
    <t>찬</t>
  </si>
  <si>
    <t>養祿</t>
  </si>
  <si>
    <t>양록</t>
  </si>
  <si>
    <t>成漢</t>
  </si>
  <si>
    <t>성한</t>
  </si>
  <si>
    <t>春垕</t>
  </si>
  <si>
    <t>춘후</t>
  </si>
  <si>
    <t>李和</t>
  </si>
  <si>
    <t>이화</t>
  </si>
  <si>
    <t>驪州</t>
  </si>
  <si>
    <t>海平</t>
  </si>
  <si>
    <t>해평</t>
  </si>
  <si>
    <t>贈通政大夫</t>
  </si>
  <si>
    <t>증통정대부</t>
  </si>
  <si>
    <t>師烈</t>
  </si>
  <si>
    <t>喜東</t>
  </si>
  <si>
    <t>희동</t>
  </si>
  <si>
    <t>得商</t>
  </si>
  <si>
    <t>득상</t>
  </si>
  <si>
    <t>李時衡</t>
  </si>
  <si>
    <t>이시형</t>
  </si>
  <si>
    <t>永陽</t>
  </si>
  <si>
    <t>孟秀</t>
  </si>
  <si>
    <t>맹수</t>
  </si>
  <si>
    <t>應彦</t>
  </si>
  <si>
    <t>응언</t>
  </si>
  <si>
    <t>丁未</t>
  </si>
  <si>
    <t>정미</t>
  </si>
  <si>
    <t>春先</t>
  </si>
  <si>
    <t>춘선</t>
  </si>
  <si>
    <t>春切</t>
  </si>
  <si>
    <t>춘절</t>
  </si>
  <si>
    <t>安學善</t>
  </si>
  <si>
    <t>안학선</t>
  </si>
  <si>
    <t>蔡必聞</t>
  </si>
  <si>
    <t>채필문</t>
  </si>
  <si>
    <t>必聞</t>
  </si>
  <si>
    <t>필문</t>
  </si>
  <si>
    <t>師魯</t>
  </si>
  <si>
    <t>사로</t>
  </si>
  <si>
    <t>時德</t>
  </si>
  <si>
    <t>시덕</t>
  </si>
  <si>
    <t>윤협</t>
  </si>
  <si>
    <t>具</t>
  </si>
  <si>
    <t>구</t>
  </si>
  <si>
    <t>栢</t>
  </si>
  <si>
    <t>백</t>
  </si>
  <si>
    <t>財漢</t>
  </si>
  <si>
    <t>만전</t>
  </si>
  <si>
    <t>裴慶度</t>
  </si>
  <si>
    <t>배경도</t>
  </si>
  <si>
    <t>次康</t>
  </si>
  <si>
    <t>차강</t>
  </si>
  <si>
    <t>辛亥</t>
  </si>
  <si>
    <t>신해</t>
  </si>
  <si>
    <t>福女</t>
  </si>
  <si>
    <t>복녀</t>
  </si>
  <si>
    <t>福德</t>
  </si>
  <si>
    <t>복덕</t>
  </si>
  <si>
    <t>學善</t>
  </si>
  <si>
    <t>학선</t>
  </si>
  <si>
    <t>喆殷</t>
  </si>
  <si>
    <t>철은</t>
  </si>
  <si>
    <t>宋德南</t>
  </si>
  <si>
    <t>송덕남</t>
  </si>
  <si>
    <t>恩津</t>
  </si>
  <si>
    <t>은진</t>
  </si>
  <si>
    <t>成得</t>
  </si>
  <si>
    <t>성득</t>
  </si>
  <si>
    <t>天禧</t>
  </si>
  <si>
    <t>천희</t>
  </si>
  <si>
    <t>就殷</t>
  </si>
  <si>
    <t>취은</t>
  </si>
  <si>
    <t>春月</t>
  </si>
  <si>
    <t>춘월</t>
  </si>
  <si>
    <t>春丹</t>
  </si>
  <si>
    <t>춘단</t>
  </si>
  <si>
    <t>春心</t>
  </si>
  <si>
    <t>춘심</t>
  </si>
  <si>
    <t>蔡濂</t>
  </si>
  <si>
    <t>채렴</t>
  </si>
  <si>
    <t>濂</t>
  </si>
  <si>
    <t>렴</t>
  </si>
  <si>
    <t>必正</t>
  </si>
  <si>
    <t>필정</t>
  </si>
  <si>
    <t>万技</t>
  </si>
  <si>
    <t>만기</t>
  </si>
  <si>
    <t>同女</t>
  </si>
  <si>
    <t>동녀</t>
  </si>
  <si>
    <t>恩</t>
  </si>
  <si>
    <t>은</t>
  </si>
  <si>
    <t>安大良</t>
  </si>
  <si>
    <t>안대량</t>
  </si>
  <si>
    <t>大良</t>
  </si>
  <si>
    <t>대량</t>
  </si>
  <si>
    <t>廷泰</t>
  </si>
  <si>
    <t>정태</t>
  </si>
  <si>
    <t>成均生員</t>
  </si>
  <si>
    <t>성균생원</t>
  </si>
  <si>
    <t>聖魯</t>
  </si>
  <si>
    <t>成均進士</t>
  </si>
  <si>
    <t>성균진사</t>
  </si>
  <si>
    <t>儼</t>
  </si>
  <si>
    <t>엄</t>
  </si>
  <si>
    <t>趙鎭台</t>
  </si>
  <si>
    <t>조진태</t>
  </si>
  <si>
    <t>成安</t>
  </si>
  <si>
    <t>성안</t>
  </si>
  <si>
    <t>尙鳳</t>
  </si>
  <si>
    <t>상봉</t>
  </si>
  <si>
    <t>宗胃</t>
  </si>
  <si>
    <t>종위</t>
  </si>
  <si>
    <t>胤聲</t>
  </si>
  <si>
    <t>윤성</t>
  </si>
  <si>
    <t>黃姓琬</t>
  </si>
  <si>
    <t>황성완</t>
  </si>
  <si>
    <t>景良</t>
  </si>
  <si>
    <t>경량</t>
  </si>
  <si>
    <t>嫂</t>
  </si>
  <si>
    <t>貴文</t>
  </si>
  <si>
    <t>귀문</t>
  </si>
  <si>
    <t>貴心</t>
  </si>
  <si>
    <t>귀심</t>
  </si>
  <si>
    <t>貴達</t>
  </si>
  <si>
    <t>귀달</t>
  </si>
  <si>
    <t>貴丹</t>
  </si>
  <si>
    <t>귀단</t>
  </si>
  <si>
    <t>連伊</t>
  </si>
  <si>
    <t>연이</t>
  </si>
  <si>
    <t>李蘇欽</t>
  </si>
  <si>
    <t>이소흠</t>
  </si>
  <si>
    <t>蘇欽</t>
  </si>
  <si>
    <t>소흠</t>
  </si>
  <si>
    <t>時泰</t>
  </si>
  <si>
    <t>시태</t>
  </si>
  <si>
    <t>廷彦</t>
  </si>
  <si>
    <t>정언</t>
  </si>
  <si>
    <t>折衝將軍僉知中樞府事</t>
  </si>
  <si>
    <t>절충장군첨지중추부사</t>
  </si>
  <si>
    <t>道天</t>
  </si>
  <si>
    <t>도천</t>
  </si>
  <si>
    <t>劉啓基</t>
  </si>
  <si>
    <t>유계기</t>
  </si>
  <si>
    <t>沃川</t>
  </si>
  <si>
    <t>옥천</t>
  </si>
  <si>
    <t>晦振</t>
  </si>
  <si>
    <t>회진</t>
  </si>
  <si>
    <t>회응</t>
  </si>
  <si>
    <t>次心</t>
  </si>
  <si>
    <t>차심</t>
  </si>
  <si>
    <t>次女</t>
  </si>
  <si>
    <t>차녀</t>
  </si>
  <si>
    <t>李學坤</t>
  </si>
  <si>
    <t>이학곤</t>
  </si>
  <si>
    <t>幼學李德洵故代子</t>
  </si>
  <si>
    <t>유학이덕순고대자</t>
  </si>
  <si>
    <t>學坤</t>
  </si>
  <si>
    <t>학곤</t>
  </si>
  <si>
    <t>德洵</t>
  </si>
  <si>
    <t>덕순</t>
  </si>
  <si>
    <t>躋漢</t>
  </si>
  <si>
    <t>제한</t>
  </si>
  <si>
    <t>東衡</t>
  </si>
  <si>
    <t>동형</t>
  </si>
  <si>
    <t>金先德</t>
  </si>
  <si>
    <t>김선덕</t>
  </si>
  <si>
    <t>憲書</t>
  </si>
  <si>
    <t>헌서</t>
  </si>
  <si>
    <t>範遇</t>
  </si>
  <si>
    <t>범우</t>
  </si>
  <si>
    <t>天休</t>
  </si>
  <si>
    <t>천휴</t>
  </si>
  <si>
    <t>郭錫基</t>
  </si>
  <si>
    <t>곽석기</t>
  </si>
  <si>
    <t>연묵</t>
  </si>
  <si>
    <t>秉瑛</t>
  </si>
  <si>
    <t>병영</t>
  </si>
  <si>
    <t>自每</t>
  </si>
  <si>
    <t>자매</t>
  </si>
  <si>
    <t>息</t>
  </si>
  <si>
    <t>식</t>
  </si>
  <si>
    <t>具錫魯</t>
  </si>
  <si>
    <t>구석로</t>
  </si>
  <si>
    <t>錫魯</t>
  </si>
  <si>
    <t>석로</t>
  </si>
  <si>
    <t>紀漢</t>
  </si>
  <si>
    <t>기한</t>
  </si>
  <si>
    <t>万禧</t>
  </si>
  <si>
    <t>만희</t>
  </si>
  <si>
    <t>琴碩龍</t>
  </si>
  <si>
    <t>김석룡</t>
  </si>
  <si>
    <t>奉化</t>
  </si>
  <si>
    <t>봉화</t>
  </si>
  <si>
    <t>姜</t>
  </si>
  <si>
    <t>강</t>
  </si>
  <si>
    <t>德基</t>
  </si>
  <si>
    <t>덕기</t>
  </si>
  <si>
    <t>仁述</t>
  </si>
  <si>
    <t>인술</t>
  </si>
  <si>
    <t>檍</t>
  </si>
  <si>
    <t>억</t>
  </si>
  <si>
    <t>朴履慶</t>
  </si>
  <si>
    <t>박이경</t>
  </si>
  <si>
    <t>咸陽</t>
  </si>
  <si>
    <t>함양</t>
  </si>
  <si>
    <t>女今</t>
  </si>
  <si>
    <t>여금</t>
  </si>
  <si>
    <t>今丹</t>
  </si>
  <si>
    <t>금단</t>
  </si>
  <si>
    <t>美岱里</t>
  </si>
  <si>
    <t>미대리</t>
  </si>
  <si>
    <t>奴哲伊</t>
  </si>
  <si>
    <t>노철이</t>
  </si>
  <si>
    <t>蔡錫廷</t>
  </si>
  <si>
    <t>채석정</t>
  </si>
  <si>
    <t>錫廷</t>
  </si>
  <si>
    <t>석정</t>
  </si>
  <si>
    <t>馝坤</t>
  </si>
  <si>
    <t>필곤</t>
  </si>
  <si>
    <t>鎭國</t>
  </si>
  <si>
    <t>진국</t>
  </si>
  <si>
    <t>允休</t>
  </si>
  <si>
    <t>윤휴</t>
  </si>
  <si>
    <t>朴基遠</t>
  </si>
  <si>
    <t>박기원</t>
  </si>
  <si>
    <t>承振</t>
  </si>
  <si>
    <t>승진</t>
  </si>
  <si>
    <t>養哲</t>
  </si>
  <si>
    <t>양철</t>
  </si>
  <si>
    <t>宗錫</t>
  </si>
  <si>
    <t>종석</t>
  </si>
  <si>
    <t>孫基孝</t>
  </si>
  <si>
    <t>손기효</t>
  </si>
  <si>
    <t>古伊</t>
  </si>
  <si>
    <t>고이</t>
  </si>
  <si>
    <t>동분</t>
  </si>
  <si>
    <t>孫心</t>
  </si>
  <si>
    <t>손심</t>
  </si>
  <si>
    <t>玉心</t>
  </si>
  <si>
    <t>옥심</t>
  </si>
  <si>
    <t>姓孫</t>
  </si>
  <si>
    <t>성손</t>
  </si>
  <si>
    <t>甲寅逃亡</t>
  </si>
  <si>
    <t>갑인도망</t>
  </si>
  <si>
    <t>壬切</t>
  </si>
  <si>
    <t>임절</t>
  </si>
  <si>
    <t>芿心</t>
  </si>
  <si>
    <t>잉심</t>
  </si>
  <si>
    <t>占伊</t>
  </si>
  <si>
    <t>점이</t>
  </si>
  <si>
    <t>興白</t>
  </si>
  <si>
    <t>흥백</t>
  </si>
  <si>
    <t>啓玉</t>
  </si>
  <si>
    <t>계옥</t>
  </si>
  <si>
    <t>正心</t>
  </si>
  <si>
    <t>乙郞</t>
  </si>
  <si>
    <t>을랑</t>
  </si>
  <si>
    <t>용모</t>
  </si>
  <si>
    <t>同婢</t>
  </si>
  <si>
    <t>동비</t>
  </si>
  <si>
    <t>婢夫</t>
  </si>
  <si>
    <t>비부</t>
  </si>
  <si>
    <t>水軍</t>
  </si>
  <si>
    <t>수군</t>
  </si>
  <si>
    <t>自東</t>
  </si>
  <si>
    <t>자동</t>
  </si>
  <si>
    <t>募軍</t>
  </si>
  <si>
    <t>모군</t>
  </si>
  <si>
    <t>哲伊</t>
  </si>
  <si>
    <t>철이</t>
  </si>
  <si>
    <t>蔡秀坤</t>
  </si>
  <si>
    <t>채수곤</t>
  </si>
  <si>
    <t>華國</t>
  </si>
  <si>
    <t>화국</t>
  </si>
  <si>
    <t>榮國</t>
  </si>
  <si>
    <t>영국</t>
  </si>
  <si>
    <t>允復</t>
  </si>
  <si>
    <t>尙謙</t>
  </si>
  <si>
    <t>상겸</t>
  </si>
  <si>
    <t>成啓濂</t>
  </si>
  <si>
    <t>성계렴</t>
  </si>
  <si>
    <t>昌寧</t>
  </si>
  <si>
    <t>창녕</t>
  </si>
  <si>
    <t>善山</t>
  </si>
  <si>
    <t>선산</t>
  </si>
  <si>
    <t>元運</t>
  </si>
  <si>
    <t>원운</t>
  </si>
  <si>
    <t>時五</t>
  </si>
  <si>
    <t>시오</t>
  </si>
  <si>
    <t>達徵</t>
  </si>
  <si>
    <t>달징</t>
  </si>
  <si>
    <t>崔鎭泰</t>
  </si>
  <si>
    <t>최진태</t>
  </si>
  <si>
    <t>錫鎬</t>
  </si>
  <si>
    <t>석호</t>
  </si>
  <si>
    <t>鄭</t>
  </si>
  <si>
    <t>烏川</t>
  </si>
  <si>
    <t>오천</t>
  </si>
  <si>
    <t>月分</t>
  </si>
  <si>
    <t>월분</t>
  </si>
  <si>
    <t>元女</t>
  </si>
  <si>
    <t>원녀</t>
  </si>
  <si>
    <t>以得</t>
  </si>
  <si>
    <t>이득</t>
  </si>
  <si>
    <t>故</t>
  </si>
  <si>
    <t>고</t>
  </si>
  <si>
    <t>己達</t>
  </si>
  <si>
    <t>기달</t>
  </si>
  <si>
    <t>今郞</t>
  </si>
  <si>
    <t>금랑</t>
  </si>
  <si>
    <t>貴每</t>
  </si>
  <si>
    <t>귀매</t>
  </si>
  <si>
    <t>有得</t>
  </si>
  <si>
    <t>유득</t>
  </si>
  <si>
    <t>又得</t>
  </si>
  <si>
    <t>우득</t>
  </si>
  <si>
    <t>末宗</t>
  </si>
  <si>
    <t>말종</t>
  </si>
  <si>
    <t>允每</t>
  </si>
  <si>
    <t>윤매</t>
  </si>
  <si>
    <t>等逃亡</t>
  </si>
  <si>
    <t>등도망</t>
  </si>
  <si>
    <t>春烈</t>
  </si>
  <si>
    <t>춘렬</t>
  </si>
  <si>
    <t>일선</t>
  </si>
  <si>
    <t>自斤得</t>
  </si>
  <si>
    <t>자근득</t>
  </si>
  <si>
    <t>蔡舜坤</t>
  </si>
  <si>
    <t>채순곤</t>
  </si>
  <si>
    <t>舜坤</t>
  </si>
  <si>
    <t>순곤</t>
  </si>
  <si>
    <t>翰國</t>
  </si>
  <si>
    <t>한국</t>
  </si>
  <si>
    <t>允標</t>
  </si>
  <si>
    <t>윤표</t>
  </si>
  <si>
    <t>徐達貞</t>
  </si>
  <si>
    <t>서달정</t>
  </si>
  <si>
    <t>錫一</t>
  </si>
  <si>
    <t>석일</t>
  </si>
  <si>
    <t>南</t>
  </si>
  <si>
    <t>남</t>
  </si>
  <si>
    <t>錫重</t>
  </si>
  <si>
    <t>석중</t>
  </si>
  <si>
    <t>德每</t>
  </si>
  <si>
    <t>덕매</t>
  </si>
  <si>
    <t>蔡錫範</t>
  </si>
  <si>
    <t>채석범</t>
  </si>
  <si>
    <t>錫範</t>
  </si>
  <si>
    <t>석범</t>
  </si>
  <si>
    <t>壽坤</t>
  </si>
  <si>
    <t>蓍國</t>
  </si>
  <si>
    <t>시국</t>
  </si>
  <si>
    <t>允吉</t>
  </si>
  <si>
    <t>윤길</t>
  </si>
  <si>
    <t>全邦德</t>
  </si>
  <si>
    <t>전방덕</t>
  </si>
  <si>
    <t>慶顥</t>
  </si>
  <si>
    <t>경호</t>
  </si>
  <si>
    <t>錫文</t>
  </si>
  <si>
    <t>석문</t>
  </si>
  <si>
    <t>應龜</t>
  </si>
  <si>
    <t>응구</t>
  </si>
  <si>
    <t>李應祚</t>
  </si>
  <si>
    <t>이응조</t>
  </si>
  <si>
    <t>龜海</t>
  </si>
  <si>
    <t>구해</t>
  </si>
  <si>
    <t>龍海</t>
  </si>
  <si>
    <t>용해</t>
  </si>
  <si>
    <t>守福</t>
  </si>
  <si>
    <t>수복</t>
  </si>
  <si>
    <t>守每</t>
  </si>
  <si>
    <t>수매</t>
  </si>
  <si>
    <t>마군보</t>
  </si>
  <si>
    <t>환이</t>
  </si>
  <si>
    <t>仰役</t>
  </si>
  <si>
    <t>武學</t>
  </si>
  <si>
    <t>무학</t>
  </si>
  <si>
    <t>대원</t>
  </si>
  <si>
    <t>守丹</t>
  </si>
  <si>
    <t>수단</t>
  </si>
  <si>
    <t>哲卜</t>
  </si>
  <si>
    <t>철복</t>
  </si>
  <si>
    <t>蔡範坤</t>
  </si>
  <si>
    <t>채범곤</t>
  </si>
  <si>
    <t>生員</t>
  </si>
  <si>
    <t>생원</t>
  </si>
  <si>
    <t>範坤</t>
  </si>
  <si>
    <t>범곤</t>
  </si>
  <si>
    <t>崔鎭九</t>
  </si>
  <si>
    <t>최진구</t>
  </si>
  <si>
    <t>益振</t>
  </si>
  <si>
    <t>익진</t>
  </si>
  <si>
    <t>養德</t>
  </si>
  <si>
    <t>양덕</t>
  </si>
  <si>
    <t>禧錫</t>
  </si>
  <si>
    <t>희석</t>
  </si>
  <si>
    <t>鄭光林</t>
  </si>
  <si>
    <t>정광림</t>
  </si>
  <si>
    <t>兄嫂</t>
  </si>
  <si>
    <t>형수</t>
  </si>
  <si>
    <t>錫玄</t>
  </si>
  <si>
    <t>석현</t>
  </si>
  <si>
    <t>韓山</t>
  </si>
  <si>
    <t>한산</t>
  </si>
  <si>
    <t>奴束伍軍</t>
  </si>
  <si>
    <t>노속오군</t>
  </si>
  <si>
    <t>守卜</t>
  </si>
  <si>
    <t>學先</t>
  </si>
  <si>
    <t>有切</t>
  </si>
  <si>
    <t>유절</t>
  </si>
  <si>
    <t>奴砲保</t>
  </si>
  <si>
    <t>노포보</t>
  </si>
  <si>
    <t>先用</t>
  </si>
  <si>
    <t>선용</t>
  </si>
  <si>
    <t>百烈</t>
  </si>
  <si>
    <t>백렬</t>
  </si>
  <si>
    <t>삭불</t>
  </si>
  <si>
    <t>馬軍</t>
  </si>
  <si>
    <t>마군</t>
  </si>
  <si>
    <t>卜孫</t>
  </si>
  <si>
    <t>복손</t>
  </si>
  <si>
    <t>순팽</t>
  </si>
  <si>
    <t>允玉</t>
  </si>
  <si>
    <t>윤옥</t>
  </si>
  <si>
    <t>奴水軍</t>
  </si>
  <si>
    <t>노수군</t>
  </si>
  <si>
    <t>선팽</t>
  </si>
  <si>
    <t>哲同</t>
  </si>
  <si>
    <t>철동</t>
  </si>
  <si>
    <t>順女</t>
  </si>
  <si>
    <t>순녀</t>
  </si>
  <si>
    <t>守良</t>
  </si>
  <si>
    <t>수량</t>
  </si>
  <si>
    <t>검동</t>
  </si>
  <si>
    <t>仰役婢</t>
  </si>
  <si>
    <t>앙역비</t>
  </si>
  <si>
    <t>개팽</t>
  </si>
  <si>
    <t>奇先</t>
  </si>
  <si>
    <t>기선</t>
  </si>
  <si>
    <t>先女</t>
  </si>
  <si>
    <t>선녀</t>
  </si>
  <si>
    <t>心伊</t>
  </si>
  <si>
    <t>심이</t>
  </si>
  <si>
    <t>奴萬今</t>
  </si>
  <si>
    <t>노만금</t>
  </si>
  <si>
    <t>蔡錫顥</t>
  </si>
  <si>
    <t>채석호</t>
  </si>
  <si>
    <t>錫顥</t>
  </si>
  <si>
    <t>敬坤</t>
  </si>
  <si>
    <t>경곤</t>
  </si>
  <si>
    <t>德坤</t>
  </si>
  <si>
    <t>덕곤</t>
  </si>
  <si>
    <t>元國</t>
  </si>
  <si>
    <t>원국</t>
  </si>
  <si>
    <t>道川</t>
  </si>
  <si>
    <t>宗九</t>
  </si>
  <si>
    <t>종구</t>
  </si>
  <si>
    <t>器道</t>
  </si>
  <si>
    <t>기도</t>
  </si>
  <si>
    <t>潗</t>
  </si>
  <si>
    <t>집</t>
  </si>
  <si>
    <t>丁載柄</t>
  </si>
  <si>
    <t>정재병</t>
  </si>
  <si>
    <t>先玉</t>
  </si>
  <si>
    <t>선옥</t>
  </si>
  <si>
    <t>末丹</t>
  </si>
  <si>
    <t>말단</t>
  </si>
  <si>
    <t>今切</t>
  </si>
  <si>
    <t>금절</t>
  </si>
  <si>
    <t>蔡斗植</t>
  </si>
  <si>
    <t>채두식</t>
  </si>
  <si>
    <t>斗植</t>
  </si>
  <si>
    <t>두식</t>
  </si>
  <si>
    <t>宗海</t>
  </si>
  <si>
    <t>종해</t>
  </si>
  <si>
    <t>錫翰</t>
  </si>
  <si>
    <t>석한</t>
  </si>
  <si>
    <t>聃壽</t>
  </si>
  <si>
    <t>담수</t>
  </si>
  <si>
    <t>李起泰</t>
  </si>
  <si>
    <t>이기태</t>
  </si>
  <si>
    <t>斗煥</t>
  </si>
  <si>
    <t>두환</t>
  </si>
  <si>
    <t>相龍</t>
  </si>
  <si>
    <t>興淵</t>
  </si>
  <si>
    <t>흥연</t>
  </si>
  <si>
    <t>李浩文</t>
  </si>
  <si>
    <t>이호문</t>
  </si>
  <si>
    <t>斗吉</t>
  </si>
  <si>
    <t>두길</t>
  </si>
  <si>
    <t>箕植</t>
  </si>
  <si>
    <t>기식</t>
  </si>
  <si>
    <t>又吉</t>
  </si>
  <si>
    <t>우길</t>
  </si>
  <si>
    <t>快心</t>
  </si>
  <si>
    <t>쾌심</t>
  </si>
  <si>
    <t>万金</t>
  </si>
  <si>
    <t>만금</t>
  </si>
  <si>
    <t>貴今</t>
  </si>
  <si>
    <t>귀금</t>
  </si>
  <si>
    <t>蔡大坤</t>
  </si>
  <si>
    <t>채대곤</t>
  </si>
  <si>
    <t>大坤</t>
  </si>
  <si>
    <t>대곤</t>
  </si>
  <si>
    <t>韓錫裕</t>
  </si>
  <si>
    <t>한석유</t>
  </si>
  <si>
    <t>攸坤</t>
  </si>
  <si>
    <t>유곤</t>
  </si>
  <si>
    <t>錫奎</t>
  </si>
  <si>
    <t>석규</t>
  </si>
  <si>
    <t>錫輔</t>
  </si>
  <si>
    <t>석보</t>
  </si>
  <si>
    <t>錫東</t>
  </si>
  <si>
    <t>석동</t>
  </si>
  <si>
    <t>榮達</t>
  </si>
  <si>
    <t>영달</t>
  </si>
  <si>
    <t>侄子</t>
  </si>
  <si>
    <t>질자</t>
  </si>
  <si>
    <t>點錫</t>
  </si>
  <si>
    <t>점석</t>
  </si>
  <si>
    <t>玉丹</t>
  </si>
  <si>
    <t>옥단</t>
  </si>
  <si>
    <t>蔡德坤</t>
  </si>
  <si>
    <t>채덕곤</t>
  </si>
  <si>
    <t>宜國</t>
  </si>
  <si>
    <t>의국</t>
  </si>
  <si>
    <t>韓聖休</t>
  </si>
  <si>
    <t>한성휴</t>
  </si>
  <si>
    <t>자부</t>
  </si>
  <si>
    <t>應海</t>
  </si>
  <si>
    <t>응해</t>
  </si>
  <si>
    <t>慶海</t>
  </si>
  <si>
    <t>경해</t>
  </si>
  <si>
    <t>孫婦</t>
  </si>
  <si>
    <t>손부</t>
  </si>
  <si>
    <t>振海</t>
  </si>
  <si>
    <t>진해</t>
  </si>
  <si>
    <t>瑀海</t>
  </si>
  <si>
    <t>우해</t>
  </si>
  <si>
    <t>雲祥</t>
  </si>
  <si>
    <t>운상</t>
  </si>
  <si>
    <t>창매</t>
  </si>
  <si>
    <t>이손</t>
  </si>
  <si>
    <t>聖得</t>
  </si>
  <si>
    <t>癸仰</t>
  </si>
  <si>
    <t>계앙</t>
  </si>
  <si>
    <t>役婢</t>
  </si>
  <si>
    <t>역비</t>
  </si>
  <si>
    <t>卜女</t>
  </si>
  <si>
    <t>奴束伍馬軍</t>
  </si>
  <si>
    <t>노속오마군</t>
  </si>
  <si>
    <t>蔡運坤</t>
  </si>
  <si>
    <t>채운곤</t>
  </si>
  <si>
    <t>運坤</t>
  </si>
  <si>
    <t>운곤</t>
  </si>
  <si>
    <t>宗國</t>
  </si>
  <si>
    <t>종국</t>
  </si>
  <si>
    <t>昌國</t>
  </si>
  <si>
    <t>창국</t>
  </si>
  <si>
    <t>尙鼎</t>
  </si>
  <si>
    <t>상정</t>
  </si>
  <si>
    <t>鄭啓周</t>
  </si>
  <si>
    <t>정계주</t>
  </si>
  <si>
    <t>錫疇</t>
  </si>
  <si>
    <t>석주</t>
  </si>
  <si>
    <t>斗萬</t>
  </si>
  <si>
    <t>두만</t>
  </si>
  <si>
    <t>斗心</t>
  </si>
  <si>
    <t>두심</t>
  </si>
  <si>
    <t>奴巨郞</t>
  </si>
  <si>
    <t>노거랑</t>
  </si>
  <si>
    <t>蔡致海</t>
  </si>
  <si>
    <t>채치해</t>
  </si>
  <si>
    <t>致海</t>
  </si>
  <si>
    <t>치해</t>
  </si>
  <si>
    <t>必中</t>
  </si>
  <si>
    <t>필중</t>
  </si>
  <si>
    <t>一壽</t>
  </si>
  <si>
    <t>일수</t>
  </si>
  <si>
    <t>補國</t>
  </si>
  <si>
    <t>보국</t>
  </si>
  <si>
    <t>徐淳</t>
  </si>
  <si>
    <t>서순</t>
  </si>
  <si>
    <t>通政大夫折衝將軍行龍驤衛副護軍兼五衛將</t>
  </si>
  <si>
    <t>時成</t>
  </si>
  <si>
    <t>시성</t>
  </si>
  <si>
    <t>應垕</t>
  </si>
  <si>
    <t>응후</t>
  </si>
  <si>
    <t>泰義</t>
  </si>
  <si>
    <t>태의</t>
  </si>
  <si>
    <t>全光錫</t>
  </si>
  <si>
    <t>전광석</t>
  </si>
  <si>
    <t>一善</t>
  </si>
  <si>
    <t>五植</t>
  </si>
  <si>
    <t>오식</t>
  </si>
  <si>
    <t>蔡必德</t>
  </si>
  <si>
    <t>채필덕</t>
  </si>
  <si>
    <t>必德</t>
  </si>
  <si>
    <t>필덕</t>
  </si>
  <si>
    <t>師顔</t>
  </si>
  <si>
    <t>사안</t>
  </si>
  <si>
    <t>時瑀</t>
  </si>
  <si>
    <t>시우</t>
  </si>
  <si>
    <t>允章</t>
  </si>
  <si>
    <t>윤장</t>
  </si>
  <si>
    <t>金光沃</t>
  </si>
  <si>
    <t>김광옥</t>
  </si>
  <si>
    <t>淸道</t>
  </si>
  <si>
    <t>청도</t>
  </si>
  <si>
    <t>必建</t>
  </si>
  <si>
    <t>필건</t>
  </si>
  <si>
    <t>龍模</t>
  </si>
  <si>
    <t>世英</t>
  </si>
  <si>
    <t>세영</t>
  </si>
  <si>
    <t>殷益昌</t>
  </si>
  <si>
    <t>은익창</t>
  </si>
  <si>
    <t>幸州</t>
  </si>
  <si>
    <t>행주</t>
  </si>
  <si>
    <t>章海</t>
  </si>
  <si>
    <t>장해</t>
  </si>
  <si>
    <t>韺海</t>
  </si>
  <si>
    <t>영해</t>
  </si>
  <si>
    <t>元海</t>
  </si>
  <si>
    <t>원해</t>
  </si>
  <si>
    <t>거랑</t>
  </si>
  <si>
    <t>달언</t>
  </si>
  <si>
    <t>厚切</t>
  </si>
  <si>
    <t>후절</t>
  </si>
  <si>
    <t>達彦</t>
  </si>
  <si>
    <t>玉連</t>
  </si>
  <si>
    <t>옥련</t>
  </si>
  <si>
    <t>逃亡</t>
  </si>
  <si>
    <t>도망</t>
  </si>
  <si>
    <t>都廷煥</t>
  </si>
  <si>
    <t>도정환</t>
  </si>
  <si>
    <t>廷煥</t>
  </si>
  <si>
    <t>정환</t>
  </si>
  <si>
    <t>鎭運</t>
  </si>
  <si>
    <t>진운</t>
  </si>
  <si>
    <t>修佐</t>
  </si>
  <si>
    <t>수좌</t>
  </si>
  <si>
    <t>必天</t>
  </si>
  <si>
    <t>필천</t>
  </si>
  <si>
    <t>李光根</t>
  </si>
  <si>
    <t>이광근</t>
  </si>
  <si>
    <t>景雲</t>
  </si>
  <si>
    <t>경운</t>
  </si>
  <si>
    <t>錫俊</t>
  </si>
  <si>
    <t>석준</t>
  </si>
  <si>
    <t>基振</t>
  </si>
  <si>
    <t>기진</t>
  </si>
  <si>
    <t>金昌煥</t>
  </si>
  <si>
    <t>김창환</t>
  </si>
  <si>
    <t>慶山</t>
  </si>
  <si>
    <t>경산</t>
  </si>
  <si>
    <t>望</t>
  </si>
  <si>
    <t>망</t>
  </si>
  <si>
    <t>印月</t>
  </si>
  <si>
    <t>인월</t>
  </si>
  <si>
    <t>蔡錫炫</t>
  </si>
  <si>
    <t>채석현</t>
  </si>
  <si>
    <t>錫炫</t>
  </si>
  <si>
    <t>義坤</t>
  </si>
  <si>
    <t>의곤</t>
  </si>
  <si>
    <t>徐恒復</t>
  </si>
  <si>
    <t>廷賢</t>
  </si>
  <si>
    <t>정현</t>
  </si>
  <si>
    <t>之華</t>
  </si>
  <si>
    <t>지화</t>
  </si>
  <si>
    <t>泰權</t>
  </si>
  <si>
    <t>태권</t>
  </si>
  <si>
    <t>申錫圭</t>
  </si>
  <si>
    <t>신석규</t>
  </si>
  <si>
    <t>靈山</t>
  </si>
  <si>
    <t>徵業</t>
  </si>
  <si>
    <t>징업</t>
  </si>
  <si>
    <t>㤐</t>
  </si>
  <si>
    <t>蔡永坤</t>
  </si>
  <si>
    <t>채영곤</t>
  </si>
  <si>
    <t>永坤</t>
  </si>
  <si>
    <t>영곤</t>
  </si>
  <si>
    <t>白</t>
  </si>
  <si>
    <t>水原</t>
  </si>
  <si>
    <t>수원</t>
  </si>
  <si>
    <t>思象</t>
  </si>
  <si>
    <t>사상</t>
  </si>
  <si>
    <t>鳳岳</t>
  </si>
  <si>
    <t>봉악</t>
  </si>
  <si>
    <t>三益</t>
  </si>
  <si>
    <t>삼익</t>
  </si>
  <si>
    <t>錫禹</t>
  </si>
  <si>
    <t>석우</t>
  </si>
  <si>
    <t>錫運</t>
  </si>
  <si>
    <t>석운</t>
  </si>
  <si>
    <t>用每</t>
  </si>
  <si>
    <t>용매</t>
  </si>
  <si>
    <t>日每</t>
  </si>
  <si>
    <t>일매</t>
  </si>
  <si>
    <t>奴用得</t>
  </si>
  <si>
    <t>노용득</t>
  </si>
  <si>
    <t>蔡性坤</t>
  </si>
  <si>
    <t>채성곤</t>
  </si>
  <si>
    <t>賢國</t>
  </si>
  <si>
    <t>현국</t>
  </si>
  <si>
    <t>朴思衡</t>
  </si>
  <si>
    <t>박사형</t>
  </si>
  <si>
    <t>錫鳳</t>
  </si>
  <si>
    <t>석봉</t>
  </si>
  <si>
    <t>錫坤</t>
  </si>
  <si>
    <t>석곤</t>
  </si>
  <si>
    <t>馹坤</t>
  </si>
  <si>
    <t>일곤</t>
  </si>
  <si>
    <t>用得</t>
  </si>
  <si>
    <t>용득</t>
  </si>
  <si>
    <t>蔡必潾</t>
  </si>
  <si>
    <t>채필린</t>
  </si>
  <si>
    <t>幼學蔡師旭故代子</t>
  </si>
  <si>
    <t>유학채사욱고대자</t>
  </si>
  <si>
    <t>必潾</t>
  </si>
  <si>
    <t>필린</t>
  </si>
  <si>
    <t>師旭</t>
  </si>
  <si>
    <t>사욱</t>
  </si>
  <si>
    <t>時敏</t>
  </si>
  <si>
    <t>시민</t>
  </si>
  <si>
    <t>允昌</t>
  </si>
  <si>
    <t>윤창</t>
  </si>
  <si>
    <t>都必淳</t>
  </si>
  <si>
    <t>도필순</t>
  </si>
  <si>
    <t>永時</t>
  </si>
  <si>
    <t>영시</t>
  </si>
  <si>
    <t>예단</t>
  </si>
  <si>
    <t>得先</t>
  </si>
  <si>
    <t>득선</t>
  </si>
  <si>
    <t>李時俊</t>
  </si>
  <si>
    <t>이시준</t>
  </si>
  <si>
    <t>時俊</t>
  </si>
  <si>
    <t>시준</t>
  </si>
  <si>
    <t>永州</t>
  </si>
  <si>
    <t>영주</t>
  </si>
  <si>
    <t>東行</t>
  </si>
  <si>
    <t>동행</t>
  </si>
  <si>
    <t>希晟</t>
  </si>
  <si>
    <t>희성</t>
  </si>
  <si>
    <t>世春</t>
  </si>
  <si>
    <t>세춘</t>
  </si>
  <si>
    <t>殷爾梅</t>
  </si>
  <si>
    <t>은이매</t>
  </si>
  <si>
    <t>崑陽</t>
  </si>
  <si>
    <t>곤양</t>
  </si>
  <si>
    <t>乙慶</t>
  </si>
  <si>
    <t>을경</t>
  </si>
  <si>
    <t>芿郞</t>
  </si>
  <si>
    <t>잉랑</t>
  </si>
  <si>
    <t>蔡永述</t>
  </si>
  <si>
    <t>채영술</t>
  </si>
  <si>
    <t>童蒙</t>
  </si>
  <si>
    <t>동몽</t>
  </si>
  <si>
    <t>永述</t>
  </si>
  <si>
    <t>영술</t>
  </si>
  <si>
    <t>錫洪</t>
  </si>
  <si>
    <t>석홍</t>
  </si>
  <si>
    <t>秉坤</t>
  </si>
  <si>
    <t>병곤</t>
  </si>
  <si>
    <t>郭柱石</t>
  </si>
  <si>
    <t>곽주석</t>
  </si>
  <si>
    <t>叔父</t>
  </si>
  <si>
    <t>숙부</t>
  </si>
  <si>
    <t>錫九</t>
  </si>
  <si>
    <t>석구</t>
  </si>
  <si>
    <t>叔母</t>
  </si>
  <si>
    <t>숙모</t>
  </si>
  <si>
    <t>渭述</t>
  </si>
  <si>
    <t>위술</t>
  </si>
  <si>
    <t>玉今</t>
  </si>
  <si>
    <t>옥금</t>
  </si>
  <si>
    <t>介郞</t>
  </si>
  <si>
    <t>개랑</t>
  </si>
  <si>
    <t>玉女</t>
  </si>
  <si>
    <t>옥녀</t>
  </si>
  <si>
    <t>李大運</t>
  </si>
  <si>
    <t>이대운</t>
  </si>
  <si>
    <t>大運</t>
  </si>
  <si>
    <t>대운</t>
  </si>
  <si>
    <t>束碩</t>
  </si>
  <si>
    <t>속석</t>
  </si>
  <si>
    <t>開中</t>
  </si>
  <si>
    <t>개중</t>
  </si>
  <si>
    <t>枝馨</t>
  </si>
  <si>
    <t>지형</t>
  </si>
  <si>
    <t>李希善</t>
  </si>
  <si>
    <t>이희선</t>
  </si>
  <si>
    <t>尙信</t>
  </si>
  <si>
    <t>상신</t>
  </si>
  <si>
    <t>泰濟</t>
  </si>
  <si>
    <t>태제</t>
  </si>
  <si>
    <t>廷憲</t>
  </si>
  <si>
    <t>정헌</t>
  </si>
  <si>
    <t>李重根</t>
  </si>
  <si>
    <t>이중근</t>
  </si>
  <si>
    <t>固城</t>
  </si>
  <si>
    <t>고성</t>
  </si>
  <si>
    <t>以林</t>
  </si>
  <si>
    <t>이림</t>
  </si>
  <si>
    <t>以璉</t>
  </si>
  <si>
    <t>이련</t>
  </si>
  <si>
    <t>玉辰</t>
  </si>
  <si>
    <t>옥진</t>
  </si>
  <si>
    <t>奴芿得</t>
  </si>
  <si>
    <t>노잉득</t>
  </si>
  <si>
    <t>蔡俊植</t>
  </si>
  <si>
    <t>채준식</t>
  </si>
  <si>
    <t>俊植</t>
  </si>
  <si>
    <t>준식</t>
  </si>
  <si>
    <t>淋</t>
  </si>
  <si>
    <t>림</t>
  </si>
  <si>
    <t>必象</t>
  </si>
  <si>
    <t>필상</t>
  </si>
  <si>
    <t>師百</t>
  </si>
  <si>
    <t>사백</t>
  </si>
  <si>
    <t>都廷珪</t>
  </si>
  <si>
    <t>도정규</t>
  </si>
  <si>
    <t>在春</t>
  </si>
  <si>
    <t>재춘</t>
  </si>
  <si>
    <t>申德弼</t>
  </si>
  <si>
    <t>신덕필</t>
  </si>
  <si>
    <t>三女</t>
  </si>
  <si>
    <t>삼녀</t>
  </si>
  <si>
    <t>丹心</t>
  </si>
  <si>
    <t>단심</t>
  </si>
  <si>
    <t>得云</t>
  </si>
  <si>
    <t>득운</t>
  </si>
  <si>
    <t>통정대부채사천고대손</t>
  </si>
  <si>
    <t>願述</t>
  </si>
  <si>
    <t>원술</t>
  </si>
  <si>
    <t>鵬海</t>
  </si>
  <si>
    <t>붕해</t>
  </si>
  <si>
    <t>必龜</t>
  </si>
  <si>
    <t>필구</t>
  </si>
  <si>
    <t>通政大夫</t>
  </si>
  <si>
    <t>통정대부</t>
  </si>
  <si>
    <t>師天</t>
  </si>
  <si>
    <t>사천</t>
  </si>
  <si>
    <t>李錫旭</t>
  </si>
  <si>
    <t>이석욱</t>
  </si>
  <si>
    <t>生母</t>
  </si>
  <si>
    <t>생모</t>
  </si>
  <si>
    <t>潤馨</t>
  </si>
  <si>
    <t>윤형</t>
  </si>
  <si>
    <t>光熙</t>
  </si>
  <si>
    <t>광희</t>
  </si>
  <si>
    <t>春成</t>
  </si>
  <si>
    <t>춘성</t>
  </si>
  <si>
    <t>柳潯祚</t>
  </si>
  <si>
    <t>유심조</t>
  </si>
  <si>
    <t>從兄</t>
  </si>
  <si>
    <t>종형</t>
  </si>
  <si>
    <t>政海</t>
  </si>
  <si>
    <t>從嫂</t>
  </si>
  <si>
    <t>종수</t>
  </si>
  <si>
    <t>得女</t>
  </si>
  <si>
    <t>득녀</t>
  </si>
  <si>
    <t>万女</t>
  </si>
  <si>
    <t>만녀</t>
  </si>
  <si>
    <t>蔡瀅</t>
  </si>
  <si>
    <t>채형</t>
  </si>
  <si>
    <t>瀅</t>
  </si>
  <si>
    <t>형</t>
  </si>
  <si>
    <t>必洪</t>
  </si>
  <si>
    <t>필홍</t>
  </si>
  <si>
    <t>師大</t>
  </si>
  <si>
    <t>사대</t>
  </si>
  <si>
    <t>時玉</t>
  </si>
  <si>
    <t>시옥</t>
  </si>
  <si>
    <t>李世樞</t>
  </si>
  <si>
    <t>이세추</t>
  </si>
  <si>
    <t>先石</t>
  </si>
  <si>
    <t>선석</t>
  </si>
  <si>
    <t>貴分</t>
  </si>
  <si>
    <t>귀분</t>
  </si>
  <si>
    <t>貴女</t>
  </si>
  <si>
    <t>귀녀</t>
  </si>
  <si>
    <t>蔡錫燾</t>
  </si>
  <si>
    <t>채석도</t>
  </si>
  <si>
    <t>錫燾</t>
  </si>
  <si>
    <t>석도</t>
  </si>
  <si>
    <t>翊坤</t>
  </si>
  <si>
    <t>익곤</t>
  </si>
  <si>
    <t>楨國</t>
  </si>
  <si>
    <t>정국</t>
  </si>
  <si>
    <t>都必信</t>
  </si>
  <si>
    <t>도필신</t>
  </si>
  <si>
    <t>芿得</t>
  </si>
  <si>
    <t>잉득</t>
  </si>
  <si>
    <t>得每</t>
  </si>
  <si>
    <t>득매</t>
  </si>
  <si>
    <t>以芿卜</t>
  </si>
  <si>
    <t>이잉복</t>
  </si>
  <si>
    <t>蔡璟植</t>
  </si>
  <si>
    <t>채경식</t>
  </si>
  <si>
    <t>璟植</t>
  </si>
  <si>
    <t>경식</t>
  </si>
  <si>
    <t>락</t>
  </si>
  <si>
    <t>漢休</t>
  </si>
  <si>
    <t>한휴</t>
  </si>
  <si>
    <t>師基</t>
  </si>
  <si>
    <t>사기</t>
  </si>
  <si>
    <t>柳安浩</t>
  </si>
  <si>
    <t>유안호</t>
  </si>
  <si>
    <t>錫淵</t>
  </si>
  <si>
    <t>석연</t>
  </si>
  <si>
    <t>基碩</t>
  </si>
  <si>
    <t>기석</t>
  </si>
  <si>
    <t>정섭</t>
  </si>
  <si>
    <t>崔孟鎭</t>
  </si>
  <si>
    <t>최맹진</t>
  </si>
  <si>
    <t>炳心</t>
  </si>
  <si>
    <t>병심</t>
  </si>
  <si>
    <t>晉鵬</t>
  </si>
  <si>
    <t>진붕</t>
  </si>
  <si>
    <t>初月</t>
  </si>
  <si>
    <t>초월</t>
  </si>
  <si>
    <t>初心</t>
  </si>
  <si>
    <t>초심</t>
  </si>
  <si>
    <t>朴右千</t>
  </si>
  <si>
    <t>박우천</t>
  </si>
  <si>
    <t>蔡廷坤</t>
  </si>
  <si>
    <t>채정곤</t>
  </si>
  <si>
    <t>廷坤</t>
  </si>
  <si>
    <t>정곤</t>
  </si>
  <si>
    <t>完國</t>
  </si>
  <si>
    <t>완국</t>
  </si>
  <si>
    <t>允和</t>
  </si>
  <si>
    <t>윤화</t>
  </si>
  <si>
    <t>仁浩</t>
  </si>
  <si>
    <t>인호</t>
  </si>
  <si>
    <t>李震樞</t>
  </si>
  <si>
    <t>이진추</t>
  </si>
  <si>
    <t>錫熙</t>
  </si>
  <si>
    <t>석희</t>
  </si>
  <si>
    <t>連乭</t>
  </si>
  <si>
    <t>연돌</t>
  </si>
  <si>
    <t>連金</t>
  </si>
  <si>
    <t>연금</t>
  </si>
  <si>
    <t>連丹</t>
  </si>
  <si>
    <t>연단</t>
  </si>
  <si>
    <t>蔡鍾植</t>
  </si>
  <si>
    <t>채종식</t>
  </si>
  <si>
    <t>鍾植</t>
  </si>
  <si>
    <t>종식</t>
  </si>
  <si>
    <t>유안길</t>
  </si>
  <si>
    <t>光翼</t>
  </si>
  <si>
    <t>광익</t>
  </si>
  <si>
    <t>聖德</t>
  </si>
  <si>
    <t>성덕</t>
  </si>
  <si>
    <t>鳳華</t>
  </si>
  <si>
    <t>劉季泰</t>
  </si>
  <si>
    <t>유계태</t>
  </si>
  <si>
    <t>玉川</t>
  </si>
  <si>
    <t>炳奎</t>
  </si>
  <si>
    <t>병규</t>
  </si>
  <si>
    <t>진묵</t>
  </si>
  <si>
    <t>今伊</t>
  </si>
  <si>
    <t>금이</t>
  </si>
  <si>
    <t>蚕月</t>
  </si>
  <si>
    <t>천월</t>
  </si>
  <si>
    <t>啓順</t>
  </si>
  <si>
    <t>계순</t>
  </si>
  <si>
    <t>必彦</t>
  </si>
  <si>
    <t>필언</t>
  </si>
  <si>
    <t>必楨</t>
  </si>
  <si>
    <t>師況</t>
  </si>
  <si>
    <t>사황</t>
  </si>
  <si>
    <t>時興</t>
  </si>
  <si>
    <t>시흥</t>
  </si>
  <si>
    <t>都必漸</t>
  </si>
  <si>
    <t>도필점</t>
  </si>
  <si>
    <t>채문</t>
  </si>
  <si>
    <t>東奎</t>
  </si>
  <si>
    <t>동규</t>
  </si>
  <si>
    <t>基業</t>
  </si>
  <si>
    <t>기업</t>
  </si>
  <si>
    <t>思直</t>
  </si>
  <si>
    <t>사직</t>
  </si>
  <si>
    <t>崔致文</t>
  </si>
  <si>
    <t>최치문</t>
  </si>
  <si>
    <t>曲江</t>
  </si>
  <si>
    <t>곡강</t>
  </si>
  <si>
    <t>龍述</t>
  </si>
  <si>
    <t>용술</t>
  </si>
  <si>
    <t>壬春</t>
  </si>
  <si>
    <t>임춘</t>
  </si>
  <si>
    <t>雪每</t>
  </si>
  <si>
    <t>설매</t>
  </si>
  <si>
    <t>下納步兵</t>
  </si>
  <si>
    <t>하납보병</t>
  </si>
  <si>
    <t>右千</t>
  </si>
  <si>
    <t>우천</t>
  </si>
  <si>
    <t>閑良</t>
  </si>
  <si>
    <t>한량</t>
  </si>
  <si>
    <t>厚氏</t>
  </si>
  <si>
    <t>후씨</t>
  </si>
  <si>
    <t>莫男</t>
  </si>
  <si>
    <t>막남</t>
  </si>
  <si>
    <t>業武</t>
  </si>
  <si>
    <t>업무</t>
  </si>
  <si>
    <t>万平</t>
  </si>
  <si>
    <t>만평</t>
  </si>
  <si>
    <t>禹聖得</t>
  </si>
  <si>
    <t>우성득</t>
  </si>
  <si>
    <t>岑碩</t>
  </si>
  <si>
    <t>잠석</t>
  </si>
  <si>
    <t>白日</t>
  </si>
  <si>
    <t>백일</t>
  </si>
  <si>
    <t>自春</t>
  </si>
  <si>
    <t>자춘</t>
  </si>
  <si>
    <t>呂元采</t>
  </si>
  <si>
    <t>여원채</t>
  </si>
  <si>
    <t>자보</t>
  </si>
  <si>
    <t>泰卜</t>
  </si>
  <si>
    <t>태복</t>
  </si>
  <si>
    <t>鄭思和</t>
  </si>
  <si>
    <t>정사화</t>
  </si>
  <si>
    <t>思和</t>
  </si>
  <si>
    <t>사화</t>
  </si>
  <si>
    <t>迎日</t>
  </si>
  <si>
    <t>尙魯</t>
  </si>
  <si>
    <t>상로</t>
  </si>
  <si>
    <t>文新</t>
  </si>
  <si>
    <t>문신</t>
  </si>
  <si>
    <t>泰壽</t>
  </si>
  <si>
    <t>태수</t>
  </si>
  <si>
    <t>金萬鎰</t>
  </si>
  <si>
    <t>김만일</t>
  </si>
  <si>
    <t>白思象</t>
  </si>
  <si>
    <t>백사상</t>
  </si>
  <si>
    <t>사년</t>
  </si>
  <si>
    <t>思中</t>
  </si>
  <si>
    <t>사중</t>
  </si>
  <si>
    <t>移去</t>
  </si>
  <si>
    <t>이거</t>
  </si>
  <si>
    <t>元達</t>
  </si>
  <si>
    <t>원달</t>
  </si>
  <si>
    <t>家錫</t>
  </si>
  <si>
    <t>가석</t>
  </si>
  <si>
    <t>仲達</t>
  </si>
  <si>
    <t>중달</t>
  </si>
  <si>
    <t>日禮</t>
  </si>
  <si>
    <t>일례</t>
  </si>
  <si>
    <t>奴今每</t>
  </si>
  <si>
    <t>노금매</t>
  </si>
  <si>
    <t>朴基元</t>
  </si>
  <si>
    <t>基元</t>
  </si>
  <si>
    <t>기원</t>
  </si>
  <si>
    <t>光俊</t>
  </si>
  <si>
    <t>광준</t>
  </si>
  <si>
    <t>聖運</t>
  </si>
  <si>
    <t>성운</t>
  </si>
  <si>
    <t>命采</t>
  </si>
  <si>
    <t>명채</t>
  </si>
  <si>
    <t>金命玉</t>
  </si>
  <si>
    <t>김명옥</t>
  </si>
  <si>
    <t>淳</t>
  </si>
  <si>
    <t>순</t>
  </si>
  <si>
    <t>必興</t>
  </si>
  <si>
    <t>필흥</t>
  </si>
  <si>
    <t>師聖</t>
  </si>
  <si>
    <t>사성</t>
  </si>
  <si>
    <t>具船漢</t>
  </si>
  <si>
    <t>구선한</t>
  </si>
  <si>
    <t>乙文</t>
  </si>
  <si>
    <t>을문</t>
  </si>
  <si>
    <t>永月</t>
  </si>
  <si>
    <t>영월</t>
  </si>
  <si>
    <t>永心</t>
  </si>
  <si>
    <t>영심</t>
  </si>
  <si>
    <t>永孫</t>
  </si>
  <si>
    <t>영손</t>
  </si>
  <si>
    <t>以井</t>
  </si>
  <si>
    <t>이정</t>
  </si>
  <si>
    <t>以廷</t>
  </si>
  <si>
    <t>祖運</t>
  </si>
  <si>
    <t>조운</t>
  </si>
  <si>
    <t>東伯</t>
  </si>
  <si>
    <t>동백</t>
  </si>
  <si>
    <t>正中</t>
  </si>
  <si>
    <t>정중</t>
  </si>
  <si>
    <t>朴守萬</t>
  </si>
  <si>
    <t>박수만</t>
  </si>
  <si>
    <t>義興</t>
  </si>
  <si>
    <t>의흥</t>
  </si>
  <si>
    <t>李以廷</t>
  </si>
  <si>
    <t>이이정</t>
  </si>
  <si>
    <t>時永</t>
  </si>
  <si>
    <t>시영</t>
  </si>
  <si>
    <t>尙大</t>
  </si>
  <si>
    <t>상대</t>
  </si>
  <si>
    <t>李錫七</t>
  </si>
  <si>
    <t>이석칠</t>
  </si>
  <si>
    <t>今女</t>
  </si>
  <si>
    <t>금녀</t>
  </si>
  <si>
    <t>今每</t>
  </si>
  <si>
    <t>금매</t>
  </si>
  <si>
    <t>蔡廷植</t>
  </si>
  <si>
    <t>채정식</t>
  </si>
  <si>
    <t>廷植</t>
  </si>
  <si>
    <t>정식</t>
  </si>
  <si>
    <t>澤</t>
  </si>
  <si>
    <t>택</t>
  </si>
  <si>
    <t>師箕</t>
  </si>
  <si>
    <t>李慶龍</t>
  </si>
  <si>
    <t>이경룡</t>
  </si>
  <si>
    <t>炳斗</t>
  </si>
  <si>
    <t>병두</t>
  </si>
  <si>
    <t>炳九</t>
  </si>
  <si>
    <t>병구</t>
  </si>
  <si>
    <t>一範</t>
  </si>
  <si>
    <t>일범</t>
  </si>
  <si>
    <t>渭範</t>
  </si>
  <si>
    <t>위범</t>
  </si>
  <si>
    <t>自任</t>
  </si>
  <si>
    <t>자임</t>
  </si>
  <si>
    <t>小自任</t>
  </si>
  <si>
    <t>소자임</t>
  </si>
  <si>
    <t>自女</t>
  </si>
  <si>
    <t>자녀</t>
  </si>
  <si>
    <t>蔡呂海</t>
  </si>
  <si>
    <t>채여해</t>
  </si>
  <si>
    <t>呂海</t>
  </si>
  <si>
    <t>必燁</t>
  </si>
  <si>
    <t>필엽</t>
  </si>
  <si>
    <t>師稷</t>
  </si>
  <si>
    <t>時衡</t>
  </si>
  <si>
    <t>시형</t>
  </si>
  <si>
    <t>金龍彦</t>
  </si>
  <si>
    <t>김용언</t>
  </si>
  <si>
    <t>命臣</t>
  </si>
  <si>
    <t>致和</t>
  </si>
  <si>
    <t>치화</t>
  </si>
  <si>
    <t>鄭延國</t>
  </si>
  <si>
    <t>정연국</t>
  </si>
  <si>
    <t>安海</t>
  </si>
  <si>
    <t>안해</t>
  </si>
  <si>
    <t>從弟</t>
  </si>
  <si>
    <t>종제</t>
  </si>
  <si>
    <t>萬海</t>
  </si>
  <si>
    <t>만해</t>
  </si>
  <si>
    <t>洪鳳</t>
  </si>
  <si>
    <t>홍봉</t>
  </si>
  <si>
    <t>한봉</t>
  </si>
  <si>
    <t>蔡必燦</t>
  </si>
  <si>
    <t>채필찬</t>
  </si>
  <si>
    <t>必燦</t>
  </si>
  <si>
    <t>필찬</t>
  </si>
  <si>
    <t>允中</t>
  </si>
  <si>
    <t>윤중</t>
  </si>
  <si>
    <t>李應龍</t>
  </si>
  <si>
    <t>이응룡</t>
  </si>
  <si>
    <t>子婦</t>
  </si>
  <si>
    <t>蔡必植</t>
  </si>
  <si>
    <t>채필식</t>
  </si>
  <si>
    <t>必植</t>
  </si>
  <si>
    <t>필식</t>
  </si>
  <si>
    <t>師尹</t>
  </si>
  <si>
    <t>사윤</t>
  </si>
  <si>
    <t>時汶</t>
  </si>
  <si>
    <t>시문</t>
  </si>
  <si>
    <t>允漢</t>
  </si>
  <si>
    <t>윤한</t>
  </si>
  <si>
    <t>金啓天</t>
  </si>
  <si>
    <t>김계천</t>
  </si>
  <si>
    <t>瀼</t>
  </si>
  <si>
    <t>溶</t>
  </si>
  <si>
    <t>용</t>
  </si>
  <si>
    <t>璋植</t>
  </si>
  <si>
    <t>장식</t>
  </si>
  <si>
    <t>瑨植</t>
  </si>
  <si>
    <t>진식</t>
  </si>
  <si>
    <t>華植</t>
  </si>
  <si>
    <t>孟述</t>
  </si>
  <si>
    <t>맹술</t>
  </si>
  <si>
    <t>從侄</t>
  </si>
  <si>
    <t>종질</t>
  </si>
  <si>
    <t>理俊</t>
  </si>
  <si>
    <t>이준</t>
  </si>
  <si>
    <t>己女</t>
  </si>
  <si>
    <t>기녀</t>
  </si>
  <si>
    <t>己分</t>
  </si>
  <si>
    <t>기분</t>
  </si>
  <si>
    <t>小斤得</t>
  </si>
  <si>
    <t>소근득</t>
  </si>
  <si>
    <t>龍田里</t>
  </si>
  <si>
    <t>奴乭三</t>
  </si>
  <si>
    <t>노돌삼</t>
  </si>
  <si>
    <t>金斗祥</t>
  </si>
  <si>
    <t>김두상</t>
  </si>
  <si>
    <t>斗祥</t>
  </si>
  <si>
    <t>두상</t>
  </si>
  <si>
    <t>光州</t>
  </si>
  <si>
    <t>振聲</t>
  </si>
  <si>
    <t>진성</t>
  </si>
  <si>
    <t>宗祿</t>
  </si>
  <si>
    <t>종록</t>
  </si>
  <si>
    <t>百興</t>
  </si>
  <si>
    <t>백흥</t>
  </si>
  <si>
    <t>이원배</t>
  </si>
  <si>
    <t>全義</t>
  </si>
  <si>
    <t>전의</t>
  </si>
  <si>
    <t>용전리</t>
  </si>
  <si>
    <t>有坤</t>
  </si>
  <si>
    <t>德一</t>
  </si>
  <si>
    <t>덕일</t>
  </si>
  <si>
    <t>蔡泰朝</t>
  </si>
  <si>
    <t>채태조</t>
  </si>
  <si>
    <t>乭進</t>
  </si>
  <si>
    <t>돌진</t>
  </si>
  <si>
    <t>乭三</t>
  </si>
  <si>
    <t>돌삼</t>
  </si>
  <si>
    <t>乭心</t>
  </si>
  <si>
    <t>돌심</t>
  </si>
  <si>
    <t>金應昊</t>
  </si>
  <si>
    <t>김응호</t>
  </si>
  <si>
    <t>應昊</t>
  </si>
  <si>
    <t>응호</t>
  </si>
  <si>
    <t>善道</t>
  </si>
  <si>
    <t>선도</t>
  </si>
  <si>
    <t>尙義</t>
  </si>
  <si>
    <t>상의</t>
  </si>
  <si>
    <t>益咸</t>
  </si>
  <si>
    <t>익함</t>
  </si>
  <si>
    <t>金孝淡</t>
  </si>
  <si>
    <t>김효담</t>
  </si>
  <si>
    <t>任</t>
  </si>
  <si>
    <t>임</t>
  </si>
  <si>
    <t>豊川</t>
  </si>
  <si>
    <t>풍천</t>
  </si>
  <si>
    <t>鎭玉</t>
  </si>
  <si>
    <t>진옥</t>
  </si>
  <si>
    <t>致坤</t>
  </si>
  <si>
    <t>치곤</t>
  </si>
  <si>
    <t>輯</t>
  </si>
  <si>
    <t>徐慶佑</t>
  </si>
  <si>
    <t>서경우</t>
  </si>
  <si>
    <t>仁覺</t>
  </si>
  <si>
    <t>인각</t>
  </si>
  <si>
    <t>永丹</t>
  </si>
  <si>
    <t>영단</t>
  </si>
  <si>
    <t>永切</t>
  </si>
  <si>
    <t>영절</t>
  </si>
  <si>
    <t>李章坤</t>
  </si>
  <si>
    <t>이장곤</t>
  </si>
  <si>
    <t>章坤</t>
  </si>
  <si>
    <t>장곤</t>
  </si>
  <si>
    <t>光奎</t>
  </si>
  <si>
    <t>광규</t>
  </si>
  <si>
    <t>孫承烈</t>
  </si>
  <si>
    <t>손승렬</t>
  </si>
  <si>
    <t>亨宅</t>
  </si>
  <si>
    <t>慶臣</t>
  </si>
  <si>
    <t>龍成</t>
  </si>
  <si>
    <t>용성</t>
  </si>
  <si>
    <t>金禧元</t>
  </si>
  <si>
    <t>김희원</t>
  </si>
  <si>
    <t>慶珣</t>
  </si>
  <si>
    <t>경순</t>
  </si>
  <si>
    <t>奉丹</t>
  </si>
  <si>
    <t>봉단</t>
  </si>
  <si>
    <t>李元燾</t>
  </si>
  <si>
    <t>이원도</t>
  </si>
  <si>
    <t>元燾</t>
  </si>
  <si>
    <t>원도</t>
  </si>
  <si>
    <t>義復</t>
  </si>
  <si>
    <t>基五</t>
  </si>
  <si>
    <t>기오</t>
  </si>
  <si>
    <t>申達鏞</t>
  </si>
  <si>
    <t>신달용</t>
  </si>
  <si>
    <t>致玉</t>
  </si>
  <si>
    <t>치옥</t>
  </si>
  <si>
    <t>聖礪</t>
  </si>
  <si>
    <t>성려</t>
  </si>
  <si>
    <t>益龍</t>
  </si>
  <si>
    <t>익룡</t>
  </si>
  <si>
    <t>姜必祥</t>
  </si>
  <si>
    <t>강필상</t>
  </si>
  <si>
    <t>瑨朮</t>
  </si>
  <si>
    <t>진출</t>
  </si>
  <si>
    <t>卜悅</t>
  </si>
  <si>
    <t>복열</t>
  </si>
  <si>
    <t>次日</t>
  </si>
  <si>
    <t>차일</t>
  </si>
  <si>
    <t>次得</t>
  </si>
  <si>
    <t>차득</t>
  </si>
  <si>
    <t>劉正來</t>
  </si>
  <si>
    <t>유정래</t>
  </si>
  <si>
    <t>在家軍官</t>
  </si>
  <si>
    <t>재가군관</t>
  </si>
  <si>
    <t>劉</t>
  </si>
  <si>
    <t>정래</t>
  </si>
  <si>
    <t>江陵</t>
  </si>
  <si>
    <t>鎭東</t>
  </si>
  <si>
    <t>진동</t>
  </si>
  <si>
    <t>始宅</t>
  </si>
  <si>
    <t>泰河</t>
  </si>
  <si>
    <t>태하</t>
  </si>
  <si>
    <t>徐成宅</t>
  </si>
  <si>
    <t>圭浩</t>
  </si>
  <si>
    <t>규호</t>
  </si>
  <si>
    <t>德龍</t>
  </si>
  <si>
    <t>덕룡</t>
  </si>
  <si>
    <t>李得龍</t>
  </si>
  <si>
    <t>이득룡</t>
  </si>
  <si>
    <t>亮來</t>
  </si>
  <si>
    <t>汶石</t>
  </si>
  <si>
    <t>문석</t>
  </si>
  <si>
    <t>己每</t>
  </si>
  <si>
    <t>기매</t>
  </si>
  <si>
    <t>龜岩里</t>
  </si>
  <si>
    <t>구암리</t>
  </si>
  <si>
    <t>申學先</t>
  </si>
  <si>
    <t>신학선</t>
  </si>
  <si>
    <t>李良坤</t>
  </si>
  <si>
    <t>이양곤</t>
  </si>
  <si>
    <t>幼學李奎連故</t>
  </si>
  <si>
    <t>유학이규련고</t>
  </si>
  <si>
    <t>良坤</t>
  </si>
  <si>
    <t>양곤</t>
  </si>
  <si>
    <t>金光德</t>
  </si>
  <si>
    <t>김광덕</t>
  </si>
  <si>
    <t>盆城</t>
  </si>
  <si>
    <t>분성</t>
  </si>
  <si>
    <t>思馹</t>
  </si>
  <si>
    <t>사일</t>
  </si>
  <si>
    <t>鐸</t>
  </si>
  <si>
    <t>탁</t>
  </si>
  <si>
    <t>景卨</t>
  </si>
  <si>
    <t>경설</t>
  </si>
  <si>
    <t>朴命堅</t>
  </si>
  <si>
    <t>박명견</t>
  </si>
  <si>
    <t>云心</t>
  </si>
  <si>
    <t>운심</t>
  </si>
  <si>
    <t>云女</t>
  </si>
  <si>
    <t>운녀</t>
  </si>
  <si>
    <t>玄在天</t>
  </si>
  <si>
    <t>현재천</t>
  </si>
  <si>
    <t>玄</t>
  </si>
  <si>
    <t>현</t>
  </si>
  <si>
    <t>在天</t>
  </si>
  <si>
    <t>재천</t>
  </si>
  <si>
    <t>崔龍</t>
  </si>
  <si>
    <t>최룡</t>
  </si>
  <si>
    <t>基三</t>
  </si>
  <si>
    <t>기삼</t>
  </si>
  <si>
    <t>今碩</t>
  </si>
  <si>
    <t>朴履化</t>
  </si>
  <si>
    <t>박이화</t>
  </si>
  <si>
    <t>孫益</t>
  </si>
  <si>
    <t>손익</t>
  </si>
  <si>
    <t>海仲</t>
  </si>
  <si>
    <t>해중</t>
  </si>
  <si>
    <t>景浩</t>
  </si>
  <si>
    <t>尹行世</t>
  </si>
  <si>
    <t>윤행세</t>
  </si>
  <si>
    <t>成斗</t>
  </si>
  <si>
    <t>성두</t>
  </si>
  <si>
    <t>業儒</t>
  </si>
  <si>
    <t>업유</t>
  </si>
  <si>
    <t>復龍</t>
  </si>
  <si>
    <t>慶祚</t>
  </si>
  <si>
    <t>경조</t>
  </si>
  <si>
    <t>夫之</t>
  </si>
  <si>
    <t>부지</t>
  </si>
  <si>
    <t>廷一</t>
  </si>
  <si>
    <t>정일</t>
  </si>
  <si>
    <t>孟仁</t>
  </si>
  <si>
    <t>맹인</t>
  </si>
  <si>
    <t>德南</t>
  </si>
  <si>
    <t>덕남</t>
  </si>
  <si>
    <t>正丹</t>
  </si>
  <si>
    <t>正得</t>
  </si>
  <si>
    <t>정득</t>
  </si>
  <si>
    <t>사노속오</t>
  </si>
  <si>
    <t>正兵</t>
  </si>
  <si>
    <t>정병</t>
  </si>
  <si>
    <t>李宅根</t>
  </si>
  <si>
    <t>中山里</t>
  </si>
  <si>
    <t>중산리</t>
  </si>
  <si>
    <t>裴喆伊</t>
  </si>
  <si>
    <t>배철이</t>
  </si>
  <si>
    <t>崔徽述</t>
  </si>
  <si>
    <t>최휘술</t>
  </si>
  <si>
    <t>유학최정고대자</t>
  </si>
  <si>
    <t>徽述</t>
  </si>
  <si>
    <t>휘술</t>
  </si>
  <si>
    <t>在鎭</t>
  </si>
  <si>
    <t>재진</t>
  </si>
  <si>
    <t>興雨</t>
  </si>
  <si>
    <t>흥우</t>
  </si>
  <si>
    <t>崔粹洪</t>
  </si>
  <si>
    <t>최수홍</t>
  </si>
  <si>
    <t>行述</t>
  </si>
  <si>
    <t>행술</t>
  </si>
  <si>
    <t>日新</t>
  </si>
  <si>
    <t>일신</t>
  </si>
  <si>
    <t>崔尙寶</t>
  </si>
  <si>
    <t>최상보</t>
  </si>
  <si>
    <t>尙寶</t>
  </si>
  <si>
    <t>상보</t>
  </si>
  <si>
    <t>厚時</t>
  </si>
  <si>
    <t>후시</t>
  </si>
  <si>
    <t>빈득룡</t>
  </si>
  <si>
    <t>致億</t>
  </si>
  <si>
    <t>치억</t>
  </si>
  <si>
    <t>守化</t>
  </si>
  <si>
    <t>수화</t>
  </si>
  <si>
    <t>弼萬</t>
  </si>
  <si>
    <t>崔泰佑</t>
  </si>
  <si>
    <t>최태우</t>
  </si>
  <si>
    <t>有寬</t>
  </si>
  <si>
    <t>유관</t>
  </si>
  <si>
    <t>石悅</t>
  </si>
  <si>
    <t>석열</t>
  </si>
  <si>
    <t>石心</t>
  </si>
  <si>
    <t>석심</t>
  </si>
  <si>
    <t>崔孝述</t>
  </si>
  <si>
    <t>최효술</t>
  </si>
  <si>
    <t>通政大夫前行敦寧府都正</t>
  </si>
  <si>
    <t>통정대부전행돈녕부도정</t>
  </si>
  <si>
    <t>孝述</t>
  </si>
  <si>
    <t>효술</t>
  </si>
  <si>
    <t>湜</t>
  </si>
  <si>
    <t>周鎭</t>
  </si>
  <si>
    <t>주진</t>
  </si>
  <si>
    <t>증통정대부승정원좌승지겸경연참찬관행어모장군세자익위사익찬</t>
  </si>
  <si>
    <t>興遠</t>
  </si>
  <si>
    <t>흥원</t>
  </si>
  <si>
    <t>通訓大夫行司憲府掌令</t>
  </si>
  <si>
    <t>통훈대부행사헌부장령</t>
  </si>
  <si>
    <t>鄭宗魯</t>
  </si>
  <si>
    <t>정종로</t>
  </si>
  <si>
    <t>命愚</t>
  </si>
  <si>
    <t>명우</t>
  </si>
  <si>
    <t>權</t>
  </si>
  <si>
    <t>권</t>
  </si>
  <si>
    <t>時敎</t>
  </si>
  <si>
    <t>시교</t>
  </si>
  <si>
    <t>南敎</t>
  </si>
  <si>
    <t>남교</t>
  </si>
  <si>
    <t>致敎</t>
  </si>
  <si>
    <t>치교</t>
  </si>
  <si>
    <t>允卜</t>
  </si>
  <si>
    <t>윤복</t>
  </si>
  <si>
    <t>準乭</t>
  </si>
  <si>
    <t>준돌</t>
  </si>
  <si>
    <t>仰役奴</t>
  </si>
  <si>
    <t>앙역노</t>
  </si>
  <si>
    <t>乭作</t>
  </si>
  <si>
    <t>돌작</t>
  </si>
  <si>
    <t>晩金</t>
  </si>
  <si>
    <t>裴喆</t>
  </si>
  <si>
    <t>배철</t>
  </si>
  <si>
    <t>喆</t>
  </si>
  <si>
    <t>철</t>
  </si>
  <si>
    <t>嘉善大夫兼巡將</t>
  </si>
  <si>
    <t>가선대부겸순장</t>
  </si>
  <si>
    <t>俊成</t>
  </si>
  <si>
    <t>준성</t>
  </si>
  <si>
    <t>聖宗</t>
  </si>
  <si>
    <t>성종</t>
  </si>
  <si>
    <t>範孫</t>
  </si>
  <si>
    <t>범손</t>
  </si>
  <si>
    <t>張學愿</t>
  </si>
  <si>
    <t>장학원</t>
  </si>
  <si>
    <t>卜郞</t>
  </si>
  <si>
    <t>복랑</t>
  </si>
  <si>
    <t>韓龍澤</t>
  </si>
  <si>
    <t>한용택</t>
  </si>
  <si>
    <t>龍澤</t>
  </si>
  <si>
    <t>용택</t>
  </si>
  <si>
    <t>相一</t>
  </si>
  <si>
    <t>상일</t>
  </si>
  <si>
    <t>文彩</t>
  </si>
  <si>
    <t>문채</t>
  </si>
  <si>
    <t>仁老</t>
  </si>
  <si>
    <t>인로</t>
  </si>
  <si>
    <t>李聖一</t>
  </si>
  <si>
    <t>이성일</t>
  </si>
  <si>
    <t>池良</t>
  </si>
  <si>
    <t>지량</t>
  </si>
  <si>
    <t>日女</t>
  </si>
  <si>
    <t>일녀</t>
  </si>
  <si>
    <t>日切</t>
  </si>
  <si>
    <t>일절</t>
  </si>
  <si>
    <t>奴金男</t>
  </si>
  <si>
    <t>노금남</t>
  </si>
  <si>
    <t>崔亨述</t>
  </si>
  <si>
    <t>최형술</t>
  </si>
  <si>
    <t>幼學崔瀧故代子</t>
  </si>
  <si>
    <t>亨述</t>
  </si>
  <si>
    <t>형술</t>
  </si>
  <si>
    <t>瀧</t>
  </si>
  <si>
    <t>롱</t>
  </si>
  <si>
    <t>聖鎭</t>
  </si>
  <si>
    <t>성진</t>
  </si>
  <si>
    <t>興濟</t>
  </si>
  <si>
    <t>흥제</t>
  </si>
  <si>
    <t>홍오섭</t>
  </si>
  <si>
    <t>南陽</t>
  </si>
  <si>
    <t>남양</t>
  </si>
  <si>
    <t>洪</t>
  </si>
  <si>
    <t>홍</t>
  </si>
  <si>
    <t>汗立</t>
  </si>
  <si>
    <t>한립</t>
  </si>
  <si>
    <t>守女</t>
  </si>
  <si>
    <t>수녀</t>
  </si>
  <si>
    <t>裴性根</t>
  </si>
  <si>
    <t>배성근</t>
  </si>
  <si>
    <t>性根</t>
  </si>
  <si>
    <t>성근</t>
  </si>
  <si>
    <t>快瑀</t>
  </si>
  <si>
    <t>쾌우</t>
  </si>
  <si>
    <t>達文</t>
  </si>
  <si>
    <t>달문</t>
  </si>
  <si>
    <t>正林</t>
  </si>
  <si>
    <t>정림</t>
  </si>
  <si>
    <t>김경득</t>
  </si>
  <si>
    <t>大義</t>
  </si>
  <si>
    <t>대의</t>
  </si>
  <si>
    <t>秀</t>
  </si>
  <si>
    <t>厚根</t>
  </si>
  <si>
    <t>후근</t>
  </si>
  <si>
    <t>崔洛</t>
  </si>
  <si>
    <t>최락</t>
  </si>
  <si>
    <t>叔</t>
  </si>
  <si>
    <t>숙</t>
  </si>
  <si>
    <t>今月</t>
  </si>
  <si>
    <t>금월</t>
  </si>
  <si>
    <t>金采喆</t>
  </si>
  <si>
    <t>김채철</t>
  </si>
  <si>
    <t>采喆</t>
  </si>
  <si>
    <t>채철</t>
  </si>
  <si>
    <t>慶得</t>
  </si>
  <si>
    <t>경득</t>
  </si>
  <si>
    <t>昌旭</t>
  </si>
  <si>
    <t>창욱</t>
  </si>
  <si>
    <t>廷潤</t>
  </si>
  <si>
    <t>정윤</t>
  </si>
  <si>
    <t>李尙楫</t>
  </si>
  <si>
    <t>이상즙</t>
  </si>
  <si>
    <t>完山</t>
  </si>
  <si>
    <t>완산</t>
  </si>
  <si>
    <t>業重</t>
  </si>
  <si>
    <t>업중</t>
  </si>
  <si>
    <t>鳳起</t>
  </si>
  <si>
    <t>봉기</t>
  </si>
  <si>
    <t>元木</t>
  </si>
  <si>
    <t>원목</t>
  </si>
  <si>
    <t>조간섭</t>
  </si>
  <si>
    <t>聲律</t>
  </si>
  <si>
    <t>성률</t>
  </si>
  <si>
    <t>別丹</t>
  </si>
  <si>
    <t>별단</t>
  </si>
  <si>
    <t>化得</t>
  </si>
  <si>
    <t>화득</t>
  </si>
  <si>
    <t>化女</t>
  </si>
  <si>
    <t>화녀</t>
  </si>
  <si>
    <t>裴慶翊</t>
  </si>
  <si>
    <t>배경익</t>
  </si>
  <si>
    <t>慶翊</t>
  </si>
  <si>
    <t>경익</t>
  </si>
  <si>
    <t>興福</t>
  </si>
  <si>
    <t>흥복</t>
  </si>
  <si>
    <t>一龍</t>
  </si>
  <si>
    <t>일룡</t>
  </si>
  <si>
    <t>德禧</t>
  </si>
  <si>
    <t>덕희</t>
  </si>
  <si>
    <t>金世泰</t>
  </si>
  <si>
    <t>김세태</t>
  </si>
  <si>
    <t>百哲</t>
  </si>
  <si>
    <t>백철</t>
  </si>
  <si>
    <t>龍根</t>
  </si>
  <si>
    <t>용근</t>
  </si>
  <si>
    <t>道瑀</t>
  </si>
  <si>
    <t>도우</t>
  </si>
  <si>
    <t>李辛哲</t>
  </si>
  <si>
    <t>이신철</t>
  </si>
  <si>
    <t>取今</t>
  </si>
  <si>
    <t>취금</t>
  </si>
  <si>
    <t>取丹</t>
  </si>
  <si>
    <t>취단</t>
  </si>
  <si>
    <t>今分</t>
  </si>
  <si>
    <t>금분</t>
  </si>
  <si>
    <t>崔範鎭</t>
  </si>
  <si>
    <t>최범진</t>
  </si>
  <si>
    <t>範鎭</t>
  </si>
  <si>
    <t>범진</t>
  </si>
  <si>
    <t>興岐</t>
  </si>
  <si>
    <t>흥기</t>
  </si>
  <si>
    <t>永錫</t>
  </si>
  <si>
    <t>영석</t>
  </si>
  <si>
    <t>壽元</t>
  </si>
  <si>
    <t>朴聖河</t>
  </si>
  <si>
    <t>박성하</t>
  </si>
  <si>
    <t>응섭</t>
  </si>
  <si>
    <t>世集</t>
  </si>
  <si>
    <t>세집</t>
  </si>
  <si>
    <t>泰胤</t>
  </si>
  <si>
    <t>태윤</t>
  </si>
  <si>
    <t>裴宗度</t>
  </si>
  <si>
    <t>배종도</t>
  </si>
  <si>
    <t>士銀</t>
  </si>
  <si>
    <t>사은</t>
  </si>
  <si>
    <t>象翼</t>
  </si>
  <si>
    <t>상익</t>
  </si>
  <si>
    <t>殷</t>
  </si>
  <si>
    <t>간</t>
  </si>
  <si>
    <t>南麟</t>
  </si>
  <si>
    <t>남린</t>
  </si>
  <si>
    <t>金男</t>
  </si>
  <si>
    <t>금남</t>
  </si>
  <si>
    <t>金仁植</t>
  </si>
  <si>
    <t>具道公</t>
  </si>
  <si>
    <t>구도공</t>
  </si>
  <si>
    <t>道公</t>
  </si>
  <si>
    <t>도공</t>
  </si>
  <si>
    <t>흥록</t>
  </si>
  <si>
    <t>聖華</t>
  </si>
  <si>
    <t>성화</t>
  </si>
  <si>
    <t>仁宅</t>
  </si>
  <si>
    <t>金振聲</t>
  </si>
  <si>
    <t>김진성</t>
  </si>
  <si>
    <t>漢祥</t>
  </si>
  <si>
    <t>한상</t>
  </si>
  <si>
    <t>寬喆</t>
  </si>
  <si>
    <t>관철</t>
  </si>
  <si>
    <t>김인식</t>
  </si>
  <si>
    <t>仁植</t>
  </si>
  <si>
    <t>인식</t>
  </si>
  <si>
    <t>達度</t>
  </si>
  <si>
    <t>달도</t>
  </si>
  <si>
    <t>海龍</t>
  </si>
  <si>
    <t>해룡</t>
  </si>
  <si>
    <t>晩甲</t>
  </si>
  <si>
    <t>만갑</t>
  </si>
  <si>
    <t>金彭老</t>
  </si>
  <si>
    <t>김팽로</t>
  </si>
  <si>
    <t>猶龍</t>
  </si>
  <si>
    <t>유룡</t>
  </si>
  <si>
    <t>時榮</t>
  </si>
  <si>
    <t>千馹</t>
  </si>
  <si>
    <t>천일</t>
  </si>
  <si>
    <t>金興鍊</t>
  </si>
  <si>
    <t>김흥련</t>
  </si>
  <si>
    <t>厚今</t>
  </si>
  <si>
    <t>후금</t>
  </si>
  <si>
    <t>厚丹</t>
  </si>
  <si>
    <t>후단</t>
  </si>
  <si>
    <t>李獜瑞</t>
  </si>
  <si>
    <t>이인서</t>
  </si>
  <si>
    <t>獜瑞</t>
  </si>
  <si>
    <t>인서</t>
  </si>
  <si>
    <t>昌振</t>
  </si>
  <si>
    <t>창진</t>
  </si>
  <si>
    <t>德源</t>
  </si>
  <si>
    <t>덕원</t>
  </si>
  <si>
    <t>爾善</t>
  </si>
  <si>
    <t>이선</t>
  </si>
  <si>
    <t>金宗岱</t>
  </si>
  <si>
    <t>김종대</t>
  </si>
  <si>
    <t>遇輔</t>
  </si>
  <si>
    <t>우보</t>
  </si>
  <si>
    <t>龍湖</t>
  </si>
  <si>
    <t>용호</t>
  </si>
  <si>
    <t>行崇政大夫同知中樞府事</t>
  </si>
  <si>
    <t>행숭정대부동지중추부사</t>
  </si>
  <si>
    <t>順恒</t>
  </si>
  <si>
    <t>순항</t>
  </si>
  <si>
    <t>崔德元</t>
  </si>
  <si>
    <t>최덕원</t>
  </si>
  <si>
    <t>華瑞</t>
  </si>
  <si>
    <t>화서</t>
  </si>
  <si>
    <t>崔濚</t>
  </si>
  <si>
    <t>최영</t>
  </si>
  <si>
    <t>濚</t>
  </si>
  <si>
    <t>영</t>
  </si>
  <si>
    <t>鳳瑞</t>
  </si>
  <si>
    <t>봉서</t>
  </si>
  <si>
    <t>興悅</t>
  </si>
  <si>
    <t>흥열</t>
  </si>
  <si>
    <t>胤錫</t>
  </si>
  <si>
    <t>金履萬</t>
  </si>
  <si>
    <t>孟丹</t>
  </si>
  <si>
    <t>맹단</t>
  </si>
  <si>
    <t>孟得</t>
  </si>
  <si>
    <t>맹득</t>
  </si>
  <si>
    <t>孟女</t>
  </si>
  <si>
    <t>맹녀</t>
  </si>
  <si>
    <t>龜</t>
  </si>
  <si>
    <t>亨俊</t>
  </si>
  <si>
    <t>형준</t>
  </si>
  <si>
    <t>益祿</t>
  </si>
  <si>
    <t>익록</t>
  </si>
  <si>
    <t>有大</t>
  </si>
  <si>
    <t>유대</t>
  </si>
  <si>
    <t>李光郁</t>
  </si>
  <si>
    <t>이광욱</t>
  </si>
  <si>
    <t>金亨俊</t>
  </si>
  <si>
    <t>김형준</t>
  </si>
  <si>
    <t>載文</t>
  </si>
  <si>
    <t>재문</t>
  </si>
  <si>
    <t>伯善</t>
  </si>
  <si>
    <t>백선</t>
  </si>
  <si>
    <t>嘉善大夫</t>
  </si>
  <si>
    <t>가선대부</t>
  </si>
  <si>
    <t>命守</t>
  </si>
  <si>
    <t>명수</t>
  </si>
  <si>
    <t>裴聖國</t>
  </si>
  <si>
    <t>배성국</t>
  </si>
  <si>
    <t>卜丹</t>
  </si>
  <si>
    <t>복단</t>
  </si>
  <si>
    <t>奴辰孫</t>
  </si>
  <si>
    <t>노진손</t>
  </si>
  <si>
    <t>裴百俊</t>
  </si>
  <si>
    <t>배백준</t>
  </si>
  <si>
    <t>百俊</t>
  </si>
  <si>
    <t>백준</t>
  </si>
  <si>
    <t>영진</t>
  </si>
  <si>
    <t>昌允</t>
  </si>
  <si>
    <t>창윤</t>
  </si>
  <si>
    <t>종섭</t>
  </si>
  <si>
    <t>具性寬</t>
  </si>
  <si>
    <t>구성관</t>
  </si>
  <si>
    <t>允文</t>
  </si>
  <si>
    <t>윤문</t>
  </si>
  <si>
    <t>광섭</t>
  </si>
  <si>
    <t>夢宅</t>
  </si>
  <si>
    <t>金應立</t>
  </si>
  <si>
    <t>김응립</t>
  </si>
  <si>
    <t>應俊</t>
  </si>
  <si>
    <t>응준</t>
  </si>
  <si>
    <t>辰得</t>
  </si>
  <si>
    <t>진득</t>
  </si>
  <si>
    <t>辰郞</t>
  </si>
  <si>
    <t>진랑</t>
  </si>
  <si>
    <t>辰孫</t>
  </si>
  <si>
    <t>진손</t>
  </si>
  <si>
    <t>明源</t>
  </si>
  <si>
    <t>명원</t>
  </si>
  <si>
    <t>尙顯</t>
  </si>
  <si>
    <t>상현</t>
  </si>
  <si>
    <t>靑來</t>
  </si>
  <si>
    <t>청래</t>
  </si>
  <si>
    <t>孫奎願</t>
  </si>
  <si>
    <t>손규원</t>
  </si>
  <si>
    <t>崔尙顯</t>
  </si>
  <si>
    <t>최상현</t>
  </si>
  <si>
    <t>元奎</t>
  </si>
  <si>
    <t>원규</t>
  </si>
  <si>
    <t>日星</t>
  </si>
  <si>
    <t>일성</t>
  </si>
  <si>
    <t>命載</t>
  </si>
  <si>
    <t>명재</t>
  </si>
  <si>
    <t>金漢福</t>
  </si>
  <si>
    <t>김한복</t>
  </si>
  <si>
    <t>山切</t>
  </si>
  <si>
    <t>산절</t>
  </si>
  <si>
    <t>山女</t>
  </si>
  <si>
    <t>산녀</t>
  </si>
  <si>
    <t>羅達宗</t>
  </si>
  <si>
    <t>나달종</t>
  </si>
  <si>
    <t>達宗</t>
  </si>
  <si>
    <t>달종</t>
  </si>
  <si>
    <t>漢益</t>
  </si>
  <si>
    <t>한익</t>
  </si>
  <si>
    <t>弘福</t>
  </si>
  <si>
    <t>홍복</t>
  </si>
  <si>
    <t>曺雲瑞</t>
  </si>
  <si>
    <t>조운서</t>
  </si>
  <si>
    <t>成七</t>
  </si>
  <si>
    <t>성칠</t>
  </si>
  <si>
    <t>成行</t>
  </si>
  <si>
    <t>성행</t>
  </si>
  <si>
    <t>玉宗</t>
  </si>
  <si>
    <t>옥종</t>
  </si>
  <si>
    <t>伯喆</t>
  </si>
  <si>
    <t>漢杓</t>
  </si>
  <si>
    <t>한표</t>
  </si>
  <si>
    <t>成汶</t>
  </si>
  <si>
    <t>성문</t>
  </si>
  <si>
    <t>用魯</t>
  </si>
  <si>
    <t>용로</t>
  </si>
  <si>
    <t>日滿</t>
  </si>
  <si>
    <t>일만</t>
  </si>
  <si>
    <t>朴必奎</t>
  </si>
  <si>
    <t>박필규</t>
  </si>
  <si>
    <t>洪漢杓</t>
  </si>
  <si>
    <t>홍한표</t>
  </si>
  <si>
    <t>德楨</t>
  </si>
  <si>
    <t>덕정</t>
  </si>
  <si>
    <t>世美</t>
  </si>
  <si>
    <t>세미</t>
  </si>
  <si>
    <t>孝寬</t>
  </si>
  <si>
    <t>효관</t>
  </si>
  <si>
    <t>趙德龍</t>
  </si>
  <si>
    <t>조덕룡</t>
  </si>
  <si>
    <t>暎杓</t>
  </si>
  <si>
    <t>영표</t>
  </si>
  <si>
    <t>守切</t>
  </si>
  <si>
    <t>수절</t>
  </si>
  <si>
    <t>河鯉義</t>
  </si>
  <si>
    <t>하이의</t>
  </si>
  <si>
    <t>貢生</t>
  </si>
  <si>
    <t>공생</t>
  </si>
  <si>
    <t>河</t>
  </si>
  <si>
    <t>하</t>
  </si>
  <si>
    <t>鯉義</t>
  </si>
  <si>
    <t>이의</t>
  </si>
  <si>
    <t>再興</t>
  </si>
  <si>
    <t>재흥</t>
  </si>
  <si>
    <t>道增</t>
  </si>
  <si>
    <t>도증</t>
  </si>
  <si>
    <t>嘉善</t>
  </si>
  <si>
    <t>가선</t>
  </si>
  <si>
    <t>應談</t>
  </si>
  <si>
    <t>응담</t>
  </si>
  <si>
    <t>順昌</t>
  </si>
  <si>
    <t>순창</t>
  </si>
  <si>
    <t>以相</t>
  </si>
  <si>
    <t>이상</t>
  </si>
  <si>
    <t>必壽</t>
  </si>
  <si>
    <t>필수</t>
  </si>
  <si>
    <t>金以元</t>
  </si>
  <si>
    <t>김이원</t>
  </si>
  <si>
    <t>錫龜</t>
  </si>
  <si>
    <t>潛心</t>
  </si>
  <si>
    <t>잠심</t>
  </si>
  <si>
    <t>奴春得</t>
  </si>
  <si>
    <t>노춘득</t>
  </si>
  <si>
    <t>李日鳳</t>
  </si>
  <si>
    <t>이일봉</t>
  </si>
  <si>
    <t>日鳳</t>
  </si>
  <si>
    <t>일봉</t>
  </si>
  <si>
    <t>再振</t>
  </si>
  <si>
    <t>學學</t>
  </si>
  <si>
    <t>학학</t>
  </si>
  <si>
    <t>桂臣</t>
  </si>
  <si>
    <t>계신</t>
  </si>
  <si>
    <t>福洙</t>
  </si>
  <si>
    <t>복수</t>
  </si>
  <si>
    <t>鄭基允</t>
  </si>
  <si>
    <t>정기윤</t>
  </si>
  <si>
    <t>才命</t>
  </si>
  <si>
    <t>재명</t>
  </si>
  <si>
    <t>裴致復</t>
  </si>
  <si>
    <t>春得</t>
  </si>
  <si>
    <t>춘득</t>
  </si>
  <si>
    <t>春衣</t>
  </si>
  <si>
    <t>춘의</t>
  </si>
  <si>
    <t>金光祿</t>
  </si>
  <si>
    <t>김광록</t>
  </si>
  <si>
    <t>通政</t>
  </si>
  <si>
    <t>통정</t>
  </si>
  <si>
    <t>成日</t>
  </si>
  <si>
    <t>성일</t>
  </si>
  <si>
    <t>李命浩</t>
  </si>
  <si>
    <t>이명호</t>
  </si>
  <si>
    <t>全</t>
  </si>
  <si>
    <t>전</t>
  </si>
  <si>
    <t>善文</t>
  </si>
  <si>
    <t>선문</t>
  </si>
  <si>
    <t>國龍</t>
  </si>
  <si>
    <t>국룡</t>
  </si>
  <si>
    <t>斗璜</t>
  </si>
  <si>
    <t>두황</t>
  </si>
  <si>
    <t>孫維新</t>
  </si>
  <si>
    <t>손유신</t>
  </si>
  <si>
    <t>用丹</t>
  </si>
  <si>
    <t>용단</t>
  </si>
  <si>
    <t>羅達喜</t>
  </si>
  <si>
    <t>나달희</t>
  </si>
  <si>
    <t>達喜</t>
  </si>
  <si>
    <t>달희</t>
  </si>
  <si>
    <t>孟益</t>
  </si>
  <si>
    <t>맹익</t>
  </si>
  <si>
    <t>金相彦</t>
  </si>
  <si>
    <t>김상언</t>
  </si>
  <si>
    <t>永祿</t>
  </si>
  <si>
    <t>영록</t>
  </si>
  <si>
    <t>成弼</t>
  </si>
  <si>
    <t>성필</t>
  </si>
  <si>
    <t>朴万貴</t>
  </si>
  <si>
    <t>박만귀</t>
  </si>
  <si>
    <t>命辰</t>
  </si>
  <si>
    <t>명진</t>
  </si>
  <si>
    <t>小命</t>
  </si>
  <si>
    <t>소명</t>
  </si>
  <si>
    <t>裴興光</t>
  </si>
  <si>
    <t>배흥광</t>
  </si>
  <si>
    <t>興光</t>
  </si>
  <si>
    <t>흥광</t>
  </si>
  <si>
    <t>萬奉</t>
  </si>
  <si>
    <t>만봉</t>
  </si>
  <si>
    <t>正彦</t>
  </si>
  <si>
    <t>命用</t>
  </si>
  <si>
    <t>명용</t>
  </si>
  <si>
    <t>崔永進</t>
  </si>
  <si>
    <t>최영진</t>
  </si>
  <si>
    <t>奉郞</t>
  </si>
  <si>
    <t>봉랑</t>
  </si>
  <si>
    <t>羅達道</t>
  </si>
  <si>
    <t>나달도</t>
  </si>
  <si>
    <t>達道</t>
  </si>
  <si>
    <t>辛己</t>
  </si>
  <si>
    <t>신기</t>
  </si>
  <si>
    <t>孟翼</t>
  </si>
  <si>
    <t>履成</t>
  </si>
  <si>
    <t>이성</t>
  </si>
  <si>
    <t>雲紀</t>
  </si>
  <si>
    <t>운기</t>
  </si>
  <si>
    <t>通訓大夫行萬頃縣今全州鎭管兵馬僉節制度尉兼春秋館記注官</t>
  </si>
  <si>
    <t>통훈대부행만경현금전주진관병마첨절제도위겸춘추관기주관</t>
  </si>
  <si>
    <t>碩老</t>
  </si>
  <si>
    <t>朴光輔</t>
  </si>
  <si>
    <t>박광보</t>
  </si>
  <si>
    <t>成八</t>
  </si>
  <si>
    <t>성팔</t>
  </si>
  <si>
    <t>玉烈</t>
  </si>
  <si>
    <t>옥렬</t>
  </si>
  <si>
    <t>鄭白龍</t>
  </si>
  <si>
    <t>정백룡</t>
  </si>
  <si>
    <t>禁保</t>
  </si>
  <si>
    <t>금보</t>
  </si>
  <si>
    <t>白龍</t>
  </si>
  <si>
    <t>백룡</t>
  </si>
  <si>
    <t>聖佑</t>
  </si>
  <si>
    <t>성우</t>
  </si>
  <si>
    <t>昌俊</t>
  </si>
  <si>
    <t>창준</t>
  </si>
  <si>
    <t>東權</t>
  </si>
  <si>
    <t>동권</t>
  </si>
  <si>
    <t>崔光切</t>
  </si>
  <si>
    <t>최광절</t>
  </si>
  <si>
    <t>楊</t>
  </si>
  <si>
    <t>月女</t>
  </si>
  <si>
    <t>월녀</t>
  </si>
  <si>
    <t>月心</t>
  </si>
  <si>
    <t>월심</t>
  </si>
  <si>
    <t>吳光春</t>
  </si>
  <si>
    <t>오광춘</t>
  </si>
  <si>
    <t>光春</t>
  </si>
  <si>
    <t>광춘</t>
  </si>
  <si>
    <t>福興</t>
  </si>
  <si>
    <t>복흥</t>
  </si>
  <si>
    <t>得載</t>
  </si>
  <si>
    <t>득재</t>
  </si>
  <si>
    <t>世奉</t>
  </si>
  <si>
    <t>세봉</t>
  </si>
  <si>
    <t>史庫參奉</t>
  </si>
  <si>
    <t>사고참봉</t>
  </si>
  <si>
    <t>金德民</t>
  </si>
  <si>
    <t>김덕민</t>
  </si>
  <si>
    <t>道寬</t>
  </si>
  <si>
    <t>도관</t>
  </si>
  <si>
    <t>도찬</t>
  </si>
  <si>
    <t>河陽</t>
  </si>
  <si>
    <t>하양</t>
  </si>
  <si>
    <t>道先</t>
  </si>
  <si>
    <t>도선</t>
  </si>
  <si>
    <t>起權</t>
  </si>
  <si>
    <t>기권</t>
  </si>
  <si>
    <t>莫乭</t>
  </si>
  <si>
    <t>막돌</t>
  </si>
  <si>
    <t>莫郞</t>
  </si>
  <si>
    <t>막랑</t>
  </si>
  <si>
    <t>吳有鎭</t>
  </si>
  <si>
    <t>오유진</t>
  </si>
  <si>
    <t>有鎭</t>
  </si>
  <si>
    <t>유진</t>
  </si>
  <si>
    <t>興甫</t>
  </si>
  <si>
    <t>흥보</t>
  </si>
  <si>
    <t>得采</t>
  </si>
  <si>
    <t>득채</t>
  </si>
  <si>
    <t>金汝重</t>
  </si>
  <si>
    <t>김여중</t>
  </si>
  <si>
    <t>卓奎</t>
  </si>
  <si>
    <t>탁규</t>
  </si>
  <si>
    <t>侄婦</t>
  </si>
  <si>
    <t>玉春</t>
  </si>
  <si>
    <t>옥춘</t>
  </si>
  <si>
    <t>吳泰奎</t>
  </si>
  <si>
    <t>오태규</t>
  </si>
  <si>
    <t>泰奎</t>
  </si>
  <si>
    <t>태규</t>
  </si>
  <si>
    <t>光玧</t>
  </si>
  <si>
    <t>광윤</t>
  </si>
  <si>
    <t>元甫</t>
  </si>
  <si>
    <t>원보</t>
  </si>
  <si>
    <t>折衝將軍</t>
  </si>
  <si>
    <t>절충장군</t>
  </si>
  <si>
    <t>鄭華福</t>
  </si>
  <si>
    <t>정화복</t>
  </si>
  <si>
    <t>學龍</t>
  </si>
  <si>
    <t>학룡</t>
  </si>
  <si>
    <t>朴履和</t>
  </si>
  <si>
    <t>오병섭</t>
  </si>
  <si>
    <t>幼學吳學奎故代子</t>
  </si>
  <si>
    <t>유학오학규고대자</t>
  </si>
  <si>
    <t>병섭</t>
  </si>
  <si>
    <t>學奎</t>
  </si>
  <si>
    <t>학규</t>
  </si>
  <si>
    <t>光玉</t>
  </si>
  <si>
    <t>광옥</t>
  </si>
  <si>
    <t>李戴楷</t>
  </si>
  <si>
    <t>이대해</t>
  </si>
  <si>
    <t>鎭永</t>
  </si>
  <si>
    <t>진영</t>
  </si>
  <si>
    <t>鄭敏碩</t>
  </si>
  <si>
    <t>정민석</t>
  </si>
  <si>
    <t>奴元得</t>
  </si>
  <si>
    <t>노원득</t>
  </si>
  <si>
    <t>朴興億</t>
  </si>
  <si>
    <t>박흥억</t>
  </si>
  <si>
    <t>興億</t>
  </si>
  <si>
    <t>흥억</t>
  </si>
  <si>
    <t>春宗</t>
  </si>
  <si>
    <t>춘종</t>
  </si>
  <si>
    <t>茂植</t>
  </si>
  <si>
    <t>무식</t>
  </si>
  <si>
    <t>万圭</t>
  </si>
  <si>
    <t>만규</t>
  </si>
  <si>
    <t>李永祿</t>
  </si>
  <si>
    <t>이영록</t>
  </si>
  <si>
    <t>萬仲</t>
  </si>
  <si>
    <t>만중</t>
  </si>
  <si>
    <t>守元</t>
  </si>
  <si>
    <t>金福龍</t>
  </si>
  <si>
    <t>김복룡</t>
  </si>
  <si>
    <t>成億</t>
  </si>
  <si>
    <t>성억</t>
  </si>
  <si>
    <t>元得</t>
  </si>
  <si>
    <t>원득</t>
  </si>
  <si>
    <t>崔鳳文</t>
  </si>
  <si>
    <t>최봉문</t>
  </si>
  <si>
    <t>鳳文</t>
  </si>
  <si>
    <t>봉문</t>
  </si>
  <si>
    <t>興㶅</t>
  </si>
  <si>
    <t>흥학</t>
  </si>
  <si>
    <t>韓日仁</t>
  </si>
  <si>
    <t>한일인</t>
  </si>
  <si>
    <t>起洵</t>
  </si>
  <si>
    <t>기순</t>
  </si>
  <si>
    <t>滿</t>
  </si>
  <si>
    <t>만</t>
  </si>
  <si>
    <t>白大</t>
  </si>
  <si>
    <t>백대</t>
  </si>
  <si>
    <t>白悅</t>
  </si>
  <si>
    <t>백열</t>
  </si>
  <si>
    <t>朴業伊</t>
  </si>
  <si>
    <t>박업이</t>
  </si>
  <si>
    <t>業伊</t>
  </si>
  <si>
    <t>업이</t>
  </si>
  <si>
    <t>朔不</t>
  </si>
  <si>
    <t>馬九</t>
  </si>
  <si>
    <t>마구</t>
  </si>
  <si>
    <t>三伊</t>
  </si>
  <si>
    <t>삼이</t>
  </si>
  <si>
    <t>李春和</t>
  </si>
  <si>
    <t>이춘화</t>
  </si>
  <si>
    <t>河濱</t>
  </si>
  <si>
    <t>하빈</t>
  </si>
  <si>
    <t>玉山</t>
  </si>
  <si>
    <t>옥산</t>
  </si>
  <si>
    <t>致光</t>
  </si>
  <si>
    <t>치광</t>
  </si>
  <si>
    <t>安保</t>
  </si>
  <si>
    <t>안보</t>
  </si>
  <si>
    <t>日敬</t>
  </si>
  <si>
    <t>일경</t>
  </si>
  <si>
    <t>成應文</t>
  </si>
  <si>
    <t>성응문</t>
  </si>
  <si>
    <t>莫分</t>
  </si>
  <si>
    <t>막분</t>
  </si>
  <si>
    <t>莫得</t>
  </si>
  <si>
    <t>막득</t>
  </si>
  <si>
    <t>吳光國</t>
  </si>
  <si>
    <t>오광국</t>
  </si>
  <si>
    <t>光國</t>
  </si>
  <si>
    <t>광국</t>
  </si>
  <si>
    <t>萬碩</t>
  </si>
  <si>
    <t>만석</t>
  </si>
  <si>
    <t>嘉善折衝中樞府事</t>
  </si>
  <si>
    <t>가선절충중추부사</t>
  </si>
  <si>
    <t>崔命耉</t>
  </si>
  <si>
    <t>최명구</t>
  </si>
  <si>
    <t>岑善</t>
  </si>
  <si>
    <t>잠선</t>
  </si>
  <si>
    <t>穆根</t>
  </si>
  <si>
    <t>목근</t>
  </si>
  <si>
    <t>東雲</t>
  </si>
  <si>
    <t>동운</t>
  </si>
  <si>
    <t>楊仁宅</t>
  </si>
  <si>
    <t>榮川</t>
  </si>
  <si>
    <t>光瑀</t>
  </si>
  <si>
    <t>광우</t>
  </si>
  <si>
    <t>助是</t>
  </si>
  <si>
    <t>조시</t>
  </si>
  <si>
    <t>助切</t>
  </si>
  <si>
    <t>조절</t>
  </si>
  <si>
    <t>裴述</t>
  </si>
  <si>
    <t>배술</t>
  </si>
  <si>
    <t>述</t>
  </si>
  <si>
    <t>술</t>
  </si>
  <si>
    <t>祐宗</t>
  </si>
  <si>
    <t>우종</t>
  </si>
  <si>
    <t>壽文</t>
  </si>
  <si>
    <t>수문</t>
  </si>
  <si>
    <t>禹馹尙</t>
  </si>
  <si>
    <t>우일상</t>
  </si>
  <si>
    <t>㯦</t>
  </si>
  <si>
    <t>之復</t>
  </si>
  <si>
    <t>萬得</t>
  </si>
  <si>
    <t>만득</t>
  </si>
  <si>
    <t>黃願</t>
  </si>
  <si>
    <t>황원</t>
  </si>
  <si>
    <t>長水</t>
  </si>
  <si>
    <t>장수</t>
  </si>
  <si>
    <t>興郞</t>
  </si>
  <si>
    <t>흥랑</t>
  </si>
  <si>
    <t>興心</t>
  </si>
  <si>
    <t>흥심</t>
  </si>
  <si>
    <t>興孫</t>
  </si>
  <si>
    <t>흥손</t>
  </si>
  <si>
    <t>蘇植</t>
  </si>
  <si>
    <t>소식</t>
  </si>
  <si>
    <t>大順</t>
  </si>
  <si>
    <t>대순</t>
  </si>
  <si>
    <t>유학이수복고대제</t>
  </si>
  <si>
    <t>月成</t>
  </si>
  <si>
    <t>孫世</t>
  </si>
  <si>
    <t>손세</t>
  </si>
  <si>
    <t>信分</t>
  </si>
  <si>
    <t>신분</t>
  </si>
  <si>
    <t>萬白</t>
  </si>
  <si>
    <t>만백</t>
  </si>
  <si>
    <t>李應圭</t>
  </si>
  <si>
    <t>이응규</t>
  </si>
  <si>
    <t>元秀</t>
  </si>
  <si>
    <t>원수</t>
  </si>
  <si>
    <t>奎瑞</t>
  </si>
  <si>
    <t>규서</t>
  </si>
  <si>
    <t>守平</t>
  </si>
  <si>
    <t>수평</t>
  </si>
  <si>
    <t>李鳳宣</t>
  </si>
  <si>
    <t>이봉선</t>
  </si>
  <si>
    <t>寡兄嫂</t>
  </si>
  <si>
    <t>과형수</t>
  </si>
  <si>
    <t>東南</t>
  </si>
  <si>
    <t>동남</t>
  </si>
  <si>
    <t>金鳳溶</t>
  </si>
  <si>
    <t>김봉용</t>
  </si>
  <si>
    <t>鳳溶</t>
  </si>
  <si>
    <t>봉용</t>
  </si>
  <si>
    <t>得順</t>
  </si>
  <si>
    <t>득순</t>
  </si>
  <si>
    <t>元采</t>
  </si>
  <si>
    <t>원채</t>
  </si>
  <si>
    <t>載連</t>
  </si>
  <si>
    <t>재련</t>
  </si>
  <si>
    <t>李德用</t>
  </si>
  <si>
    <t>이덕용</t>
  </si>
  <si>
    <t>龍九</t>
  </si>
  <si>
    <t>용구</t>
  </si>
  <si>
    <t>世哲</t>
  </si>
  <si>
    <t>세철</t>
  </si>
  <si>
    <t>尹尙文</t>
  </si>
  <si>
    <t>윤상문</t>
  </si>
  <si>
    <t>景洙</t>
  </si>
  <si>
    <t>경수</t>
  </si>
  <si>
    <t>蘇楯</t>
  </si>
  <si>
    <t>소순</t>
  </si>
  <si>
    <t>在殷</t>
  </si>
  <si>
    <t>재은</t>
  </si>
  <si>
    <t>漢道</t>
  </si>
  <si>
    <t>한도</t>
  </si>
  <si>
    <t>連昌</t>
  </si>
  <si>
    <t>崔靑來</t>
  </si>
  <si>
    <t>최청래</t>
  </si>
  <si>
    <t>秉甲</t>
  </si>
  <si>
    <t>병갑</t>
  </si>
  <si>
    <t>以聲</t>
  </si>
  <si>
    <t>昌道</t>
  </si>
  <si>
    <t>창도</t>
  </si>
  <si>
    <t>金命九</t>
  </si>
  <si>
    <t>김명구</t>
  </si>
  <si>
    <t>德守</t>
  </si>
  <si>
    <t>덕수</t>
  </si>
  <si>
    <t>吳管奎</t>
  </si>
  <si>
    <t>오관규</t>
  </si>
  <si>
    <t>管奎</t>
  </si>
  <si>
    <t>관규</t>
  </si>
  <si>
    <t>仁興</t>
  </si>
  <si>
    <t>인흥</t>
  </si>
  <si>
    <t>尙澤</t>
  </si>
  <si>
    <t>상택</t>
  </si>
  <si>
    <t>得秀</t>
  </si>
  <si>
    <t>득수</t>
  </si>
  <si>
    <t>金守長</t>
  </si>
  <si>
    <t>김수장</t>
  </si>
  <si>
    <t>奉每</t>
  </si>
  <si>
    <t>봉매</t>
  </si>
  <si>
    <t>奉切</t>
  </si>
  <si>
    <t>봉절</t>
  </si>
  <si>
    <t>金萬石</t>
  </si>
  <si>
    <t>김만석</t>
  </si>
  <si>
    <t>萬石</t>
  </si>
  <si>
    <t>貴孫</t>
  </si>
  <si>
    <t>귀손</t>
  </si>
  <si>
    <t>得海</t>
  </si>
  <si>
    <t>득해</t>
  </si>
  <si>
    <t>奉善</t>
  </si>
  <si>
    <t>봉선</t>
  </si>
  <si>
    <t>裴光信</t>
  </si>
  <si>
    <t>배광신</t>
  </si>
  <si>
    <t>道淵</t>
  </si>
  <si>
    <t>도연</t>
  </si>
  <si>
    <t>有成</t>
  </si>
  <si>
    <t>유성</t>
  </si>
  <si>
    <t>龍彩</t>
  </si>
  <si>
    <t>용채</t>
  </si>
  <si>
    <t>尹殷</t>
  </si>
  <si>
    <t>윤은</t>
  </si>
  <si>
    <t>奴乭作</t>
  </si>
  <si>
    <t>노돌작</t>
  </si>
  <si>
    <t>獜秀</t>
  </si>
  <si>
    <t>慶三</t>
  </si>
  <si>
    <t>경삼</t>
  </si>
  <si>
    <t>龍植</t>
  </si>
  <si>
    <t>용식</t>
  </si>
  <si>
    <t>金浩</t>
  </si>
  <si>
    <t>김호</t>
  </si>
  <si>
    <t>潤海</t>
  </si>
  <si>
    <t>윤해</t>
  </si>
  <si>
    <t>成根</t>
  </si>
  <si>
    <t>李根祚</t>
  </si>
  <si>
    <t>이근조</t>
  </si>
  <si>
    <t>宗旭</t>
  </si>
  <si>
    <t>종욱</t>
  </si>
  <si>
    <t>乭女</t>
  </si>
  <si>
    <t>돌녀</t>
  </si>
  <si>
    <t>乭今</t>
  </si>
  <si>
    <t>돌금</t>
  </si>
  <si>
    <t>曺時逸</t>
  </si>
  <si>
    <t>조시일</t>
  </si>
  <si>
    <t>時逸</t>
  </si>
  <si>
    <t>시일</t>
  </si>
  <si>
    <t>光碩</t>
  </si>
  <si>
    <t>광석</t>
  </si>
  <si>
    <t>弼元</t>
  </si>
  <si>
    <t>필원</t>
  </si>
  <si>
    <t>德光</t>
  </si>
  <si>
    <t>덕광</t>
  </si>
  <si>
    <t>金就坤</t>
  </si>
  <si>
    <t>김취곤</t>
  </si>
  <si>
    <t>命九</t>
  </si>
  <si>
    <t>명구</t>
  </si>
  <si>
    <t>龍化</t>
  </si>
  <si>
    <t>용화</t>
  </si>
  <si>
    <t>裴元弼</t>
  </si>
  <si>
    <t>배원필</t>
  </si>
  <si>
    <t>今連</t>
  </si>
  <si>
    <t>금련</t>
  </si>
  <si>
    <t>金百根</t>
  </si>
  <si>
    <t>김백근</t>
  </si>
  <si>
    <t>百根</t>
  </si>
  <si>
    <t>백근</t>
  </si>
  <si>
    <t>光淳</t>
  </si>
  <si>
    <t>광순</t>
  </si>
  <si>
    <t>履萬</t>
  </si>
  <si>
    <t>이만</t>
  </si>
  <si>
    <t>碩行</t>
  </si>
  <si>
    <t>석행</t>
  </si>
  <si>
    <t>徐勢命</t>
  </si>
  <si>
    <t>서세명</t>
  </si>
  <si>
    <t>爾大</t>
  </si>
  <si>
    <t>이대</t>
  </si>
  <si>
    <t>斗重</t>
  </si>
  <si>
    <t>두중</t>
  </si>
  <si>
    <t>克祥</t>
  </si>
  <si>
    <t>극상</t>
  </si>
  <si>
    <t>張昌益</t>
  </si>
  <si>
    <t>장창익</t>
  </si>
  <si>
    <t>正分</t>
  </si>
  <si>
    <t>정분</t>
  </si>
  <si>
    <t>金漢瑀</t>
  </si>
  <si>
    <t>김한우</t>
  </si>
  <si>
    <t>漢瑀</t>
  </si>
  <si>
    <t>한우</t>
  </si>
  <si>
    <t>宗岱</t>
  </si>
  <si>
    <t>종대</t>
  </si>
  <si>
    <t>重元</t>
  </si>
  <si>
    <t>중원</t>
  </si>
  <si>
    <t>周昌</t>
  </si>
  <si>
    <t>주창</t>
  </si>
  <si>
    <t>裴壽文</t>
  </si>
  <si>
    <t>배수문</t>
  </si>
  <si>
    <t>聖源</t>
  </si>
  <si>
    <t>성원</t>
  </si>
  <si>
    <t>倩</t>
  </si>
  <si>
    <t>천</t>
  </si>
  <si>
    <t>鄭華悌</t>
  </si>
  <si>
    <t>정화제</t>
  </si>
  <si>
    <t>孝泰</t>
  </si>
  <si>
    <t>효태</t>
  </si>
  <si>
    <t>斗基</t>
  </si>
  <si>
    <t>두기</t>
  </si>
  <si>
    <t>必女</t>
  </si>
  <si>
    <t>필녀</t>
  </si>
  <si>
    <t>萬女</t>
  </si>
  <si>
    <t>卜心</t>
  </si>
  <si>
    <t>万卜</t>
  </si>
  <si>
    <t>만복</t>
  </si>
  <si>
    <t>명득</t>
  </si>
  <si>
    <t>暹伊</t>
  </si>
  <si>
    <t>섬이</t>
  </si>
  <si>
    <t>孫進喆</t>
  </si>
  <si>
    <t>손진철</t>
  </si>
  <si>
    <t>進喆</t>
  </si>
  <si>
    <t>진철</t>
  </si>
  <si>
    <t>海潤</t>
  </si>
  <si>
    <t>해윤</t>
  </si>
  <si>
    <t>相業</t>
  </si>
  <si>
    <t>상업</t>
  </si>
  <si>
    <t>基彦</t>
  </si>
  <si>
    <t>기언</t>
  </si>
  <si>
    <t>李興泰</t>
  </si>
  <si>
    <t>이흥태</t>
  </si>
  <si>
    <t>厚韺</t>
  </si>
  <si>
    <t>후영</t>
  </si>
  <si>
    <t>應九</t>
  </si>
  <si>
    <t>振遠</t>
  </si>
  <si>
    <t>진원</t>
  </si>
  <si>
    <t>李慶秀</t>
  </si>
  <si>
    <t>이경수</t>
  </si>
  <si>
    <t>有俊</t>
  </si>
  <si>
    <t>유준</t>
  </si>
  <si>
    <t>殷今</t>
  </si>
  <si>
    <t>은금</t>
  </si>
  <si>
    <t>奴順乭</t>
  </si>
  <si>
    <t>노순돌</t>
  </si>
  <si>
    <t>鄭允基</t>
  </si>
  <si>
    <t>정윤기</t>
  </si>
  <si>
    <t>允基</t>
  </si>
  <si>
    <t>윤기</t>
  </si>
  <si>
    <t>煥修</t>
  </si>
  <si>
    <t>환수</t>
  </si>
  <si>
    <t>將仕郞</t>
  </si>
  <si>
    <t>장사랑</t>
  </si>
  <si>
    <t>聖采</t>
  </si>
  <si>
    <t>성채</t>
  </si>
  <si>
    <t>朝奉大夫行義禁府都事</t>
  </si>
  <si>
    <t>조봉대부행의금부도사</t>
  </si>
  <si>
    <t>泰光</t>
  </si>
  <si>
    <t>태광</t>
  </si>
  <si>
    <t>慶仁</t>
  </si>
  <si>
    <t>東晉</t>
  </si>
  <si>
    <t>동진</t>
  </si>
  <si>
    <t>爾起</t>
  </si>
  <si>
    <t>이기</t>
  </si>
  <si>
    <t>鄭東俊</t>
  </si>
  <si>
    <t>정동준</t>
  </si>
  <si>
    <t>九泫</t>
  </si>
  <si>
    <t>구현</t>
  </si>
  <si>
    <t>복심</t>
  </si>
  <si>
    <t>濳</t>
  </si>
  <si>
    <t>잠</t>
  </si>
  <si>
    <t>義鎭</t>
  </si>
  <si>
    <t>의진</t>
  </si>
  <si>
    <t>金衝均</t>
  </si>
  <si>
    <t>김충균</t>
  </si>
  <si>
    <t>崔濳</t>
  </si>
  <si>
    <t>최잠</t>
  </si>
  <si>
    <t>世永</t>
  </si>
  <si>
    <t>孝慶</t>
  </si>
  <si>
    <t>효경</t>
  </si>
  <si>
    <t>聲萬</t>
  </si>
  <si>
    <t>성만</t>
  </si>
  <si>
    <t>金鍊百</t>
  </si>
  <si>
    <t>高靈</t>
  </si>
  <si>
    <t>고령</t>
  </si>
  <si>
    <t>順乭</t>
  </si>
  <si>
    <t>순돌</t>
  </si>
  <si>
    <t>具道日</t>
  </si>
  <si>
    <t>구도일</t>
  </si>
  <si>
    <t>道日</t>
  </si>
  <si>
    <t>도일</t>
  </si>
  <si>
    <t>正烈</t>
  </si>
  <si>
    <t>정렬</t>
  </si>
  <si>
    <t>正卜</t>
  </si>
  <si>
    <t>정복</t>
  </si>
  <si>
    <t>羅應斗</t>
  </si>
  <si>
    <t>나응두</t>
  </si>
  <si>
    <t>嘉善大夫行龍驤衛副護軍景福宮衛將</t>
  </si>
  <si>
    <t>應斗</t>
  </si>
  <si>
    <t>응두</t>
  </si>
  <si>
    <t>贈嘉善大夫漢城左尹五衛都摠府副摠官</t>
  </si>
  <si>
    <t>증가선대부한성좌윤오위도총부부총관</t>
  </si>
  <si>
    <t>得慶</t>
  </si>
  <si>
    <t>득경</t>
  </si>
  <si>
    <t>贈通政大夫工曹參議</t>
  </si>
  <si>
    <t>증통정대부공조참의</t>
  </si>
  <si>
    <t>仁孫</t>
  </si>
  <si>
    <t>인손</t>
  </si>
  <si>
    <t>贈通政大大軍資監正</t>
  </si>
  <si>
    <t>증통정대대군자감정</t>
  </si>
  <si>
    <t>之紋</t>
  </si>
  <si>
    <t>지문</t>
  </si>
  <si>
    <t>金敬大</t>
  </si>
  <si>
    <t>김경대</t>
  </si>
  <si>
    <t>계은</t>
  </si>
  <si>
    <t>學權</t>
  </si>
  <si>
    <t>학권</t>
  </si>
  <si>
    <t>景灝</t>
  </si>
  <si>
    <t>裴時龜</t>
  </si>
  <si>
    <t>배시구</t>
  </si>
  <si>
    <t>不伊</t>
  </si>
  <si>
    <t>불이</t>
  </si>
  <si>
    <t>月伊</t>
  </si>
  <si>
    <t>월이</t>
  </si>
  <si>
    <t>七月</t>
  </si>
  <si>
    <t>칠월</t>
  </si>
  <si>
    <t>改不</t>
  </si>
  <si>
    <t>개불</t>
  </si>
  <si>
    <t>成東</t>
  </si>
  <si>
    <t>성동</t>
  </si>
  <si>
    <t>유학나달득고대자</t>
  </si>
  <si>
    <t>達得</t>
  </si>
  <si>
    <t>달득</t>
  </si>
  <si>
    <t>군익</t>
  </si>
  <si>
    <t>弘采</t>
  </si>
  <si>
    <t>홍채</t>
  </si>
  <si>
    <t>朴允福</t>
  </si>
  <si>
    <t>박윤복</t>
  </si>
  <si>
    <t>致榮</t>
  </si>
  <si>
    <t>치영</t>
  </si>
  <si>
    <t>光浩</t>
  </si>
  <si>
    <t>광호</t>
  </si>
  <si>
    <t>福謙</t>
  </si>
  <si>
    <t>복겸</t>
  </si>
  <si>
    <t>李雲學</t>
  </si>
  <si>
    <t>이운학</t>
  </si>
  <si>
    <t>納辰</t>
  </si>
  <si>
    <t>납진</t>
  </si>
  <si>
    <t>守辰</t>
  </si>
  <si>
    <t>수진</t>
  </si>
  <si>
    <t>守得</t>
  </si>
  <si>
    <t>수득</t>
  </si>
  <si>
    <t>奴正卜</t>
  </si>
  <si>
    <t>노정복</t>
  </si>
  <si>
    <t>羅成一</t>
  </si>
  <si>
    <t>나성일</t>
  </si>
  <si>
    <t>幼學羅達俊故代子</t>
  </si>
  <si>
    <t>유학나달준고대자</t>
  </si>
  <si>
    <t>成一</t>
  </si>
  <si>
    <t>達俊</t>
  </si>
  <si>
    <t>달준</t>
  </si>
  <si>
    <t>徐有祚</t>
  </si>
  <si>
    <t>서유조</t>
  </si>
  <si>
    <t>順大</t>
  </si>
  <si>
    <t>순대</t>
  </si>
  <si>
    <t>載福</t>
  </si>
  <si>
    <t>재복</t>
  </si>
  <si>
    <t>東儉</t>
  </si>
  <si>
    <t>동검</t>
  </si>
  <si>
    <t>尹成大</t>
  </si>
  <si>
    <t>윤성대</t>
  </si>
  <si>
    <t>相基</t>
  </si>
  <si>
    <t>상기</t>
  </si>
  <si>
    <t>玉郞</t>
  </si>
  <si>
    <t>옥랑</t>
  </si>
  <si>
    <t>崔汶</t>
  </si>
  <si>
    <t>최문</t>
  </si>
  <si>
    <t>幼學崔再鎭故代子</t>
  </si>
  <si>
    <t>유학최재진고대자</t>
  </si>
  <si>
    <t>汶</t>
  </si>
  <si>
    <t>문</t>
  </si>
  <si>
    <t>再鎭</t>
  </si>
  <si>
    <t>愼錫</t>
  </si>
  <si>
    <t>신석</t>
  </si>
  <si>
    <t>裴景度</t>
  </si>
  <si>
    <t>景奎</t>
  </si>
  <si>
    <t>경규</t>
  </si>
  <si>
    <t>裕厚</t>
  </si>
  <si>
    <t>유후</t>
  </si>
  <si>
    <t>心喆</t>
  </si>
  <si>
    <t>심철</t>
  </si>
  <si>
    <t>蔡萬榮</t>
  </si>
  <si>
    <t>채만영</t>
  </si>
  <si>
    <t>汗男</t>
  </si>
  <si>
    <t>한남</t>
  </si>
  <si>
    <t>汗女</t>
  </si>
  <si>
    <t>한녀</t>
  </si>
  <si>
    <t>汗心</t>
  </si>
  <si>
    <t>한심</t>
  </si>
  <si>
    <t>具四日</t>
  </si>
  <si>
    <t>구사일</t>
  </si>
  <si>
    <t>四日</t>
  </si>
  <si>
    <t>昌玉</t>
  </si>
  <si>
    <t>창옥</t>
  </si>
  <si>
    <t>聖淡</t>
  </si>
  <si>
    <t>성담</t>
  </si>
  <si>
    <t>再元</t>
  </si>
  <si>
    <t>재원</t>
  </si>
  <si>
    <t>金壽彦</t>
  </si>
  <si>
    <t>김수언</t>
  </si>
  <si>
    <t>華福</t>
  </si>
  <si>
    <t>화복</t>
  </si>
  <si>
    <t>李德奎</t>
  </si>
  <si>
    <t>이덕규</t>
  </si>
  <si>
    <t>崔奎浩</t>
  </si>
  <si>
    <t>최규호</t>
  </si>
  <si>
    <t>奎浩</t>
  </si>
  <si>
    <t>成仁</t>
  </si>
  <si>
    <t>성인</t>
  </si>
  <si>
    <t>姜知奉</t>
  </si>
  <si>
    <t>강지봉</t>
  </si>
  <si>
    <t>得龍</t>
  </si>
  <si>
    <t>득룡</t>
  </si>
  <si>
    <t>修仁</t>
  </si>
  <si>
    <t>수인</t>
  </si>
  <si>
    <t>星達</t>
  </si>
  <si>
    <t>성달</t>
  </si>
  <si>
    <t>裴聖紹</t>
  </si>
  <si>
    <t>배성소</t>
  </si>
  <si>
    <t>獜先</t>
  </si>
  <si>
    <t>인선</t>
  </si>
  <si>
    <t>鳳舜</t>
  </si>
  <si>
    <t>봉순</t>
  </si>
  <si>
    <t>一心</t>
  </si>
  <si>
    <t>一孫</t>
  </si>
  <si>
    <t>일손</t>
  </si>
  <si>
    <t>崔象鎭</t>
  </si>
  <si>
    <t>최상진</t>
  </si>
  <si>
    <t>象鎭</t>
  </si>
  <si>
    <t>상진</t>
  </si>
  <si>
    <t>윤백</t>
  </si>
  <si>
    <t>永遇</t>
  </si>
  <si>
    <t>영우</t>
  </si>
  <si>
    <t>啓千</t>
  </si>
  <si>
    <t>계천</t>
  </si>
  <si>
    <t>金宗彦</t>
  </si>
  <si>
    <t>김종언</t>
  </si>
  <si>
    <t>景淳</t>
  </si>
  <si>
    <t>南根</t>
  </si>
  <si>
    <t>남근</t>
  </si>
  <si>
    <t>用業</t>
  </si>
  <si>
    <t>용업</t>
  </si>
  <si>
    <t>楊學用</t>
  </si>
  <si>
    <t>양학용</t>
  </si>
  <si>
    <t>驛吏</t>
  </si>
  <si>
    <t>역리</t>
  </si>
  <si>
    <t>學用</t>
  </si>
  <si>
    <t>학용</t>
  </si>
  <si>
    <t>成九</t>
  </si>
  <si>
    <t>성구</t>
  </si>
  <si>
    <t>士万</t>
  </si>
  <si>
    <t>사만</t>
  </si>
  <si>
    <t>宋德宗</t>
  </si>
  <si>
    <t>송덕종</t>
  </si>
  <si>
    <t>學佑</t>
  </si>
  <si>
    <t>학우</t>
  </si>
  <si>
    <t>吳柄權</t>
  </si>
  <si>
    <t>오병권</t>
  </si>
  <si>
    <t>幼學吳現奎故代子</t>
  </si>
  <si>
    <t>유학오현규고대자</t>
  </si>
  <si>
    <t>柄權</t>
  </si>
  <si>
    <t>병권</t>
  </si>
  <si>
    <t>現奎</t>
  </si>
  <si>
    <t>현규</t>
  </si>
  <si>
    <t>崔夢世</t>
  </si>
  <si>
    <t>최몽세</t>
  </si>
  <si>
    <t>秉賢</t>
  </si>
  <si>
    <t>병현</t>
  </si>
  <si>
    <t>啓魯</t>
  </si>
  <si>
    <t>계로</t>
  </si>
  <si>
    <t>元極</t>
  </si>
  <si>
    <t>원극</t>
  </si>
  <si>
    <t>崔昌烈</t>
  </si>
  <si>
    <t>최창렬</t>
  </si>
  <si>
    <t>春云</t>
  </si>
  <si>
    <t>춘운</t>
  </si>
  <si>
    <t>禹得俊</t>
  </si>
  <si>
    <t>우득준</t>
  </si>
  <si>
    <t>得俊</t>
  </si>
  <si>
    <t>득준</t>
  </si>
  <si>
    <t>聖郁</t>
  </si>
  <si>
    <t>金一元</t>
  </si>
  <si>
    <t>김일원</t>
  </si>
  <si>
    <t>李甘澤</t>
  </si>
  <si>
    <t>이감택</t>
  </si>
  <si>
    <t>甘澤</t>
  </si>
  <si>
    <t>감택</t>
  </si>
  <si>
    <t>修輝</t>
  </si>
  <si>
    <t>수휘</t>
  </si>
  <si>
    <t>洪用魯</t>
  </si>
  <si>
    <t>홍용로</t>
  </si>
  <si>
    <t>世孝</t>
  </si>
  <si>
    <t>세효</t>
  </si>
  <si>
    <t>後慶</t>
  </si>
  <si>
    <t>후경</t>
  </si>
  <si>
    <t>福壽</t>
  </si>
  <si>
    <t>朴聖文</t>
  </si>
  <si>
    <t>박성문</t>
  </si>
  <si>
    <t>月今</t>
  </si>
  <si>
    <t>월금</t>
  </si>
  <si>
    <t>春伊</t>
  </si>
  <si>
    <t>춘이</t>
  </si>
  <si>
    <t>崔仁得</t>
  </si>
  <si>
    <t>최인득</t>
  </si>
  <si>
    <t>仁得</t>
  </si>
  <si>
    <t>인득</t>
  </si>
  <si>
    <t>賓得龍</t>
  </si>
  <si>
    <t>玉石</t>
  </si>
  <si>
    <t>옥석</t>
  </si>
  <si>
    <t>金有安</t>
  </si>
  <si>
    <t>長振</t>
  </si>
  <si>
    <t>장진</t>
  </si>
  <si>
    <t>長瑞</t>
  </si>
  <si>
    <t>장서</t>
  </si>
  <si>
    <t>李長瑞</t>
  </si>
  <si>
    <t>이장서</t>
  </si>
  <si>
    <t>起雲</t>
  </si>
  <si>
    <t>기운</t>
  </si>
  <si>
    <t>壽南</t>
  </si>
  <si>
    <t>수남</t>
  </si>
  <si>
    <t>金厚根</t>
  </si>
  <si>
    <t>김후근</t>
  </si>
  <si>
    <t>次玉</t>
  </si>
  <si>
    <t>차옥</t>
  </si>
  <si>
    <t>取文</t>
  </si>
  <si>
    <t>취문</t>
  </si>
  <si>
    <t>김유안</t>
  </si>
  <si>
    <t>有安</t>
  </si>
  <si>
    <t>유안</t>
  </si>
  <si>
    <t>順得</t>
  </si>
  <si>
    <t>순득</t>
  </si>
  <si>
    <t>金海俊</t>
  </si>
  <si>
    <t>김해준</t>
  </si>
  <si>
    <t>切伊</t>
  </si>
  <si>
    <t>절이</t>
  </si>
  <si>
    <t>伊得</t>
  </si>
  <si>
    <t>吳殷奎</t>
  </si>
  <si>
    <t>오은규</t>
  </si>
  <si>
    <t>幼學吳大祚故代子</t>
  </si>
  <si>
    <t>유학오대조고대자</t>
  </si>
  <si>
    <t>殷奎</t>
  </si>
  <si>
    <t>은규</t>
  </si>
  <si>
    <t>大祚</t>
  </si>
  <si>
    <t>대조</t>
  </si>
  <si>
    <t>金漢翼</t>
  </si>
  <si>
    <t>김한익</t>
  </si>
  <si>
    <t>基郁</t>
  </si>
  <si>
    <t>기욱</t>
  </si>
  <si>
    <t>道能</t>
  </si>
  <si>
    <t>도능</t>
  </si>
  <si>
    <t>萬坤</t>
  </si>
  <si>
    <t>만곤</t>
  </si>
  <si>
    <t>洪鍾海</t>
  </si>
  <si>
    <t>홍종해</t>
  </si>
  <si>
    <t>缶林</t>
  </si>
  <si>
    <t>부림</t>
  </si>
  <si>
    <t>河奎</t>
  </si>
  <si>
    <t>하규</t>
  </si>
  <si>
    <t>吳寬先</t>
  </si>
  <si>
    <t>오관선</t>
  </si>
  <si>
    <t>寬先</t>
  </si>
  <si>
    <t>관선</t>
  </si>
  <si>
    <t>嘉善大夫折衝將軍中樞府事</t>
  </si>
  <si>
    <t>가선대부절충장군중추부사</t>
  </si>
  <si>
    <t>禹斗光</t>
  </si>
  <si>
    <t>우두광</t>
  </si>
  <si>
    <t>柄坤</t>
  </si>
  <si>
    <t>丹眞</t>
  </si>
  <si>
    <t>단진</t>
  </si>
  <si>
    <t>丹月</t>
  </si>
  <si>
    <t>단월</t>
  </si>
  <si>
    <t>金榮祿</t>
  </si>
  <si>
    <t>김영록</t>
  </si>
  <si>
    <t>榮祿</t>
  </si>
  <si>
    <t>命順</t>
  </si>
  <si>
    <t>명순</t>
  </si>
  <si>
    <t>東郁</t>
  </si>
  <si>
    <t>동욱</t>
  </si>
  <si>
    <t>華悌</t>
  </si>
  <si>
    <t>화제</t>
  </si>
  <si>
    <t>林鎭東</t>
  </si>
  <si>
    <t>醴泉</t>
  </si>
  <si>
    <t>興女</t>
  </si>
  <si>
    <t>흥녀</t>
  </si>
  <si>
    <t>鄭基春</t>
  </si>
  <si>
    <t>정기춘</t>
  </si>
  <si>
    <t>基春</t>
  </si>
  <si>
    <t>기춘</t>
  </si>
  <si>
    <t>學容</t>
  </si>
  <si>
    <t>正錫</t>
  </si>
  <si>
    <t>정석</t>
  </si>
  <si>
    <t>性順</t>
  </si>
  <si>
    <t>李信分</t>
  </si>
  <si>
    <t>이신분</t>
  </si>
  <si>
    <t>旬宗</t>
  </si>
  <si>
    <t>순종</t>
  </si>
  <si>
    <t>尙玉</t>
  </si>
  <si>
    <t>상옥</t>
  </si>
  <si>
    <t>李根</t>
  </si>
  <si>
    <t>이근</t>
  </si>
  <si>
    <t>架七</t>
  </si>
  <si>
    <t>가칠</t>
  </si>
  <si>
    <t>架山</t>
  </si>
  <si>
    <t>가산</t>
  </si>
  <si>
    <t>崔象翼</t>
  </si>
  <si>
    <t>최상익</t>
  </si>
  <si>
    <t>小金男</t>
  </si>
  <si>
    <t>소금남</t>
  </si>
  <si>
    <t>中心里</t>
  </si>
  <si>
    <t>중심리</t>
  </si>
  <si>
    <t>朴哲俊</t>
  </si>
  <si>
    <t>박철준</t>
  </si>
  <si>
    <t>李應坤</t>
  </si>
  <si>
    <t>이응곤</t>
  </si>
  <si>
    <t>應坤</t>
  </si>
  <si>
    <t>응곤</t>
  </si>
  <si>
    <t>東衝</t>
  </si>
  <si>
    <t>동충</t>
  </si>
  <si>
    <t>漢宗</t>
  </si>
  <si>
    <t>한종</t>
  </si>
  <si>
    <t>震泰</t>
  </si>
  <si>
    <t>진태</t>
  </si>
  <si>
    <t>景桴</t>
  </si>
  <si>
    <t>경부</t>
  </si>
  <si>
    <t>金光賢</t>
  </si>
  <si>
    <t>김광현</t>
  </si>
  <si>
    <t>守俊</t>
  </si>
  <si>
    <t>수준</t>
  </si>
  <si>
    <t>太郞</t>
  </si>
  <si>
    <t>태랑</t>
  </si>
  <si>
    <t>岑伊</t>
  </si>
  <si>
    <t>잠이</t>
  </si>
  <si>
    <t>寬述</t>
  </si>
  <si>
    <t>관술</t>
  </si>
  <si>
    <t>允坤</t>
  </si>
  <si>
    <t>大邱</t>
  </si>
  <si>
    <t>雲烈</t>
  </si>
  <si>
    <t>운렬</t>
  </si>
  <si>
    <t>欞</t>
  </si>
  <si>
    <t>령</t>
  </si>
  <si>
    <t>潤復</t>
  </si>
  <si>
    <t>都應龍</t>
  </si>
  <si>
    <t>도응룡</t>
  </si>
  <si>
    <t>徐允坤</t>
  </si>
  <si>
    <t>서윤곤</t>
  </si>
  <si>
    <t>順丹</t>
  </si>
  <si>
    <t>순단</t>
  </si>
  <si>
    <t>崔日不</t>
  </si>
  <si>
    <t>최일불</t>
  </si>
  <si>
    <t>日不</t>
  </si>
  <si>
    <t>일불</t>
  </si>
  <si>
    <t>守彦</t>
  </si>
  <si>
    <t>수언</t>
  </si>
  <si>
    <t>孝南</t>
  </si>
  <si>
    <t>효남</t>
  </si>
  <si>
    <t>時右</t>
  </si>
  <si>
    <t>朴厚奉</t>
  </si>
  <si>
    <t>박후봉</t>
  </si>
  <si>
    <t>碩用</t>
  </si>
  <si>
    <t>석용</t>
  </si>
  <si>
    <t>永宅</t>
  </si>
  <si>
    <t>우철</t>
  </si>
  <si>
    <t>崔用發</t>
  </si>
  <si>
    <t>최용발</t>
  </si>
  <si>
    <t>乭辰</t>
  </si>
  <si>
    <t>哲俊</t>
  </si>
  <si>
    <t>철준</t>
  </si>
  <si>
    <t>福元</t>
  </si>
  <si>
    <t>복원</t>
  </si>
  <si>
    <t>美孫</t>
  </si>
  <si>
    <t>미손</t>
  </si>
  <si>
    <t>永才</t>
  </si>
  <si>
    <t>영재</t>
  </si>
  <si>
    <t>金乙男</t>
  </si>
  <si>
    <t>김을남</t>
  </si>
  <si>
    <t>大乙</t>
  </si>
  <si>
    <t>대을</t>
  </si>
  <si>
    <t>占孫</t>
  </si>
  <si>
    <t>점손</t>
  </si>
  <si>
    <t>明甫</t>
  </si>
  <si>
    <t>명보</t>
  </si>
  <si>
    <t>崔乙卜</t>
  </si>
  <si>
    <t>최을복</t>
  </si>
  <si>
    <t>命郞</t>
  </si>
  <si>
    <t>명랑</t>
  </si>
  <si>
    <t>李培坤</t>
  </si>
  <si>
    <t>이배곤</t>
  </si>
  <si>
    <t>培坤</t>
  </si>
  <si>
    <t>배곤</t>
  </si>
  <si>
    <t>世淵</t>
  </si>
  <si>
    <t>세연</t>
  </si>
  <si>
    <t>濟海</t>
  </si>
  <si>
    <t>제해</t>
  </si>
  <si>
    <t>壽大</t>
  </si>
  <si>
    <t>수대</t>
  </si>
  <si>
    <t>姜奉佑</t>
  </si>
  <si>
    <t>강봉우</t>
  </si>
  <si>
    <t>圭光</t>
  </si>
  <si>
    <t>규광</t>
  </si>
  <si>
    <t>壽吉</t>
  </si>
  <si>
    <t>수길</t>
  </si>
  <si>
    <t>謙</t>
  </si>
  <si>
    <t>겸</t>
  </si>
  <si>
    <t>姜泰煥</t>
  </si>
  <si>
    <t>강태환</t>
  </si>
  <si>
    <t>石郞</t>
  </si>
  <si>
    <t>석랑</t>
  </si>
  <si>
    <t>金昌坤</t>
  </si>
  <si>
    <t>白成殷</t>
  </si>
  <si>
    <t>백성은</t>
  </si>
  <si>
    <t>成殷</t>
  </si>
  <si>
    <t>성은</t>
  </si>
  <si>
    <t>東潤</t>
  </si>
  <si>
    <t>동윤</t>
  </si>
  <si>
    <t>鳳旭</t>
  </si>
  <si>
    <t>봉욱</t>
  </si>
  <si>
    <t>瑞遠</t>
  </si>
  <si>
    <t>서원</t>
  </si>
  <si>
    <t>이상섭</t>
  </si>
  <si>
    <t>東澈</t>
  </si>
  <si>
    <t>동철</t>
  </si>
  <si>
    <t>鳳赫</t>
  </si>
  <si>
    <t>봉혁</t>
  </si>
  <si>
    <t>聖九</t>
  </si>
  <si>
    <t>宋貴彩</t>
  </si>
  <si>
    <t>송귀채</t>
  </si>
  <si>
    <t>秀永</t>
  </si>
  <si>
    <t>수영</t>
  </si>
  <si>
    <t>김창곤</t>
  </si>
  <si>
    <t>昌坤</t>
  </si>
  <si>
    <t>창곤</t>
  </si>
  <si>
    <t>興載</t>
  </si>
  <si>
    <t>흥재</t>
  </si>
  <si>
    <t>必俊</t>
  </si>
  <si>
    <t>필준</t>
  </si>
  <si>
    <t>太甲</t>
  </si>
  <si>
    <t>태갑</t>
  </si>
  <si>
    <t>白以玉</t>
  </si>
  <si>
    <t>백이옥</t>
  </si>
  <si>
    <t>永祐</t>
  </si>
  <si>
    <t>大成</t>
  </si>
  <si>
    <t>대성</t>
  </si>
  <si>
    <t>世柱</t>
  </si>
  <si>
    <t>세주</t>
  </si>
  <si>
    <t>裴度相</t>
  </si>
  <si>
    <t>배도상</t>
  </si>
  <si>
    <t>䴡聲</t>
  </si>
  <si>
    <t>金有淳</t>
  </si>
  <si>
    <t>김유순</t>
  </si>
  <si>
    <t>有淳</t>
  </si>
  <si>
    <t>유순</t>
  </si>
  <si>
    <t>履銘</t>
  </si>
  <si>
    <t>이명</t>
  </si>
  <si>
    <t>重謙</t>
  </si>
  <si>
    <t>중겸</t>
  </si>
  <si>
    <t>金弘鉉</t>
  </si>
  <si>
    <t>김홍현</t>
  </si>
  <si>
    <t>在根</t>
  </si>
  <si>
    <t>재근</t>
  </si>
  <si>
    <t>哲根</t>
  </si>
  <si>
    <t>철근</t>
  </si>
  <si>
    <t>朴光彦</t>
  </si>
  <si>
    <t>박광언</t>
  </si>
  <si>
    <t>光彦</t>
  </si>
  <si>
    <t>광언</t>
  </si>
  <si>
    <t>泰興</t>
  </si>
  <si>
    <t>태흥</t>
  </si>
  <si>
    <t>勵</t>
  </si>
  <si>
    <t>려</t>
  </si>
  <si>
    <t>劉昌根</t>
  </si>
  <si>
    <t>유창근</t>
  </si>
  <si>
    <t>末連</t>
  </si>
  <si>
    <t>말련</t>
  </si>
  <si>
    <t>末女</t>
  </si>
  <si>
    <t>말녀</t>
  </si>
  <si>
    <t>金燁淳</t>
  </si>
  <si>
    <t>김엽순</t>
  </si>
  <si>
    <t>燁淳</t>
  </si>
  <si>
    <t>엽순</t>
  </si>
  <si>
    <t>聖昌</t>
  </si>
  <si>
    <t>성창</t>
  </si>
  <si>
    <t>命壽</t>
  </si>
  <si>
    <t>國柱</t>
  </si>
  <si>
    <t>국주</t>
  </si>
  <si>
    <t>崔厚宗</t>
  </si>
  <si>
    <t>최후종</t>
  </si>
  <si>
    <t>元根</t>
  </si>
  <si>
    <t>원근</t>
  </si>
  <si>
    <t>汶根</t>
  </si>
  <si>
    <t>문근</t>
  </si>
  <si>
    <t>月每</t>
  </si>
  <si>
    <t>월매</t>
  </si>
  <si>
    <t>尹秉萊</t>
  </si>
  <si>
    <t>윤병래</t>
  </si>
  <si>
    <t>李東錫</t>
  </si>
  <si>
    <t>이동석</t>
  </si>
  <si>
    <t>幼學李尙宗故代子</t>
  </si>
  <si>
    <t>유학이상종고대자</t>
  </si>
  <si>
    <t>尙宗</t>
  </si>
  <si>
    <t>상종</t>
  </si>
  <si>
    <t>聖化</t>
  </si>
  <si>
    <t>占龍</t>
  </si>
  <si>
    <t>점룡</t>
  </si>
  <si>
    <t>裴龍雲</t>
  </si>
  <si>
    <t>禹宗</t>
  </si>
  <si>
    <t>彰信校尉訓鍊院判官</t>
  </si>
  <si>
    <t>창신교위훈련원판관</t>
  </si>
  <si>
    <t>聖大</t>
  </si>
  <si>
    <t>성대</t>
  </si>
  <si>
    <t>崔璟浩</t>
  </si>
  <si>
    <t>최경호</t>
  </si>
  <si>
    <t>自斤東錫</t>
  </si>
  <si>
    <t>자근동석</t>
  </si>
  <si>
    <t>小喆</t>
  </si>
  <si>
    <t>소철</t>
  </si>
  <si>
    <t>太玉</t>
  </si>
  <si>
    <t>태옥</t>
  </si>
  <si>
    <t>韓啓秀</t>
  </si>
  <si>
    <t>한계수</t>
  </si>
  <si>
    <t>啓秀</t>
  </si>
  <si>
    <t>계수</t>
  </si>
  <si>
    <t>泳萬</t>
  </si>
  <si>
    <t>영만</t>
  </si>
  <si>
    <t>翼禎</t>
  </si>
  <si>
    <t>익정</t>
  </si>
  <si>
    <t>再長</t>
  </si>
  <si>
    <t>재장</t>
  </si>
  <si>
    <t>崔宗荀</t>
  </si>
  <si>
    <t>최종순</t>
  </si>
  <si>
    <t>基夏</t>
  </si>
  <si>
    <t>기하</t>
  </si>
  <si>
    <t>春郁</t>
  </si>
  <si>
    <t>춘욱</t>
  </si>
  <si>
    <t>南鳳</t>
  </si>
  <si>
    <t>남봉</t>
  </si>
  <si>
    <t>韓且遜</t>
  </si>
  <si>
    <t>한차손</t>
  </si>
  <si>
    <t>尹柄業</t>
  </si>
  <si>
    <t>윤병업</t>
  </si>
  <si>
    <t>柄業</t>
  </si>
  <si>
    <t>병업</t>
  </si>
  <si>
    <t>相鎭</t>
  </si>
  <si>
    <t>記官</t>
  </si>
  <si>
    <t>기관</t>
  </si>
  <si>
    <t>以寬</t>
  </si>
  <si>
    <t>이관</t>
  </si>
  <si>
    <t>孝桓</t>
  </si>
  <si>
    <t>효환</t>
  </si>
  <si>
    <t>金永宅</t>
  </si>
  <si>
    <t>衡寬</t>
  </si>
  <si>
    <t>형관</t>
  </si>
  <si>
    <t>貴得</t>
  </si>
  <si>
    <t>귀득</t>
  </si>
  <si>
    <t>金鳴權</t>
  </si>
  <si>
    <t>김명권</t>
  </si>
  <si>
    <t>乭伊</t>
  </si>
  <si>
    <t>돌이</t>
  </si>
  <si>
    <t>曺敬善</t>
  </si>
  <si>
    <t>조경선</t>
  </si>
  <si>
    <t>敬善</t>
  </si>
  <si>
    <t>경선</t>
  </si>
  <si>
    <t>載霖</t>
  </si>
  <si>
    <t>재림</t>
  </si>
  <si>
    <t>彩鱗</t>
  </si>
  <si>
    <t>채린</t>
  </si>
  <si>
    <t>奉瑞</t>
  </si>
  <si>
    <t>尹良弼</t>
  </si>
  <si>
    <t>聲原</t>
  </si>
  <si>
    <t>海振</t>
  </si>
  <si>
    <t>해진</t>
  </si>
  <si>
    <t>眞叔</t>
  </si>
  <si>
    <t>진숙</t>
  </si>
  <si>
    <t>權東允</t>
  </si>
  <si>
    <t>권동윤</t>
  </si>
  <si>
    <t>幸切</t>
  </si>
  <si>
    <t>행절</t>
  </si>
  <si>
    <t>辛丹</t>
  </si>
  <si>
    <t>신단</t>
  </si>
  <si>
    <t>徐進烈</t>
  </si>
  <si>
    <t>서진렬</t>
  </si>
  <si>
    <t>進烈</t>
  </si>
  <si>
    <t>진렬</t>
  </si>
  <si>
    <t>時棹</t>
  </si>
  <si>
    <t>시도</t>
  </si>
  <si>
    <t>慶輔</t>
  </si>
  <si>
    <t>경보</t>
  </si>
  <si>
    <t>金漢大</t>
  </si>
  <si>
    <t>김한대</t>
  </si>
  <si>
    <t>日業</t>
  </si>
  <si>
    <t>일업</t>
  </si>
  <si>
    <t>用岳</t>
  </si>
  <si>
    <t>용악</t>
  </si>
  <si>
    <t>云太</t>
  </si>
  <si>
    <t>운태</t>
  </si>
  <si>
    <t>金末宗</t>
  </si>
  <si>
    <t>崔鵬翰</t>
  </si>
  <si>
    <t>최붕한</t>
  </si>
  <si>
    <t>鵬翰</t>
  </si>
  <si>
    <t>붕한</t>
  </si>
  <si>
    <t>鎭祿</t>
  </si>
  <si>
    <t>진록</t>
  </si>
  <si>
    <t>萬善</t>
  </si>
  <si>
    <t>만선</t>
  </si>
  <si>
    <t>靑楠</t>
  </si>
  <si>
    <t>청남</t>
  </si>
  <si>
    <t>金訓參</t>
  </si>
  <si>
    <t>秋</t>
  </si>
  <si>
    <t>추</t>
  </si>
  <si>
    <t>秋漢</t>
  </si>
  <si>
    <t>추한</t>
  </si>
  <si>
    <t>潤光</t>
  </si>
  <si>
    <t>윤광</t>
  </si>
  <si>
    <t>宗哲</t>
  </si>
  <si>
    <t>종철</t>
  </si>
  <si>
    <t>金馹成</t>
  </si>
  <si>
    <t>김일성</t>
  </si>
  <si>
    <t>松連</t>
  </si>
  <si>
    <t>송련</t>
  </si>
  <si>
    <t>松心</t>
  </si>
  <si>
    <t>송심</t>
  </si>
  <si>
    <t>松丹</t>
  </si>
  <si>
    <t>송단</t>
  </si>
  <si>
    <t>金唜宗</t>
  </si>
  <si>
    <t>김말종</t>
  </si>
  <si>
    <t>唜宗</t>
  </si>
  <si>
    <t>貴泰</t>
  </si>
  <si>
    <t>귀태</t>
  </si>
  <si>
    <t>順行</t>
  </si>
  <si>
    <t>순행</t>
  </si>
  <si>
    <t>元賢</t>
  </si>
  <si>
    <t>원현</t>
  </si>
  <si>
    <t>吳順宜</t>
  </si>
  <si>
    <t>오순의</t>
  </si>
  <si>
    <t>廉</t>
  </si>
  <si>
    <t>幽碩</t>
  </si>
  <si>
    <t>유석</t>
  </si>
  <si>
    <t>昌文</t>
  </si>
  <si>
    <t>창문</t>
  </si>
  <si>
    <t>國采</t>
  </si>
  <si>
    <t>국채</t>
  </si>
  <si>
    <t>趙宅龍</t>
  </si>
  <si>
    <t>정철</t>
  </si>
  <si>
    <t>李明漢</t>
  </si>
  <si>
    <t>이명한</t>
  </si>
  <si>
    <t>明漢</t>
  </si>
  <si>
    <t>명한</t>
  </si>
  <si>
    <t>光九</t>
  </si>
  <si>
    <t>광구</t>
  </si>
  <si>
    <t>再英</t>
  </si>
  <si>
    <t>廷淑</t>
  </si>
  <si>
    <t>정숙</t>
  </si>
  <si>
    <t>尹聖來</t>
  </si>
  <si>
    <t>윤성래</t>
  </si>
  <si>
    <t>相大</t>
  </si>
  <si>
    <t>松風</t>
  </si>
  <si>
    <t>송풍</t>
  </si>
  <si>
    <t>李秀鉉</t>
  </si>
  <si>
    <t>이수현</t>
  </si>
  <si>
    <t>秀鉉</t>
  </si>
  <si>
    <t>수현</t>
  </si>
  <si>
    <t>万桂</t>
  </si>
  <si>
    <t>만계</t>
  </si>
  <si>
    <t>東新</t>
  </si>
  <si>
    <t>동신</t>
  </si>
  <si>
    <t>기룡</t>
  </si>
  <si>
    <t>李光馨</t>
  </si>
  <si>
    <t>이광형</t>
  </si>
  <si>
    <t>敏億</t>
  </si>
  <si>
    <t>민억</t>
  </si>
  <si>
    <t>奎漢</t>
  </si>
  <si>
    <t>규한</t>
  </si>
  <si>
    <t>信李</t>
  </si>
  <si>
    <t>신리</t>
  </si>
  <si>
    <t>李仁培</t>
  </si>
  <si>
    <t>이인배</t>
  </si>
  <si>
    <t>孝淵</t>
  </si>
  <si>
    <t>효연</t>
  </si>
  <si>
    <t>爲哲</t>
  </si>
  <si>
    <t>위철</t>
  </si>
  <si>
    <t>엇진</t>
  </si>
  <si>
    <t>엇덕</t>
  </si>
  <si>
    <t>順卜</t>
  </si>
  <si>
    <t>순복</t>
  </si>
  <si>
    <t>李伯聃</t>
  </si>
  <si>
    <t>이백담</t>
  </si>
  <si>
    <t>伯聃</t>
  </si>
  <si>
    <t>백담</t>
  </si>
  <si>
    <t>華明</t>
  </si>
  <si>
    <t>화명</t>
  </si>
  <si>
    <t>碩信</t>
  </si>
  <si>
    <t>석신</t>
  </si>
  <si>
    <t>張萬極</t>
  </si>
  <si>
    <t>장만극</t>
  </si>
  <si>
    <t>夢崔</t>
  </si>
  <si>
    <t>몽최</t>
  </si>
  <si>
    <t>泰佑</t>
  </si>
  <si>
    <t>태우</t>
  </si>
  <si>
    <t>道萬</t>
  </si>
  <si>
    <t>도만</t>
  </si>
  <si>
    <t>吳孝悅</t>
  </si>
  <si>
    <t>오효열</t>
  </si>
  <si>
    <t>南七</t>
  </si>
  <si>
    <t>남칠</t>
  </si>
  <si>
    <t>命乭</t>
  </si>
  <si>
    <t>명돌</t>
  </si>
  <si>
    <t>金益京</t>
  </si>
  <si>
    <t>김익경</t>
  </si>
  <si>
    <t>益京</t>
  </si>
  <si>
    <t>익경</t>
  </si>
  <si>
    <t>百安里</t>
  </si>
  <si>
    <t>백안리</t>
  </si>
  <si>
    <t>崔祿</t>
  </si>
  <si>
    <t>최록</t>
  </si>
  <si>
    <t>尹珠宅</t>
  </si>
  <si>
    <t>윤주택</t>
  </si>
  <si>
    <t>珠宅</t>
  </si>
  <si>
    <t>達秀</t>
  </si>
  <si>
    <t>달수</t>
  </si>
  <si>
    <t>慶復</t>
  </si>
  <si>
    <t>聖文</t>
  </si>
  <si>
    <t>黃尙大</t>
  </si>
  <si>
    <t>황상대</t>
  </si>
  <si>
    <t>秋溪</t>
  </si>
  <si>
    <t>추계</t>
  </si>
  <si>
    <t>利光</t>
  </si>
  <si>
    <t>이광</t>
  </si>
  <si>
    <t>權慶一</t>
  </si>
  <si>
    <t>권경일</t>
  </si>
  <si>
    <t>輔潤</t>
  </si>
  <si>
    <t>보윤</t>
  </si>
  <si>
    <t>太辰</t>
  </si>
  <si>
    <t>태진</t>
  </si>
  <si>
    <t>祿</t>
  </si>
  <si>
    <t>록</t>
  </si>
  <si>
    <t>昌業</t>
  </si>
  <si>
    <t>창업</t>
  </si>
  <si>
    <t>鄭應奎</t>
  </si>
  <si>
    <t>정응규</t>
  </si>
  <si>
    <t>增石</t>
  </si>
  <si>
    <t>증석</t>
  </si>
  <si>
    <t>德今</t>
  </si>
  <si>
    <t>덕금</t>
  </si>
  <si>
    <t>德女</t>
  </si>
  <si>
    <t>덕녀</t>
  </si>
  <si>
    <t>德切</t>
  </si>
  <si>
    <t>덕절</t>
  </si>
  <si>
    <t>德孫</t>
  </si>
  <si>
    <t>덕손</t>
  </si>
  <si>
    <t>東國</t>
  </si>
  <si>
    <t>동국</t>
  </si>
  <si>
    <t>馹成</t>
  </si>
  <si>
    <t>泰龍</t>
  </si>
  <si>
    <t>태룡</t>
  </si>
  <si>
    <t>裴明叔</t>
  </si>
  <si>
    <t>배명숙</t>
  </si>
  <si>
    <t>活連</t>
  </si>
  <si>
    <t>활련</t>
  </si>
  <si>
    <t>國甲</t>
  </si>
  <si>
    <t>국갑</t>
  </si>
  <si>
    <t>聖載</t>
  </si>
  <si>
    <t>성재</t>
  </si>
  <si>
    <t>金龍學</t>
  </si>
  <si>
    <t>김용학</t>
  </si>
  <si>
    <t>仁哲</t>
  </si>
  <si>
    <t>인철</t>
  </si>
  <si>
    <t>白玉</t>
  </si>
  <si>
    <t>백옥</t>
  </si>
  <si>
    <t>今玉</t>
  </si>
  <si>
    <t>금옥</t>
  </si>
  <si>
    <t>역리양두우고대제</t>
  </si>
  <si>
    <t>万億</t>
  </si>
  <si>
    <t>만억</t>
  </si>
  <si>
    <t>得成</t>
  </si>
  <si>
    <t>득성</t>
  </si>
  <si>
    <t>日載</t>
  </si>
  <si>
    <t>일재</t>
  </si>
  <si>
    <t>玄龍振</t>
  </si>
  <si>
    <t>延州</t>
  </si>
  <si>
    <t>연주</t>
  </si>
  <si>
    <t>丁分</t>
  </si>
  <si>
    <t>河錫圭</t>
  </si>
  <si>
    <t>하석규</t>
  </si>
  <si>
    <t>錫圭</t>
  </si>
  <si>
    <t>孝孫</t>
  </si>
  <si>
    <t>효손</t>
  </si>
  <si>
    <t>學海</t>
  </si>
  <si>
    <t>학해</t>
  </si>
  <si>
    <t>德圖</t>
  </si>
  <si>
    <t>덕도</t>
  </si>
  <si>
    <t>朴日載</t>
  </si>
  <si>
    <t>박일재</t>
  </si>
  <si>
    <t>春大</t>
  </si>
  <si>
    <t>춘대</t>
  </si>
  <si>
    <t>訓三</t>
  </si>
  <si>
    <t>훈삼</t>
  </si>
  <si>
    <t>美逸</t>
  </si>
  <si>
    <t>미일</t>
  </si>
  <si>
    <t>李東基</t>
  </si>
  <si>
    <t>이동기</t>
  </si>
  <si>
    <t>順心</t>
  </si>
  <si>
    <t>순심</t>
  </si>
  <si>
    <t>黃奎命</t>
  </si>
  <si>
    <t>황규명</t>
  </si>
  <si>
    <t>奎命</t>
  </si>
  <si>
    <t>규명</t>
  </si>
  <si>
    <t>南俊</t>
  </si>
  <si>
    <t>남준</t>
  </si>
  <si>
    <t>載德</t>
  </si>
  <si>
    <t>재덕</t>
  </si>
  <si>
    <t>万先</t>
  </si>
  <si>
    <t>朴鎭文</t>
  </si>
  <si>
    <t>박진문</t>
  </si>
  <si>
    <t>聲振</t>
  </si>
  <si>
    <t>守鍾</t>
  </si>
  <si>
    <t>수종</t>
  </si>
  <si>
    <t>喜哲</t>
  </si>
  <si>
    <t>희철</t>
  </si>
  <si>
    <t>李春大</t>
  </si>
  <si>
    <t>이춘대</t>
  </si>
  <si>
    <t>順切</t>
  </si>
  <si>
    <t>순절</t>
  </si>
  <si>
    <t>順每</t>
  </si>
  <si>
    <t>순매</t>
  </si>
  <si>
    <t>順今</t>
  </si>
  <si>
    <t>순금</t>
  </si>
  <si>
    <t>나예점</t>
  </si>
  <si>
    <t>예점</t>
  </si>
  <si>
    <t>昌復</t>
  </si>
  <si>
    <t>連化</t>
  </si>
  <si>
    <t>世天</t>
  </si>
  <si>
    <t>세천</t>
  </si>
  <si>
    <t>金應秋</t>
  </si>
  <si>
    <t>김응추</t>
  </si>
  <si>
    <t>慶謨</t>
  </si>
  <si>
    <t>경모</t>
  </si>
  <si>
    <t>致華</t>
  </si>
  <si>
    <t>學英</t>
  </si>
  <si>
    <t>학영</t>
  </si>
  <si>
    <t>李基瑞</t>
  </si>
  <si>
    <t>이기서</t>
  </si>
  <si>
    <t>小山大</t>
  </si>
  <si>
    <t>소산대</t>
  </si>
  <si>
    <t>小玉</t>
  </si>
  <si>
    <t>소옥</t>
  </si>
  <si>
    <t>崔鎭五</t>
  </si>
  <si>
    <t>최진오</t>
  </si>
  <si>
    <t>鎭五</t>
  </si>
  <si>
    <t>진오</t>
  </si>
  <si>
    <t>鳳興</t>
  </si>
  <si>
    <t>봉흥</t>
  </si>
  <si>
    <t>靑載</t>
  </si>
  <si>
    <t>청재</t>
  </si>
  <si>
    <t>鄭仁三</t>
  </si>
  <si>
    <t>정인삼</t>
  </si>
  <si>
    <t>韓德昊</t>
  </si>
  <si>
    <t>한덕호</t>
  </si>
  <si>
    <t>德昊</t>
  </si>
  <si>
    <t>덕호</t>
  </si>
  <si>
    <t>重良</t>
  </si>
  <si>
    <t>중량</t>
  </si>
  <si>
    <t>命伯</t>
  </si>
  <si>
    <t>명백</t>
  </si>
  <si>
    <t>思信</t>
  </si>
  <si>
    <t>사신</t>
  </si>
  <si>
    <t>申益仲</t>
  </si>
  <si>
    <t>신익중</t>
  </si>
  <si>
    <t>尙男</t>
  </si>
  <si>
    <t>상남</t>
  </si>
  <si>
    <t>계찬</t>
  </si>
  <si>
    <t>聖孫</t>
  </si>
  <si>
    <t>千福万</t>
  </si>
  <si>
    <t>천복만</t>
  </si>
  <si>
    <t>穎陽</t>
  </si>
  <si>
    <t>小心</t>
  </si>
  <si>
    <t>소심</t>
  </si>
  <si>
    <t>禹俊國</t>
  </si>
  <si>
    <t>우준국</t>
  </si>
  <si>
    <t>幼學禹錫範故代子</t>
  </si>
  <si>
    <t>유학우석범고대자</t>
  </si>
  <si>
    <t>俊國</t>
  </si>
  <si>
    <t>준국</t>
  </si>
  <si>
    <t>尙圭</t>
  </si>
  <si>
    <t>상규</t>
  </si>
  <si>
    <t>命善</t>
  </si>
  <si>
    <t>명선</t>
  </si>
  <si>
    <t>姜龍淵</t>
  </si>
  <si>
    <t>강용연</t>
  </si>
  <si>
    <t>先旭</t>
  </si>
  <si>
    <t>선욱</t>
  </si>
  <si>
    <t>日奉</t>
  </si>
  <si>
    <t>順周</t>
  </si>
  <si>
    <t>순주</t>
  </si>
  <si>
    <t>曺進佑</t>
  </si>
  <si>
    <t>조진우</t>
  </si>
  <si>
    <t>忠女</t>
  </si>
  <si>
    <t>충녀</t>
  </si>
  <si>
    <t>忠得</t>
  </si>
  <si>
    <t>충득</t>
  </si>
  <si>
    <t>千明祿</t>
  </si>
  <si>
    <t>천명록</t>
  </si>
  <si>
    <t>黃得寅</t>
  </si>
  <si>
    <t>황득인</t>
  </si>
  <si>
    <t>烽軍</t>
  </si>
  <si>
    <t>봉군</t>
  </si>
  <si>
    <t>得寅</t>
  </si>
  <si>
    <t>득인</t>
  </si>
  <si>
    <t>正金</t>
  </si>
  <si>
    <t>有元</t>
  </si>
  <si>
    <t>유원</t>
  </si>
  <si>
    <t>海三</t>
  </si>
  <si>
    <t>해삼</t>
  </si>
  <si>
    <t>舜儀</t>
  </si>
  <si>
    <t>순의</t>
  </si>
  <si>
    <t>鄭漢碩</t>
  </si>
  <si>
    <t>정한석</t>
  </si>
  <si>
    <t>成用</t>
  </si>
  <si>
    <t>성용</t>
  </si>
  <si>
    <t>介不伊</t>
  </si>
  <si>
    <t>개불이</t>
  </si>
  <si>
    <t>西豊</t>
  </si>
  <si>
    <t>서풍</t>
  </si>
  <si>
    <t>金就榮</t>
  </si>
  <si>
    <t>김취영</t>
  </si>
  <si>
    <t>秋每</t>
  </si>
  <si>
    <t>추매</t>
  </si>
  <si>
    <t>丙成</t>
  </si>
  <si>
    <t>병성</t>
  </si>
  <si>
    <t>秋得</t>
  </si>
  <si>
    <t>추득</t>
  </si>
  <si>
    <t>崔鎭儀</t>
  </si>
  <si>
    <t>최진의</t>
  </si>
  <si>
    <t>鎭儀</t>
  </si>
  <si>
    <t>진의</t>
  </si>
  <si>
    <t>南命國</t>
  </si>
  <si>
    <t>남명국</t>
  </si>
  <si>
    <t>白允</t>
  </si>
  <si>
    <t>백윤</t>
  </si>
  <si>
    <t>松切</t>
  </si>
  <si>
    <t>송절</t>
  </si>
  <si>
    <t>松郞</t>
  </si>
  <si>
    <t>송랑</t>
  </si>
  <si>
    <t>千</t>
  </si>
  <si>
    <t>明祿</t>
  </si>
  <si>
    <t>명록</t>
  </si>
  <si>
    <t>基英</t>
  </si>
  <si>
    <t>기영</t>
  </si>
  <si>
    <t>鳳一</t>
  </si>
  <si>
    <t>봉일</t>
  </si>
  <si>
    <t>光駭</t>
  </si>
  <si>
    <t>광해</t>
  </si>
  <si>
    <t>郭萬采</t>
  </si>
  <si>
    <t>곽만채</t>
  </si>
  <si>
    <t>善大</t>
  </si>
  <si>
    <t>선대</t>
  </si>
  <si>
    <t>甲孫</t>
  </si>
  <si>
    <t>갑손</t>
  </si>
  <si>
    <t>石喆</t>
  </si>
  <si>
    <t>석철</t>
  </si>
  <si>
    <t>金取寧</t>
  </si>
  <si>
    <t>李厚秀</t>
  </si>
  <si>
    <t>이후수</t>
  </si>
  <si>
    <t>厚秀</t>
  </si>
  <si>
    <t>후수</t>
  </si>
  <si>
    <t>泰春</t>
  </si>
  <si>
    <t>태춘</t>
  </si>
  <si>
    <t>光彩</t>
  </si>
  <si>
    <t>광채</t>
  </si>
  <si>
    <t>仁康</t>
  </si>
  <si>
    <t>인강</t>
  </si>
  <si>
    <t>李興</t>
  </si>
  <si>
    <t>이흥</t>
  </si>
  <si>
    <t>守仁</t>
  </si>
  <si>
    <t>永壽</t>
  </si>
  <si>
    <t>영수</t>
  </si>
  <si>
    <t>文傑</t>
  </si>
  <si>
    <t>문걸</t>
  </si>
  <si>
    <t>黃世浩</t>
  </si>
  <si>
    <t>황세호</t>
  </si>
  <si>
    <t>仲伊</t>
  </si>
  <si>
    <t>중이</t>
  </si>
  <si>
    <t>正每</t>
  </si>
  <si>
    <t>정매</t>
  </si>
  <si>
    <t>正月</t>
  </si>
  <si>
    <t>정월</t>
  </si>
  <si>
    <t>楊春重</t>
  </si>
  <si>
    <t>양춘중</t>
  </si>
  <si>
    <t>春重</t>
  </si>
  <si>
    <t>춘중</t>
  </si>
  <si>
    <t>得仁</t>
  </si>
  <si>
    <t>崔聖國</t>
  </si>
  <si>
    <t>최성국</t>
  </si>
  <si>
    <t>丁太</t>
  </si>
  <si>
    <t>正郞</t>
  </si>
  <si>
    <t>정랑</t>
  </si>
  <si>
    <t>龍柱錫</t>
  </si>
  <si>
    <t>金萬根</t>
  </si>
  <si>
    <t>김만근</t>
  </si>
  <si>
    <t>만근</t>
  </si>
  <si>
    <t>尙億</t>
  </si>
  <si>
    <t>상억</t>
  </si>
  <si>
    <t>昌佑</t>
  </si>
  <si>
    <t>창우</t>
  </si>
  <si>
    <t>馹興</t>
  </si>
  <si>
    <t>일흥</t>
  </si>
  <si>
    <t>權秉</t>
  </si>
  <si>
    <t>권병</t>
  </si>
  <si>
    <t>致淵</t>
  </si>
  <si>
    <t>치연</t>
  </si>
  <si>
    <t>尙瑾</t>
  </si>
  <si>
    <t>상근</t>
  </si>
  <si>
    <t>學東</t>
  </si>
  <si>
    <t>학동</t>
  </si>
  <si>
    <t>金德</t>
  </si>
  <si>
    <t>김덕</t>
  </si>
  <si>
    <t>英乃</t>
  </si>
  <si>
    <t>영내</t>
  </si>
  <si>
    <t>莫心</t>
  </si>
  <si>
    <t>막심</t>
  </si>
  <si>
    <t>朴達岩</t>
  </si>
  <si>
    <t>박달암</t>
  </si>
  <si>
    <t>朴世興故代子</t>
  </si>
  <si>
    <t>박세흥고대자</t>
  </si>
  <si>
    <t>達岩</t>
  </si>
  <si>
    <t>달암</t>
  </si>
  <si>
    <t>世興</t>
  </si>
  <si>
    <t>세흥</t>
  </si>
  <si>
    <t>元亨</t>
  </si>
  <si>
    <t>원형</t>
  </si>
  <si>
    <t>永泰</t>
  </si>
  <si>
    <t>영태</t>
  </si>
  <si>
    <t>曺元吉</t>
  </si>
  <si>
    <t>조원길</t>
  </si>
  <si>
    <t>仁大</t>
  </si>
  <si>
    <t>인대</t>
  </si>
  <si>
    <t>致云</t>
  </si>
  <si>
    <t>치운</t>
  </si>
  <si>
    <t>尙元</t>
  </si>
  <si>
    <t>상원</t>
  </si>
  <si>
    <t>尹致烈</t>
  </si>
  <si>
    <t>兄</t>
  </si>
  <si>
    <t>漢錫</t>
  </si>
  <si>
    <t>한석</t>
  </si>
  <si>
    <t>何心</t>
  </si>
  <si>
    <t>하심</t>
  </si>
  <si>
    <t>何今</t>
  </si>
  <si>
    <t>하금</t>
  </si>
  <si>
    <t>龍住錫</t>
  </si>
  <si>
    <t>용주석</t>
  </si>
  <si>
    <t>龍</t>
  </si>
  <si>
    <t>주석</t>
  </si>
  <si>
    <t>洪州</t>
  </si>
  <si>
    <t>千淵</t>
  </si>
  <si>
    <t>천연</t>
  </si>
  <si>
    <t>福世</t>
  </si>
  <si>
    <t>복세</t>
  </si>
  <si>
    <t>朴根伊</t>
  </si>
  <si>
    <t>박근이</t>
  </si>
  <si>
    <t>有善</t>
  </si>
  <si>
    <t>유선</t>
  </si>
  <si>
    <t>卜切</t>
  </si>
  <si>
    <t>복절</t>
  </si>
  <si>
    <t>裴漢範</t>
  </si>
  <si>
    <t>배한범</t>
  </si>
  <si>
    <t>漢範</t>
  </si>
  <si>
    <t>한범</t>
  </si>
  <si>
    <t>尙訥</t>
  </si>
  <si>
    <t>상눌</t>
  </si>
  <si>
    <t>鳴世</t>
  </si>
  <si>
    <t>명세</t>
  </si>
  <si>
    <t>萬柱</t>
  </si>
  <si>
    <t>만주</t>
  </si>
  <si>
    <t>朴致老</t>
  </si>
  <si>
    <t>박치로</t>
  </si>
  <si>
    <t>德烈</t>
  </si>
  <si>
    <t>덕렬</t>
  </si>
  <si>
    <t>孫切</t>
  </si>
  <si>
    <t>손절</t>
  </si>
  <si>
    <t>尹德龍</t>
  </si>
  <si>
    <t>윤덕룡</t>
  </si>
  <si>
    <t>光澤</t>
  </si>
  <si>
    <t>광택</t>
  </si>
  <si>
    <t>聖來</t>
  </si>
  <si>
    <t>성래</t>
  </si>
  <si>
    <t>再昌</t>
  </si>
  <si>
    <t>재창</t>
  </si>
  <si>
    <t>都成弼</t>
  </si>
  <si>
    <t>도성필</t>
  </si>
  <si>
    <t>八筥</t>
  </si>
  <si>
    <t>팔거</t>
  </si>
  <si>
    <t>義根</t>
  </si>
  <si>
    <t>의근</t>
  </si>
  <si>
    <t>秀業</t>
  </si>
  <si>
    <t>수업</t>
  </si>
  <si>
    <t>華英</t>
  </si>
  <si>
    <t>화영</t>
  </si>
  <si>
    <t>郭慶餘</t>
  </si>
  <si>
    <t>곽경여</t>
  </si>
  <si>
    <t>哲祿</t>
  </si>
  <si>
    <t>철록</t>
  </si>
  <si>
    <t>太正</t>
  </si>
  <si>
    <t>태정</t>
  </si>
  <si>
    <t>太切</t>
  </si>
  <si>
    <t>태절</t>
  </si>
  <si>
    <t>姜學性</t>
  </si>
  <si>
    <t>강학성</t>
  </si>
  <si>
    <t>金昌潤</t>
  </si>
  <si>
    <t>김창윤</t>
  </si>
  <si>
    <t>昌潤</t>
  </si>
  <si>
    <t>泰榮</t>
  </si>
  <si>
    <t>태영</t>
  </si>
  <si>
    <t>夏錫</t>
  </si>
  <si>
    <t>하석</t>
  </si>
  <si>
    <t>李再英</t>
  </si>
  <si>
    <t>이재영</t>
  </si>
  <si>
    <t>成潤</t>
  </si>
  <si>
    <t>성윤</t>
  </si>
  <si>
    <t>尙瑀</t>
  </si>
  <si>
    <t>상우</t>
  </si>
  <si>
    <t>士女</t>
  </si>
  <si>
    <t>사녀</t>
  </si>
  <si>
    <t>士今</t>
  </si>
  <si>
    <t>사금</t>
  </si>
  <si>
    <t>李振</t>
  </si>
  <si>
    <t>이진</t>
  </si>
  <si>
    <t>振</t>
  </si>
  <si>
    <t>진</t>
  </si>
  <si>
    <t>光林</t>
  </si>
  <si>
    <t>광림</t>
  </si>
  <si>
    <t>朴福祿</t>
  </si>
  <si>
    <t>박복록</t>
  </si>
  <si>
    <t>全州</t>
  </si>
  <si>
    <t>전주</t>
  </si>
  <si>
    <t>龍遜</t>
  </si>
  <si>
    <t>용손</t>
  </si>
  <si>
    <t>華林</t>
  </si>
  <si>
    <t>화림</t>
  </si>
  <si>
    <t>姜國泰</t>
  </si>
  <si>
    <t>강국태</t>
  </si>
  <si>
    <t>宇仁</t>
  </si>
  <si>
    <t>우인</t>
  </si>
  <si>
    <t>次今</t>
  </si>
  <si>
    <t>차금</t>
  </si>
  <si>
    <t>莫切</t>
  </si>
  <si>
    <t>막절</t>
  </si>
  <si>
    <t>徐木+駿</t>
  </si>
  <si>
    <t>서준</t>
  </si>
  <si>
    <t>斗復</t>
  </si>
  <si>
    <t>道貫</t>
  </si>
  <si>
    <t>蔡師魯</t>
  </si>
  <si>
    <t>채사로</t>
  </si>
  <si>
    <t>在藻</t>
  </si>
  <si>
    <t>재조</t>
  </si>
  <si>
    <t>德潤</t>
  </si>
  <si>
    <t>덕윤</t>
  </si>
  <si>
    <t>聖連</t>
  </si>
  <si>
    <t>성련</t>
  </si>
  <si>
    <t>郭守泰</t>
  </si>
  <si>
    <t>곽수태</t>
  </si>
  <si>
    <t>玉伊</t>
  </si>
  <si>
    <t>옥이</t>
  </si>
  <si>
    <t>宋興周</t>
  </si>
  <si>
    <t>송흥주</t>
  </si>
  <si>
    <t>興周</t>
  </si>
  <si>
    <t>흥주</t>
  </si>
  <si>
    <t>柱遜</t>
  </si>
  <si>
    <t>주손</t>
  </si>
  <si>
    <t>爾文</t>
  </si>
  <si>
    <t>이문</t>
  </si>
  <si>
    <t>李守崗</t>
  </si>
  <si>
    <t>이수강</t>
  </si>
  <si>
    <t>在淵</t>
  </si>
  <si>
    <t>재연</t>
  </si>
  <si>
    <t>福起</t>
  </si>
  <si>
    <t>복기</t>
  </si>
  <si>
    <t>泰恒</t>
  </si>
  <si>
    <t>태항</t>
  </si>
  <si>
    <t>金聲振</t>
  </si>
  <si>
    <t>김성진</t>
  </si>
  <si>
    <t>在絢</t>
  </si>
  <si>
    <t>재현</t>
  </si>
  <si>
    <t>公山</t>
  </si>
  <si>
    <t>공산</t>
  </si>
  <si>
    <t>公心</t>
  </si>
  <si>
    <t>공심</t>
  </si>
  <si>
    <t>公男</t>
  </si>
  <si>
    <t>공남</t>
  </si>
  <si>
    <t>學性</t>
  </si>
  <si>
    <t>학성</t>
  </si>
  <si>
    <t>永萬</t>
  </si>
  <si>
    <t>筮文</t>
  </si>
  <si>
    <t>서문</t>
  </si>
  <si>
    <t>進善</t>
  </si>
  <si>
    <t>진선</t>
  </si>
  <si>
    <t>朴根培</t>
  </si>
  <si>
    <t>박근배</t>
  </si>
  <si>
    <t>士碩</t>
  </si>
  <si>
    <t>사석</t>
  </si>
  <si>
    <t>裴萬哲</t>
  </si>
  <si>
    <t>배만철</t>
  </si>
  <si>
    <t>渭先</t>
  </si>
  <si>
    <t>위선</t>
  </si>
  <si>
    <t>金達龍</t>
  </si>
  <si>
    <t>金致慶</t>
  </si>
  <si>
    <t>김치경</t>
  </si>
  <si>
    <t>致慶</t>
  </si>
  <si>
    <t>時鏡</t>
  </si>
  <si>
    <t>시경</t>
  </si>
  <si>
    <t>東奭</t>
  </si>
  <si>
    <t>權爾直</t>
  </si>
  <si>
    <t>권이직</t>
  </si>
  <si>
    <t>世汶</t>
  </si>
  <si>
    <t>세문</t>
  </si>
  <si>
    <t>重萬</t>
  </si>
  <si>
    <t>중만</t>
  </si>
  <si>
    <t>鼎九</t>
  </si>
  <si>
    <t>정구</t>
  </si>
  <si>
    <t>張以孫</t>
  </si>
  <si>
    <t>장이손</t>
  </si>
  <si>
    <t>莫女</t>
  </si>
  <si>
    <t>막녀</t>
  </si>
  <si>
    <t>崔周安</t>
  </si>
  <si>
    <t>최주안</t>
  </si>
  <si>
    <t>周安</t>
  </si>
  <si>
    <t>주안</t>
  </si>
  <si>
    <t>鳳祥</t>
  </si>
  <si>
    <t>봉상</t>
  </si>
  <si>
    <t>金宗漢</t>
  </si>
  <si>
    <t>김종한</t>
  </si>
  <si>
    <t>厚澄</t>
  </si>
  <si>
    <t>후징</t>
  </si>
  <si>
    <t>崔九應</t>
  </si>
  <si>
    <t>최구응</t>
  </si>
  <si>
    <t>松女</t>
  </si>
  <si>
    <t>송녀</t>
  </si>
  <si>
    <t>私切</t>
  </si>
  <si>
    <t>사절</t>
  </si>
  <si>
    <t>呂白俊</t>
  </si>
  <si>
    <t>여백준</t>
  </si>
  <si>
    <t>呂</t>
  </si>
  <si>
    <t>白俊</t>
  </si>
  <si>
    <t>快德</t>
  </si>
  <si>
    <t>쾌덕</t>
  </si>
  <si>
    <t>漢秋</t>
  </si>
  <si>
    <t>한추</t>
  </si>
  <si>
    <t>崔達三</t>
  </si>
  <si>
    <t>최달삼</t>
  </si>
  <si>
    <t>春慶</t>
  </si>
  <si>
    <t>춘경</t>
  </si>
  <si>
    <t>鳳在</t>
  </si>
  <si>
    <t>봉재</t>
  </si>
  <si>
    <t>枝元</t>
  </si>
  <si>
    <t>지원</t>
  </si>
  <si>
    <t>朴晩秀</t>
  </si>
  <si>
    <t>박만수</t>
  </si>
  <si>
    <t>學發</t>
  </si>
  <si>
    <t>학발</t>
  </si>
  <si>
    <t>學今</t>
  </si>
  <si>
    <t>학금</t>
  </si>
  <si>
    <t>學得</t>
  </si>
  <si>
    <t>학득</t>
  </si>
  <si>
    <t>金政奎</t>
  </si>
  <si>
    <t>김정규</t>
  </si>
  <si>
    <t>政奎</t>
  </si>
  <si>
    <t>정규</t>
  </si>
  <si>
    <t>尙五</t>
  </si>
  <si>
    <t>상오</t>
  </si>
  <si>
    <t>有喜</t>
  </si>
  <si>
    <t>유희</t>
  </si>
  <si>
    <t>就鍊</t>
  </si>
  <si>
    <t>취련</t>
  </si>
  <si>
    <t>郭鎭萬</t>
  </si>
  <si>
    <t>곽진만</t>
  </si>
  <si>
    <t>德華</t>
  </si>
  <si>
    <t>덕화</t>
  </si>
  <si>
    <t>章霙</t>
  </si>
  <si>
    <t>장영</t>
  </si>
  <si>
    <t>星蕃</t>
  </si>
  <si>
    <t>성번</t>
  </si>
  <si>
    <t>박태룡</t>
  </si>
  <si>
    <t>永鳳</t>
  </si>
  <si>
    <t>영봉</t>
  </si>
  <si>
    <t>東壽</t>
  </si>
  <si>
    <t>동수</t>
  </si>
  <si>
    <t>末切</t>
  </si>
  <si>
    <t>말절</t>
  </si>
  <si>
    <t>星月</t>
  </si>
  <si>
    <t>성월</t>
  </si>
  <si>
    <t>김달룡</t>
  </si>
  <si>
    <t>達龍</t>
  </si>
  <si>
    <t>달룡</t>
  </si>
  <si>
    <t>興宅</t>
  </si>
  <si>
    <t>徐大仁</t>
  </si>
  <si>
    <t>서대인</t>
  </si>
  <si>
    <t>正基</t>
  </si>
  <si>
    <t>정기</t>
  </si>
  <si>
    <t>明再</t>
  </si>
  <si>
    <t>崔鎭鎬</t>
  </si>
  <si>
    <t>최진호</t>
  </si>
  <si>
    <t>達每</t>
  </si>
  <si>
    <t>달매</t>
  </si>
  <si>
    <t>崔春鎭</t>
  </si>
  <si>
    <t>최춘진</t>
  </si>
  <si>
    <t>李基春</t>
  </si>
  <si>
    <t>이기춘</t>
  </si>
  <si>
    <t>千重</t>
  </si>
  <si>
    <t>천중</t>
  </si>
  <si>
    <t>金萬三</t>
  </si>
  <si>
    <t>김만삼</t>
  </si>
  <si>
    <t>日先</t>
  </si>
  <si>
    <t>以根</t>
  </si>
  <si>
    <t>貞女</t>
  </si>
  <si>
    <t>貞心</t>
  </si>
  <si>
    <t>鄭應五</t>
  </si>
  <si>
    <t>정응오</t>
  </si>
  <si>
    <t>應五</t>
  </si>
  <si>
    <t>응오</t>
  </si>
  <si>
    <t>彦律</t>
  </si>
  <si>
    <t>언률</t>
  </si>
  <si>
    <t>理關</t>
  </si>
  <si>
    <t>朴基烈</t>
  </si>
  <si>
    <t>俊物</t>
  </si>
  <si>
    <t>준물</t>
  </si>
  <si>
    <t>才女</t>
  </si>
  <si>
    <t>재녀</t>
  </si>
  <si>
    <t>재남</t>
  </si>
  <si>
    <t>禹九宗</t>
  </si>
  <si>
    <t>우구종</t>
  </si>
  <si>
    <t>九宗</t>
  </si>
  <si>
    <t>구종</t>
  </si>
  <si>
    <t>漢奎</t>
  </si>
  <si>
    <t>한규</t>
  </si>
  <si>
    <t>斗光</t>
  </si>
  <si>
    <t>두광</t>
  </si>
  <si>
    <t>順元</t>
  </si>
  <si>
    <t>순원</t>
  </si>
  <si>
    <t>鄭業</t>
  </si>
  <si>
    <t>정업</t>
  </si>
  <si>
    <t>享得</t>
  </si>
  <si>
    <t>향득</t>
  </si>
  <si>
    <t>東秀</t>
  </si>
  <si>
    <t>龍森</t>
  </si>
  <si>
    <t>용삼</t>
  </si>
  <si>
    <t>李聖大</t>
  </si>
  <si>
    <t>이성대</t>
  </si>
  <si>
    <t>春鎭</t>
  </si>
  <si>
    <t>춘진</t>
  </si>
  <si>
    <t>鍾鵬</t>
  </si>
  <si>
    <t>종붕</t>
  </si>
  <si>
    <t>永道</t>
  </si>
  <si>
    <t>영도</t>
  </si>
  <si>
    <t>遠碩</t>
  </si>
  <si>
    <t>金萬善</t>
  </si>
  <si>
    <t>김만선</t>
  </si>
  <si>
    <t>昌祐</t>
  </si>
  <si>
    <t>玄眞規</t>
  </si>
  <si>
    <t>현진규</t>
  </si>
  <si>
    <t>우수찬</t>
  </si>
  <si>
    <t>수찬</t>
  </si>
  <si>
    <t>興祿</t>
  </si>
  <si>
    <t>萬錫</t>
  </si>
  <si>
    <t>德秀</t>
  </si>
  <si>
    <t>李春成</t>
  </si>
  <si>
    <t>이춘성</t>
  </si>
  <si>
    <t>巴州</t>
  </si>
  <si>
    <t>有彦</t>
  </si>
  <si>
    <t>유언</t>
  </si>
  <si>
    <t>世漢</t>
  </si>
  <si>
    <t>세한</t>
  </si>
  <si>
    <t>順甲</t>
  </si>
  <si>
    <t>순갑</t>
  </si>
  <si>
    <t>楊俊億</t>
  </si>
  <si>
    <t>양준억</t>
  </si>
  <si>
    <t>楊俊年</t>
  </si>
  <si>
    <t>양준년</t>
  </si>
  <si>
    <t>幼學楊得成故代子</t>
  </si>
  <si>
    <t>유학양득성고대자</t>
  </si>
  <si>
    <t>俊年</t>
  </si>
  <si>
    <t>준년</t>
  </si>
  <si>
    <t>玄龍眞</t>
  </si>
  <si>
    <t>東曾</t>
  </si>
  <si>
    <t>동증</t>
  </si>
  <si>
    <t>成春</t>
  </si>
  <si>
    <t>성춘</t>
  </si>
  <si>
    <t>朱玉顯</t>
  </si>
  <si>
    <t>주옥현</t>
  </si>
  <si>
    <t>金應奎</t>
  </si>
  <si>
    <t>김응규</t>
  </si>
  <si>
    <t>응규</t>
  </si>
  <si>
    <t>聲泰</t>
  </si>
  <si>
    <t>성태</t>
  </si>
  <si>
    <t>載弼</t>
  </si>
  <si>
    <t>재필</t>
  </si>
  <si>
    <t>鄭達用</t>
  </si>
  <si>
    <t>정달용</t>
  </si>
  <si>
    <t>佑眷</t>
  </si>
  <si>
    <t>우권</t>
  </si>
  <si>
    <t>朴元邏</t>
  </si>
  <si>
    <t>박원라</t>
  </si>
  <si>
    <t>達月</t>
  </si>
  <si>
    <t>달월</t>
  </si>
  <si>
    <t>呂尙祿</t>
  </si>
  <si>
    <t>여상록</t>
  </si>
  <si>
    <t>日德</t>
  </si>
  <si>
    <t>일덕</t>
  </si>
  <si>
    <t>國根</t>
  </si>
  <si>
    <t>국근</t>
  </si>
  <si>
    <t>金重甲</t>
  </si>
  <si>
    <t>김중갑</t>
  </si>
  <si>
    <t>周詢</t>
  </si>
  <si>
    <t>주순</t>
  </si>
  <si>
    <t>東彩</t>
  </si>
  <si>
    <t>동채</t>
  </si>
  <si>
    <t>瑞日</t>
  </si>
  <si>
    <t>서일</t>
  </si>
  <si>
    <t>金致海</t>
  </si>
  <si>
    <t>김치해</t>
  </si>
  <si>
    <t>學心</t>
  </si>
  <si>
    <t>학심</t>
  </si>
  <si>
    <t>學業</t>
  </si>
  <si>
    <t>학업</t>
  </si>
  <si>
    <t>金應天</t>
  </si>
  <si>
    <t>김응천</t>
  </si>
  <si>
    <t>應天</t>
  </si>
  <si>
    <t>응천</t>
  </si>
  <si>
    <t>興實</t>
  </si>
  <si>
    <t>흥실</t>
  </si>
  <si>
    <t>崔德昌</t>
  </si>
  <si>
    <t>최덕창</t>
  </si>
  <si>
    <t>桂源</t>
  </si>
  <si>
    <t>계원</t>
  </si>
  <si>
    <t>유단</t>
  </si>
  <si>
    <t>仁發</t>
  </si>
  <si>
    <t>인발</t>
  </si>
  <si>
    <t>河龍電</t>
  </si>
  <si>
    <t>日得</t>
  </si>
  <si>
    <t>일득</t>
  </si>
  <si>
    <t>黃春得</t>
  </si>
  <si>
    <t>황춘득</t>
  </si>
  <si>
    <t>載元</t>
  </si>
  <si>
    <t>英秀</t>
  </si>
  <si>
    <t>朴希喆</t>
  </si>
  <si>
    <t>박희철</t>
  </si>
  <si>
    <t>延壽</t>
  </si>
  <si>
    <t>연수</t>
  </si>
  <si>
    <t>斗甲</t>
  </si>
  <si>
    <t>두갑</t>
  </si>
  <si>
    <t>萬實</t>
  </si>
  <si>
    <t>만실</t>
  </si>
  <si>
    <t>金再興</t>
  </si>
  <si>
    <t>김재흥</t>
  </si>
  <si>
    <t>芿切</t>
  </si>
  <si>
    <t>잉절</t>
  </si>
  <si>
    <t>李喆東</t>
  </si>
  <si>
    <t>尹日信</t>
  </si>
  <si>
    <t>윤일신</t>
  </si>
  <si>
    <t>幼學尹德璉故代子</t>
  </si>
  <si>
    <t>유학윤덕련고대자</t>
  </si>
  <si>
    <t>日信</t>
  </si>
  <si>
    <t>德漣</t>
  </si>
  <si>
    <t>덕련</t>
  </si>
  <si>
    <t>玄興龍</t>
  </si>
  <si>
    <t>현흥룡</t>
  </si>
  <si>
    <t>學悅</t>
  </si>
  <si>
    <t>학열</t>
  </si>
  <si>
    <t>鳳奎</t>
  </si>
  <si>
    <t>봉규</t>
  </si>
  <si>
    <t>金鑑大</t>
  </si>
  <si>
    <t>김감대</t>
  </si>
  <si>
    <t>日植</t>
  </si>
  <si>
    <t>일식</t>
  </si>
  <si>
    <t>太月</t>
  </si>
  <si>
    <t>태월</t>
  </si>
  <si>
    <t>太心</t>
  </si>
  <si>
    <t>태심</t>
  </si>
  <si>
    <t>鄭喆和</t>
  </si>
  <si>
    <t>정철화</t>
  </si>
  <si>
    <t>喆和</t>
  </si>
  <si>
    <t>철화</t>
  </si>
  <si>
    <t>弼基</t>
  </si>
  <si>
    <t>필기</t>
  </si>
  <si>
    <t>나경룡</t>
  </si>
  <si>
    <t>李興遠</t>
  </si>
  <si>
    <t>이흥원</t>
  </si>
  <si>
    <t>泰和</t>
  </si>
  <si>
    <t>태화</t>
  </si>
  <si>
    <t>大甲</t>
  </si>
  <si>
    <t>대갑</t>
  </si>
  <si>
    <t>丁女</t>
  </si>
  <si>
    <t>莫福</t>
  </si>
  <si>
    <t>막복</t>
  </si>
  <si>
    <t>鄭俊伊</t>
  </si>
  <si>
    <t>정준이</t>
  </si>
  <si>
    <t>俊伊</t>
  </si>
  <si>
    <t>준이</t>
  </si>
  <si>
    <t>韓璟曦</t>
  </si>
  <si>
    <t>한경희</t>
  </si>
  <si>
    <t>載仁</t>
  </si>
  <si>
    <t>재인</t>
  </si>
  <si>
    <t>命植</t>
  </si>
  <si>
    <t>金振遠</t>
  </si>
  <si>
    <t>김진원</t>
  </si>
  <si>
    <t>莫卜</t>
  </si>
  <si>
    <t>李學晩</t>
  </si>
  <si>
    <t>이학만</t>
  </si>
  <si>
    <t>學晩</t>
  </si>
  <si>
    <t>학만</t>
  </si>
  <si>
    <t>碩燁</t>
  </si>
  <si>
    <t>석엽</t>
  </si>
  <si>
    <t>天分</t>
  </si>
  <si>
    <t>천분</t>
  </si>
  <si>
    <t>朴成利</t>
  </si>
  <si>
    <t>박성리</t>
  </si>
  <si>
    <t>慶泰</t>
  </si>
  <si>
    <t>경태</t>
  </si>
  <si>
    <t>秉㳵</t>
  </si>
  <si>
    <t>喆範</t>
  </si>
  <si>
    <t>철범</t>
  </si>
  <si>
    <t>金箕一</t>
  </si>
  <si>
    <t>김기일</t>
  </si>
  <si>
    <t>學文</t>
  </si>
  <si>
    <t>학문</t>
  </si>
  <si>
    <t>六心</t>
  </si>
  <si>
    <t>六切</t>
  </si>
  <si>
    <t>육절</t>
  </si>
  <si>
    <t>六女</t>
  </si>
  <si>
    <t>육녀</t>
  </si>
  <si>
    <t>이철동</t>
  </si>
  <si>
    <t>隆成</t>
  </si>
  <si>
    <t>융성</t>
  </si>
  <si>
    <t>正華</t>
  </si>
  <si>
    <t>정화</t>
  </si>
  <si>
    <t>載春</t>
  </si>
  <si>
    <t>金基彦</t>
  </si>
  <si>
    <t>김기언</t>
  </si>
  <si>
    <t>弼璉</t>
  </si>
  <si>
    <t>필련</t>
  </si>
  <si>
    <t>命舜</t>
  </si>
  <si>
    <t>李春甲</t>
  </si>
  <si>
    <t>이춘갑</t>
  </si>
  <si>
    <t>崔六安</t>
  </si>
  <si>
    <t>吳允利</t>
  </si>
  <si>
    <t>오윤리</t>
  </si>
  <si>
    <t>윤리</t>
  </si>
  <si>
    <t>昭奉</t>
  </si>
  <si>
    <t>소봉</t>
  </si>
  <si>
    <t>彦周</t>
  </si>
  <si>
    <t>언주</t>
  </si>
  <si>
    <t>正憲大夫龍驤衛副護軍</t>
  </si>
  <si>
    <t>命郁</t>
  </si>
  <si>
    <t>명욱</t>
  </si>
  <si>
    <t>이화범</t>
  </si>
  <si>
    <t>崔奉</t>
  </si>
  <si>
    <t>최봉</t>
  </si>
  <si>
    <t>小允</t>
  </si>
  <si>
    <t>소윤</t>
  </si>
  <si>
    <t>日太</t>
  </si>
  <si>
    <t>일태</t>
  </si>
  <si>
    <t>禹一範</t>
  </si>
  <si>
    <t>우일범</t>
  </si>
  <si>
    <t>聖福</t>
  </si>
  <si>
    <t>성복</t>
  </si>
  <si>
    <t>命希</t>
  </si>
  <si>
    <t>명희</t>
  </si>
  <si>
    <t>至轅</t>
  </si>
  <si>
    <t>李在根</t>
  </si>
  <si>
    <t>이재근</t>
  </si>
  <si>
    <t>導玉</t>
  </si>
  <si>
    <t>도옥</t>
  </si>
  <si>
    <t>弼洒</t>
  </si>
  <si>
    <t>필쇄</t>
  </si>
  <si>
    <t>郭基守</t>
  </si>
  <si>
    <t>곽기수</t>
  </si>
  <si>
    <t>山玉</t>
  </si>
  <si>
    <t>산옥</t>
  </si>
  <si>
    <t>羅尙俊</t>
  </si>
  <si>
    <t>나상준</t>
  </si>
  <si>
    <t>一宗</t>
  </si>
  <si>
    <t>일종</t>
  </si>
  <si>
    <t>河錫範</t>
  </si>
  <si>
    <t>하석범</t>
  </si>
  <si>
    <t>七伊</t>
  </si>
  <si>
    <t>칠이</t>
  </si>
  <si>
    <t>庚庚</t>
  </si>
  <si>
    <t>경경</t>
  </si>
  <si>
    <t>丁得</t>
  </si>
  <si>
    <t>최육안</t>
  </si>
  <si>
    <t>六安</t>
  </si>
  <si>
    <t>육안</t>
  </si>
  <si>
    <t>晉元</t>
  </si>
  <si>
    <t>不知</t>
  </si>
  <si>
    <t>金尙振</t>
  </si>
  <si>
    <t>김상진</t>
  </si>
  <si>
    <t>女</t>
  </si>
  <si>
    <t>녀</t>
  </si>
  <si>
    <t>羅尙坤</t>
  </si>
  <si>
    <t>나상곤</t>
  </si>
  <si>
    <t>尙坤</t>
  </si>
  <si>
    <t>炳文</t>
  </si>
  <si>
    <t>병문</t>
  </si>
  <si>
    <t>大後</t>
  </si>
  <si>
    <t>대후</t>
  </si>
  <si>
    <t>朴泰魯</t>
  </si>
  <si>
    <t>박태로</t>
  </si>
  <si>
    <t>元悳</t>
  </si>
  <si>
    <t>원덕</t>
  </si>
  <si>
    <t>春華</t>
  </si>
  <si>
    <t>金泰三</t>
  </si>
  <si>
    <t>김태삼</t>
  </si>
  <si>
    <t>山得</t>
  </si>
  <si>
    <t>산득</t>
  </si>
  <si>
    <t>奴達得</t>
  </si>
  <si>
    <t>노달득</t>
  </si>
  <si>
    <t>金尙女</t>
  </si>
  <si>
    <t>김상녀</t>
  </si>
  <si>
    <t>尙女</t>
  </si>
  <si>
    <t>상녀</t>
  </si>
  <si>
    <t>有洪</t>
  </si>
  <si>
    <t>유홍</t>
  </si>
  <si>
    <t>泰來</t>
  </si>
  <si>
    <t>태래</t>
  </si>
  <si>
    <t>具泰順</t>
  </si>
  <si>
    <t>구태순</t>
  </si>
  <si>
    <t>武化</t>
  </si>
  <si>
    <t>무화</t>
  </si>
  <si>
    <t>鄭命在</t>
  </si>
  <si>
    <t>정명재</t>
  </si>
  <si>
    <t>仁奎</t>
  </si>
  <si>
    <t>인규</t>
  </si>
  <si>
    <t>燦奎</t>
  </si>
  <si>
    <t>찬규</t>
  </si>
  <si>
    <t>尙宅</t>
  </si>
  <si>
    <t>郭行淳</t>
  </si>
  <si>
    <t>곽행순</t>
  </si>
  <si>
    <t>幼學郭興俊故代子</t>
  </si>
  <si>
    <t>유학곽흥준고대자</t>
  </si>
  <si>
    <t>行淳</t>
  </si>
  <si>
    <t>행순</t>
  </si>
  <si>
    <t>世元</t>
  </si>
  <si>
    <t>세원</t>
  </si>
  <si>
    <t>折衝</t>
  </si>
  <si>
    <t>절충</t>
  </si>
  <si>
    <t>命哲</t>
  </si>
  <si>
    <t>명철</t>
  </si>
  <si>
    <t>李德弼</t>
  </si>
  <si>
    <t>이덕필</t>
  </si>
  <si>
    <t>昌蕃</t>
  </si>
  <si>
    <t>창번</t>
  </si>
  <si>
    <t>碩輔</t>
  </si>
  <si>
    <t>金宗學</t>
  </si>
  <si>
    <t>김종학</t>
  </si>
  <si>
    <t>瑞興</t>
  </si>
  <si>
    <t>서흥</t>
  </si>
  <si>
    <t>俊五</t>
  </si>
  <si>
    <t>준오</t>
  </si>
  <si>
    <t>起夢</t>
  </si>
  <si>
    <t>기몽</t>
  </si>
  <si>
    <t>致斗</t>
  </si>
  <si>
    <t>치두</t>
  </si>
  <si>
    <t>兪龍文</t>
  </si>
  <si>
    <t>杞溪</t>
  </si>
  <si>
    <t>기계</t>
  </si>
  <si>
    <t>圭憲</t>
  </si>
  <si>
    <t>규헌</t>
  </si>
  <si>
    <t>斗憲</t>
  </si>
  <si>
    <t>두헌</t>
  </si>
  <si>
    <t>崔學慶</t>
  </si>
  <si>
    <t>최학경</t>
  </si>
  <si>
    <t>학경</t>
  </si>
  <si>
    <t>鎭宇</t>
  </si>
  <si>
    <t>진우</t>
  </si>
  <si>
    <t>정달윤</t>
  </si>
  <si>
    <t>高</t>
  </si>
  <si>
    <t>時琠</t>
  </si>
  <si>
    <t>시전</t>
  </si>
  <si>
    <t>夏謙</t>
  </si>
  <si>
    <t>하겸</t>
  </si>
  <si>
    <t>尹有敬</t>
  </si>
  <si>
    <t>윤유경</t>
  </si>
  <si>
    <t>有敬</t>
  </si>
  <si>
    <t>유경</t>
  </si>
  <si>
    <t>達復</t>
  </si>
  <si>
    <t>배달삼</t>
  </si>
  <si>
    <t>鎭</t>
  </si>
  <si>
    <t>灝浩</t>
  </si>
  <si>
    <t>호호</t>
  </si>
  <si>
    <t>能涉</t>
  </si>
  <si>
    <t>능섭</t>
  </si>
  <si>
    <t>九月</t>
  </si>
  <si>
    <t>구월</t>
  </si>
  <si>
    <t>李順國</t>
  </si>
  <si>
    <t>朴自益</t>
  </si>
  <si>
    <t>박자익</t>
  </si>
  <si>
    <t>幼學朴萬春故代子</t>
  </si>
  <si>
    <t>유학박만춘고대자</t>
  </si>
  <si>
    <t>自益</t>
  </si>
  <si>
    <t>자익</t>
  </si>
  <si>
    <t>萬春</t>
  </si>
  <si>
    <t>만춘</t>
  </si>
  <si>
    <t>X文</t>
  </si>
  <si>
    <t>X문</t>
  </si>
  <si>
    <t>황유희</t>
  </si>
  <si>
    <t>平海</t>
  </si>
  <si>
    <t>평해</t>
  </si>
  <si>
    <t>宗祚</t>
  </si>
  <si>
    <t>종조</t>
  </si>
  <si>
    <t>奴大</t>
  </si>
  <si>
    <t>노대</t>
  </si>
  <si>
    <t>桂山</t>
  </si>
  <si>
    <t>계산</t>
  </si>
  <si>
    <t>金次甫</t>
  </si>
  <si>
    <t>김차보</t>
  </si>
  <si>
    <t>守德</t>
  </si>
  <si>
    <t>수덕</t>
  </si>
  <si>
    <t>七俊</t>
  </si>
  <si>
    <t>칠준</t>
  </si>
  <si>
    <t>仁貴</t>
  </si>
  <si>
    <t>인귀</t>
  </si>
  <si>
    <t>仁女</t>
  </si>
  <si>
    <t>인녀</t>
  </si>
  <si>
    <t>仁心</t>
  </si>
  <si>
    <t>인심</t>
  </si>
  <si>
    <t>이순국</t>
  </si>
  <si>
    <t>順國</t>
  </si>
  <si>
    <t>순국</t>
  </si>
  <si>
    <t>錠一</t>
  </si>
  <si>
    <t>厚坤</t>
  </si>
  <si>
    <t>후곤</t>
  </si>
  <si>
    <t>炳義</t>
  </si>
  <si>
    <t>병의</t>
  </si>
  <si>
    <t>敏三</t>
  </si>
  <si>
    <t>민삼</t>
  </si>
  <si>
    <t>鄭在德</t>
  </si>
  <si>
    <t>정재덕</t>
  </si>
  <si>
    <t>悅伊</t>
  </si>
  <si>
    <t>열이</t>
  </si>
  <si>
    <t>悅心</t>
  </si>
  <si>
    <t>열심</t>
  </si>
  <si>
    <t>悅得</t>
  </si>
  <si>
    <t>열득</t>
  </si>
  <si>
    <t>羅益章</t>
  </si>
  <si>
    <t>나익장</t>
  </si>
  <si>
    <t>幼學羅壽仁故代子</t>
  </si>
  <si>
    <t>유학나수인고대자</t>
  </si>
  <si>
    <t>益章</t>
  </si>
  <si>
    <t>익장</t>
  </si>
  <si>
    <t>壽仁</t>
  </si>
  <si>
    <t>進復</t>
  </si>
  <si>
    <t>慶來</t>
  </si>
  <si>
    <t>경래</t>
  </si>
  <si>
    <t>金汝鍾</t>
  </si>
  <si>
    <t>김여종</t>
  </si>
  <si>
    <t>羅璟</t>
  </si>
  <si>
    <t>나경</t>
  </si>
  <si>
    <t>璟</t>
  </si>
  <si>
    <t>경</t>
  </si>
  <si>
    <t>宗業</t>
  </si>
  <si>
    <t>종업</t>
  </si>
  <si>
    <t>彩文</t>
  </si>
  <si>
    <t>慶遠</t>
  </si>
  <si>
    <t>경원</t>
  </si>
  <si>
    <t>金漢淵</t>
  </si>
  <si>
    <t>김한연</t>
  </si>
  <si>
    <t>六月</t>
  </si>
  <si>
    <t>羅錫一</t>
  </si>
  <si>
    <t>나석일</t>
  </si>
  <si>
    <t>幼學羅潤復故代子</t>
  </si>
  <si>
    <t>命迪</t>
  </si>
  <si>
    <t>명적</t>
  </si>
  <si>
    <t>金靑岱</t>
  </si>
  <si>
    <t>김청대</t>
  </si>
  <si>
    <t>興岱</t>
  </si>
  <si>
    <t>흥대</t>
  </si>
  <si>
    <t>貴憲</t>
  </si>
  <si>
    <t>귀헌</t>
  </si>
  <si>
    <t>瑞東</t>
  </si>
  <si>
    <t>서동</t>
  </si>
  <si>
    <t>祖生</t>
  </si>
  <si>
    <t>조생</t>
  </si>
  <si>
    <t>尹尙天</t>
  </si>
  <si>
    <t>윤상천</t>
  </si>
  <si>
    <t>璟澣</t>
  </si>
  <si>
    <t>경한</t>
  </si>
  <si>
    <t>冕章</t>
  </si>
  <si>
    <t>면장</t>
  </si>
  <si>
    <t>祚吉</t>
  </si>
  <si>
    <t>조길</t>
  </si>
  <si>
    <t>金義興</t>
  </si>
  <si>
    <t>羅時榮</t>
  </si>
  <si>
    <t>나시영</t>
  </si>
  <si>
    <t>美文</t>
  </si>
  <si>
    <t>미문</t>
  </si>
  <si>
    <t>崔靑載</t>
  </si>
  <si>
    <t>최청재</t>
  </si>
  <si>
    <t>潤翰</t>
  </si>
  <si>
    <t>枝榮</t>
  </si>
  <si>
    <t>지영</t>
  </si>
  <si>
    <t>時桐</t>
  </si>
  <si>
    <t>시동</t>
  </si>
  <si>
    <t>金有元</t>
  </si>
  <si>
    <t>김유원</t>
  </si>
  <si>
    <t>國</t>
  </si>
  <si>
    <t>국</t>
  </si>
  <si>
    <t>從搜</t>
  </si>
  <si>
    <t>士月</t>
  </si>
  <si>
    <t>사월</t>
  </si>
  <si>
    <t>徐轍濂</t>
  </si>
  <si>
    <t>서철렴</t>
  </si>
  <si>
    <t>巡貢生</t>
  </si>
  <si>
    <t>순공생</t>
  </si>
  <si>
    <t>轍濂</t>
  </si>
  <si>
    <t>철렴</t>
  </si>
  <si>
    <t>應七</t>
  </si>
  <si>
    <t>응칠</t>
  </si>
  <si>
    <t>恒後</t>
  </si>
  <si>
    <t>항후</t>
  </si>
  <si>
    <t>道弘</t>
  </si>
  <si>
    <t>도홍</t>
  </si>
  <si>
    <t>金鳳龍</t>
  </si>
  <si>
    <t>김봉룡</t>
  </si>
  <si>
    <t>翼穆</t>
  </si>
  <si>
    <t>익목</t>
  </si>
  <si>
    <t>三得</t>
  </si>
  <si>
    <t>삼득</t>
  </si>
  <si>
    <t>김의흥</t>
  </si>
  <si>
    <t>具祿利</t>
  </si>
  <si>
    <t>구녹리</t>
  </si>
  <si>
    <t>祿利</t>
  </si>
  <si>
    <t>達興</t>
  </si>
  <si>
    <t>달흥</t>
  </si>
  <si>
    <t>奉元</t>
  </si>
  <si>
    <t>봉원</t>
  </si>
  <si>
    <t>福來</t>
  </si>
  <si>
    <t>복래</t>
  </si>
  <si>
    <t>劉得信</t>
  </si>
  <si>
    <t>유득신</t>
  </si>
  <si>
    <t>啓孫</t>
  </si>
  <si>
    <t>계손</t>
  </si>
  <si>
    <t>晟星</t>
  </si>
  <si>
    <t>성성</t>
  </si>
  <si>
    <t>鄭成碩</t>
  </si>
  <si>
    <t>정성석</t>
  </si>
  <si>
    <t>宗伊</t>
  </si>
  <si>
    <t>종이</t>
  </si>
  <si>
    <t>万達</t>
  </si>
  <si>
    <t>만달</t>
  </si>
  <si>
    <t>命龍</t>
  </si>
  <si>
    <t>명룡</t>
  </si>
  <si>
    <t>최운호</t>
  </si>
  <si>
    <t>宅龍</t>
  </si>
  <si>
    <t>夢世</t>
  </si>
  <si>
    <t>몽세</t>
  </si>
  <si>
    <t>光極</t>
  </si>
  <si>
    <t>광극</t>
  </si>
  <si>
    <t>賓觀國</t>
  </si>
  <si>
    <t>빈관국</t>
  </si>
  <si>
    <t>小乭</t>
  </si>
  <si>
    <t>소돌</t>
  </si>
  <si>
    <t>小連心</t>
  </si>
  <si>
    <t>朴正云</t>
  </si>
  <si>
    <t>박정운</t>
  </si>
  <si>
    <t>正云</t>
  </si>
  <si>
    <t>정운</t>
  </si>
  <si>
    <t>同先</t>
  </si>
  <si>
    <t>동선</t>
  </si>
  <si>
    <t>興聖</t>
  </si>
  <si>
    <t>흥성</t>
  </si>
  <si>
    <t>李善貴</t>
  </si>
  <si>
    <t>이선귀</t>
  </si>
  <si>
    <t>每月</t>
  </si>
  <si>
    <t>매월</t>
  </si>
  <si>
    <t>每心</t>
  </si>
  <si>
    <t>매심</t>
  </si>
  <si>
    <t>羅星烈</t>
  </si>
  <si>
    <t>나성렬</t>
  </si>
  <si>
    <t>星烈</t>
  </si>
  <si>
    <t>성렬</t>
  </si>
  <si>
    <t>遇英</t>
  </si>
  <si>
    <t>우영</t>
  </si>
  <si>
    <t>鄭業伊</t>
  </si>
  <si>
    <t>정업이</t>
  </si>
  <si>
    <t>鳳元</t>
  </si>
  <si>
    <t>成文</t>
  </si>
  <si>
    <t>金恒銀</t>
  </si>
  <si>
    <t>김항은</t>
  </si>
  <si>
    <t>尙震</t>
  </si>
  <si>
    <t>斗甫</t>
  </si>
  <si>
    <t>두보</t>
  </si>
  <si>
    <t>斗千</t>
  </si>
  <si>
    <t>두천</t>
  </si>
  <si>
    <t>月郞</t>
  </si>
  <si>
    <t>월랑</t>
  </si>
  <si>
    <t>월득</t>
  </si>
  <si>
    <t>均</t>
  </si>
  <si>
    <t>균</t>
  </si>
  <si>
    <t>훈장</t>
  </si>
  <si>
    <t>億仁</t>
  </si>
  <si>
    <t>억인</t>
  </si>
  <si>
    <t>殷復</t>
  </si>
  <si>
    <t>吳有臣</t>
  </si>
  <si>
    <t>오유신</t>
  </si>
  <si>
    <t>羅均</t>
  </si>
  <si>
    <t>나균</t>
  </si>
  <si>
    <t>日文</t>
  </si>
  <si>
    <t>일문</t>
  </si>
  <si>
    <t>雲晩</t>
  </si>
  <si>
    <t>운만</t>
  </si>
  <si>
    <t>용대</t>
  </si>
  <si>
    <t>金命秀</t>
  </si>
  <si>
    <t>김명수</t>
  </si>
  <si>
    <t>岑</t>
  </si>
  <si>
    <t>尹馬堂</t>
  </si>
  <si>
    <t>윤마당</t>
  </si>
  <si>
    <t>마당</t>
  </si>
  <si>
    <t>厥孫</t>
  </si>
  <si>
    <t>궐손</t>
  </si>
  <si>
    <t>允三</t>
  </si>
  <si>
    <t>윤삼</t>
  </si>
  <si>
    <t>朴以秀</t>
  </si>
  <si>
    <t>박이수</t>
  </si>
  <si>
    <t>貴月</t>
  </si>
  <si>
    <t>귀월</t>
  </si>
  <si>
    <t>崔元根</t>
  </si>
  <si>
    <t>최원근</t>
  </si>
  <si>
    <t>爲先</t>
  </si>
  <si>
    <t>一彦</t>
  </si>
  <si>
    <t>일언</t>
  </si>
  <si>
    <t>後覺</t>
  </si>
  <si>
    <t>후각</t>
  </si>
  <si>
    <t>金哲孫</t>
  </si>
  <si>
    <t>김철손</t>
  </si>
  <si>
    <t>光順</t>
  </si>
  <si>
    <t>末心</t>
  </si>
  <si>
    <t>말심</t>
  </si>
  <si>
    <t>孫述伊</t>
  </si>
  <si>
    <t>손술이</t>
  </si>
  <si>
    <t>宋東煥</t>
  </si>
  <si>
    <t>송동환</t>
  </si>
  <si>
    <t>東煥</t>
  </si>
  <si>
    <t>동환</t>
  </si>
  <si>
    <t>學源</t>
  </si>
  <si>
    <t>重啓</t>
  </si>
  <si>
    <t>중계</t>
  </si>
  <si>
    <t>文徵</t>
  </si>
  <si>
    <t>문징</t>
  </si>
  <si>
    <t>世迪</t>
  </si>
  <si>
    <t>세적</t>
  </si>
  <si>
    <t>尹尙父</t>
  </si>
  <si>
    <t>윤상부</t>
  </si>
  <si>
    <t>以月</t>
  </si>
  <si>
    <t>이월</t>
  </si>
  <si>
    <t>以郞</t>
  </si>
  <si>
    <t>이랑</t>
  </si>
  <si>
    <t>崔大仁</t>
  </si>
  <si>
    <t>최대인</t>
  </si>
  <si>
    <t>大仁</t>
  </si>
  <si>
    <t>대인</t>
  </si>
  <si>
    <t>岳衝</t>
  </si>
  <si>
    <t>악충</t>
  </si>
  <si>
    <t>守尙</t>
  </si>
  <si>
    <t>수상</t>
  </si>
  <si>
    <t>元愼</t>
  </si>
  <si>
    <t>원신</t>
  </si>
  <si>
    <t>金瑞錬</t>
  </si>
  <si>
    <t>김서동</t>
  </si>
  <si>
    <t>聖彩</t>
  </si>
  <si>
    <t>인희</t>
  </si>
  <si>
    <t>정순태</t>
  </si>
  <si>
    <t>河源</t>
  </si>
  <si>
    <t>하원</t>
  </si>
  <si>
    <t>永郞</t>
  </si>
  <si>
    <t>영랑</t>
  </si>
  <si>
    <t>幼學孫永錫故代子</t>
  </si>
  <si>
    <t>유학손영석고대자</t>
  </si>
  <si>
    <t>基孝</t>
  </si>
  <si>
    <t>기효</t>
  </si>
  <si>
    <t>萬圭</t>
  </si>
  <si>
    <t>日聖</t>
  </si>
  <si>
    <t>金聲五</t>
  </si>
  <si>
    <t>김성오</t>
  </si>
  <si>
    <t>致根</t>
  </si>
  <si>
    <t>치근</t>
  </si>
  <si>
    <t>允信</t>
  </si>
  <si>
    <t>윤신</t>
  </si>
  <si>
    <t>枝英</t>
  </si>
  <si>
    <t>洪在九</t>
  </si>
  <si>
    <t>홍재구</t>
  </si>
  <si>
    <t>七彦</t>
  </si>
  <si>
    <t>칠언</t>
  </si>
  <si>
    <t>切月</t>
  </si>
  <si>
    <t>절월</t>
  </si>
  <si>
    <t>初郞</t>
  </si>
  <si>
    <t>초랑</t>
  </si>
  <si>
    <t>一分</t>
  </si>
  <si>
    <t>末龍</t>
  </si>
  <si>
    <t>말룡</t>
  </si>
  <si>
    <t>濟江</t>
  </si>
  <si>
    <t>제강</t>
  </si>
  <si>
    <t>弼文</t>
  </si>
  <si>
    <t>重泰</t>
  </si>
  <si>
    <t>중태</t>
  </si>
  <si>
    <t>李光彩</t>
  </si>
  <si>
    <t>이광채</t>
  </si>
  <si>
    <t>尙權</t>
  </si>
  <si>
    <t>상권</t>
  </si>
  <si>
    <t>德三</t>
  </si>
  <si>
    <t>덕삼</t>
  </si>
  <si>
    <t>朴慶東</t>
  </si>
  <si>
    <t>박경동</t>
  </si>
  <si>
    <t>吳萬相</t>
  </si>
  <si>
    <t>오만상</t>
  </si>
  <si>
    <t>萬相</t>
  </si>
  <si>
    <t>만상</t>
  </si>
  <si>
    <t>東載</t>
  </si>
  <si>
    <t>동재</t>
  </si>
  <si>
    <t>震澤</t>
  </si>
  <si>
    <t>진택</t>
  </si>
  <si>
    <t>仁瑞</t>
  </si>
  <si>
    <t>朴東石</t>
  </si>
  <si>
    <t>박동석</t>
  </si>
  <si>
    <t>今心</t>
  </si>
  <si>
    <t>금심</t>
  </si>
  <si>
    <t>李慶業</t>
  </si>
  <si>
    <t>徐廷述</t>
  </si>
  <si>
    <t>서정술</t>
  </si>
  <si>
    <t>幼學徐枓故代子</t>
  </si>
  <si>
    <t>유학서두고대자</t>
  </si>
  <si>
    <t>廷述</t>
  </si>
  <si>
    <t>정술</t>
  </si>
  <si>
    <t>枓</t>
  </si>
  <si>
    <t>두</t>
  </si>
  <si>
    <t>恒復</t>
  </si>
  <si>
    <t>德宇</t>
  </si>
  <si>
    <t>덕우</t>
  </si>
  <si>
    <t>李元遜</t>
  </si>
  <si>
    <t>이원손</t>
  </si>
  <si>
    <t>小斤述</t>
  </si>
  <si>
    <t>소근술</t>
  </si>
  <si>
    <t>八郞</t>
  </si>
  <si>
    <t>팔랑</t>
  </si>
  <si>
    <t>八仙</t>
  </si>
  <si>
    <t>팔선</t>
  </si>
  <si>
    <t>李度業</t>
  </si>
  <si>
    <t>이도업</t>
  </si>
  <si>
    <t>貢生李乙祿故代子</t>
  </si>
  <si>
    <t>度業</t>
  </si>
  <si>
    <t>도업</t>
  </si>
  <si>
    <t>乙祿</t>
  </si>
  <si>
    <t>을록</t>
  </si>
  <si>
    <t>大殷</t>
  </si>
  <si>
    <t>대은</t>
  </si>
  <si>
    <t>聖新</t>
  </si>
  <si>
    <t>성신</t>
  </si>
  <si>
    <t>金化世</t>
  </si>
  <si>
    <t>김화세</t>
  </si>
  <si>
    <t>祐春</t>
  </si>
  <si>
    <t>우춘</t>
  </si>
  <si>
    <t>朴元亨</t>
  </si>
  <si>
    <t>박원형</t>
  </si>
  <si>
    <t>守業</t>
  </si>
  <si>
    <t>連切</t>
  </si>
  <si>
    <t>연절</t>
  </si>
  <si>
    <t>金尙根</t>
  </si>
  <si>
    <t>김상근</t>
  </si>
  <si>
    <t>尙根</t>
  </si>
  <si>
    <t>金致祐</t>
  </si>
  <si>
    <t>김치우</t>
  </si>
  <si>
    <t>秀仁</t>
  </si>
  <si>
    <t>日復</t>
  </si>
  <si>
    <t>우범홍</t>
  </si>
  <si>
    <t>羅秀仁</t>
  </si>
  <si>
    <t>나수인</t>
  </si>
  <si>
    <t>德章</t>
  </si>
  <si>
    <t>덕장</t>
  </si>
  <si>
    <t>貴切</t>
  </si>
  <si>
    <t>귀절</t>
  </si>
  <si>
    <t>馬應奎</t>
  </si>
  <si>
    <t>마응규</t>
  </si>
  <si>
    <t>馬</t>
  </si>
  <si>
    <t>마</t>
  </si>
  <si>
    <t>應奎</t>
  </si>
  <si>
    <t>長興</t>
  </si>
  <si>
    <t>장흥</t>
  </si>
  <si>
    <t>용은</t>
  </si>
  <si>
    <t>道元</t>
  </si>
  <si>
    <t>도원</t>
  </si>
  <si>
    <t>天祥</t>
  </si>
  <si>
    <t>천상</t>
  </si>
  <si>
    <t>裴永德</t>
  </si>
  <si>
    <t>배영덕</t>
  </si>
  <si>
    <t>昌濂</t>
  </si>
  <si>
    <t>창렴</t>
  </si>
  <si>
    <t>道逸</t>
  </si>
  <si>
    <t>瑞璘</t>
  </si>
  <si>
    <t>서린</t>
  </si>
  <si>
    <t>鄭永澤</t>
  </si>
  <si>
    <t>정영택</t>
  </si>
  <si>
    <t>成哲</t>
  </si>
  <si>
    <t>성철</t>
  </si>
  <si>
    <t>哲守</t>
  </si>
  <si>
    <t>철수</t>
  </si>
  <si>
    <t>私月</t>
  </si>
  <si>
    <t>秋心</t>
  </si>
  <si>
    <t>추심</t>
  </si>
  <si>
    <t>秋丹</t>
  </si>
  <si>
    <t>추단</t>
  </si>
  <si>
    <t>朴都致</t>
  </si>
  <si>
    <t>박도치</t>
  </si>
  <si>
    <t>禹鼎德</t>
  </si>
  <si>
    <t>우정덕</t>
  </si>
  <si>
    <t>幼學禹奉奎故代子</t>
  </si>
  <si>
    <t>유학우봉규고대자</t>
  </si>
  <si>
    <t>鼎德</t>
  </si>
  <si>
    <t>정덕</t>
  </si>
  <si>
    <t>奉奎</t>
  </si>
  <si>
    <t>李龍佑</t>
  </si>
  <si>
    <t>致正</t>
  </si>
  <si>
    <t>치정</t>
  </si>
  <si>
    <t>處郁</t>
  </si>
  <si>
    <t>처욱</t>
  </si>
  <si>
    <t>金斗星</t>
  </si>
  <si>
    <t>김두성</t>
  </si>
  <si>
    <t>鼎祥</t>
  </si>
  <si>
    <t>정상</t>
  </si>
  <si>
    <t>元述</t>
  </si>
  <si>
    <t>楊春伊</t>
  </si>
  <si>
    <t>양춘이</t>
  </si>
  <si>
    <t>得儀</t>
  </si>
  <si>
    <t>득의</t>
  </si>
  <si>
    <t>羅星点</t>
  </si>
  <si>
    <t>나성점</t>
  </si>
  <si>
    <t>도치</t>
  </si>
  <si>
    <t>春業</t>
  </si>
  <si>
    <t>춘업</t>
  </si>
  <si>
    <t>慶述</t>
  </si>
  <si>
    <t>羅鼎龍</t>
  </si>
  <si>
    <t>나정룡</t>
  </si>
  <si>
    <t>羅仁點</t>
  </si>
  <si>
    <t>나인점</t>
  </si>
  <si>
    <t>仁點</t>
  </si>
  <si>
    <t>인점</t>
  </si>
  <si>
    <t>大復</t>
  </si>
  <si>
    <t>連華</t>
  </si>
  <si>
    <t>金必天</t>
  </si>
  <si>
    <t>김필천</t>
  </si>
  <si>
    <t>漢圭</t>
  </si>
  <si>
    <t>鄭燁</t>
  </si>
  <si>
    <t>정엽</t>
  </si>
  <si>
    <t>山每</t>
  </si>
  <si>
    <t>산매</t>
  </si>
  <si>
    <t>崔俊碩</t>
  </si>
  <si>
    <t>최준석</t>
  </si>
  <si>
    <t>俊碩</t>
  </si>
  <si>
    <t>준석</t>
  </si>
  <si>
    <t>崔東</t>
  </si>
  <si>
    <t>최동</t>
  </si>
  <si>
    <t>李聖化</t>
  </si>
  <si>
    <t>이성화</t>
  </si>
  <si>
    <t>秉權</t>
  </si>
  <si>
    <t>慶浩</t>
  </si>
  <si>
    <t>馹泰</t>
  </si>
  <si>
    <t>朴源宗</t>
  </si>
  <si>
    <t>박원종</t>
  </si>
  <si>
    <t>松玉</t>
  </si>
  <si>
    <t>송옥</t>
  </si>
  <si>
    <t>私女</t>
  </si>
  <si>
    <t>李元白</t>
  </si>
  <si>
    <t>金淸業</t>
  </si>
  <si>
    <t>김청업</t>
  </si>
  <si>
    <t>淸業</t>
  </si>
  <si>
    <t>청업</t>
  </si>
  <si>
    <t>之興</t>
  </si>
  <si>
    <t>지흥</t>
  </si>
  <si>
    <t>金時學</t>
  </si>
  <si>
    <t>김시학</t>
  </si>
  <si>
    <t>奉德</t>
  </si>
  <si>
    <t>봉덕</t>
  </si>
  <si>
    <t>禹慶潤</t>
  </si>
  <si>
    <t>우경윤</t>
  </si>
  <si>
    <t>和哲</t>
  </si>
  <si>
    <t>화철</t>
  </si>
  <si>
    <t>永今</t>
  </si>
  <si>
    <t>영금</t>
  </si>
  <si>
    <t>禹潤學</t>
  </si>
  <si>
    <t>우윤학</t>
  </si>
  <si>
    <t>潤學</t>
  </si>
  <si>
    <t>윤학</t>
  </si>
  <si>
    <t>致洪</t>
  </si>
  <si>
    <t>치홍</t>
  </si>
  <si>
    <t>琴龍</t>
  </si>
  <si>
    <t>금룡</t>
  </si>
  <si>
    <t>鄭逸東</t>
  </si>
  <si>
    <t>정일동</t>
  </si>
  <si>
    <t>錦山</t>
  </si>
  <si>
    <t>금산</t>
  </si>
  <si>
    <t>潤業</t>
  </si>
  <si>
    <t>윤업</t>
  </si>
  <si>
    <t>玉仁</t>
  </si>
  <si>
    <t>옥인</t>
  </si>
  <si>
    <t>羅國伊</t>
  </si>
  <si>
    <t>나국이</t>
  </si>
  <si>
    <t>國伊</t>
  </si>
  <si>
    <t>국이</t>
  </si>
  <si>
    <t>韓泰永</t>
  </si>
  <si>
    <t>한태영</t>
  </si>
  <si>
    <t>士悅</t>
  </si>
  <si>
    <t>사열</t>
  </si>
  <si>
    <t>士心</t>
  </si>
  <si>
    <t>사심</t>
  </si>
  <si>
    <t>이원백</t>
  </si>
  <si>
    <t>元白</t>
  </si>
  <si>
    <t>원백</t>
  </si>
  <si>
    <t>小元白</t>
  </si>
  <si>
    <t>소원백</t>
  </si>
  <si>
    <t>李千培</t>
  </si>
  <si>
    <t>이천배</t>
  </si>
  <si>
    <t>千培</t>
  </si>
  <si>
    <t>천배</t>
  </si>
  <si>
    <t>成培</t>
  </si>
  <si>
    <t>성배</t>
  </si>
  <si>
    <t>班仁玉</t>
  </si>
  <si>
    <t>반인옥</t>
  </si>
  <si>
    <t>班</t>
  </si>
  <si>
    <t>반</t>
  </si>
  <si>
    <t>仁玉</t>
  </si>
  <si>
    <t>인옥</t>
  </si>
  <si>
    <t>巨濟</t>
  </si>
  <si>
    <t>거제</t>
  </si>
  <si>
    <t>千業</t>
  </si>
  <si>
    <t>천업</t>
  </si>
  <si>
    <t>閑云</t>
  </si>
  <si>
    <t>한운</t>
  </si>
  <si>
    <t>金聲遠</t>
  </si>
  <si>
    <t>김성원</t>
  </si>
  <si>
    <t>性九</t>
  </si>
  <si>
    <t>李華德</t>
  </si>
  <si>
    <t>이화덕</t>
  </si>
  <si>
    <t>華德</t>
  </si>
  <si>
    <t>화덕</t>
  </si>
  <si>
    <t>扶持</t>
  </si>
  <si>
    <t>自連</t>
  </si>
  <si>
    <t>자련</t>
  </si>
  <si>
    <t>張根</t>
  </si>
  <si>
    <t>장근</t>
  </si>
  <si>
    <t>朴用文</t>
  </si>
  <si>
    <t>박용문</t>
  </si>
  <si>
    <t>용문</t>
  </si>
  <si>
    <t>山月</t>
  </si>
  <si>
    <t>산월</t>
  </si>
  <si>
    <t>黃雲得</t>
  </si>
  <si>
    <t>황운득</t>
  </si>
  <si>
    <t>雲得</t>
  </si>
  <si>
    <t>운득</t>
  </si>
  <si>
    <t>載新</t>
  </si>
  <si>
    <t>재신</t>
  </si>
  <si>
    <t>守烈</t>
  </si>
  <si>
    <t>淳美</t>
  </si>
  <si>
    <t>순미</t>
  </si>
  <si>
    <t>李春根</t>
  </si>
  <si>
    <t>이춘근</t>
  </si>
  <si>
    <t>雲先</t>
  </si>
  <si>
    <t>운선</t>
  </si>
  <si>
    <t>芿丹</t>
  </si>
  <si>
    <t>잉단</t>
  </si>
  <si>
    <t>芿孫</t>
  </si>
  <si>
    <t>잉손</t>
  </si>
  <si>
    <t>金守景</t>
  </si>
  <si>
    <t>崔鎭宙</t>
  </si>
  <si>
    <t>최진주</t>
  </si>
  <si>
    <t>鎭宙</t>
  </si>
  <si>
    <t>興昌</t>
  </si>
  <si>
    <t>흥창</t>
  </si>
  <si>
    <t>李壽永</t>
  </si>
  <si>
    <t>이수영</t>
  </si>
  <si>
    <t>胤天</t>
  </si>
  <si>
    <t>윤천</t>
  </si>
  <si>
    <t>正洪</t>
  </si>
  <si>
    <t>정홍</t>
  </si>
  <si>
    <t>金景重</t>
  </si>
  <si>
    <t>김경중</t>
  </si>
  <si>
    <t>玉得</t>
  </si>
  <si>
    <t>옥득</t>
  </si>
  <si>
    <t>丁有福</t>
  </si>
  <si>
    <t>정유복</t>
  </si>
  <si>
    <t>有福</t>
  </si>
  <si>
    <t>유복</t>
  </si>
  <si>
    <t>萬元</t>
  </si>
  <si>
    <t>만원</t>
  </si>
  <si>
    <t>就煥</t>
  </si>
  <si>
    <t>취환</t>
  </si>
  <si>
    <t>金成五</t>
  </si>
  <si>
    <t>大有福</t>
  </si>
  <si>
    <t>대유복</t>
  </si>
  <si>
    <t>김수경</t>
  </si>
  <si>
    <t>業儒金約宗故代子</t>
  </si>
  <si>
    <t>守景</t>
  </si>
  <si>
    <t>수경</t>
  </si>
  <si>
    <t>約宗</t>
  </si>
  <si>
    <t>약종</t>
  </si>
  <si>
    <t>學奉</t>
  </si>
  <si>
    <t>학봉</t>
  </si>
  <si>
    <t>李成根</t>
  </si>
  <si>
    <t>이성근</t>
  </si>
  <si>
    <t>梅月</t>
  </si>
  <si>
    <t>梅切</t>
  </si>
  <si>
    <t>매절</t>
  </si>
  <si>
    <t>金玟</t>
  </si>
  <si>
    <t>김민</t>
  </si>
  <si>
    <t>玟</t>
  </si>
  <si>
    <t>민</t>
  </si>
  <si>
    <t>伯</t>
  </si>
  <si>
    <t>祚興</t>
  </si>
  <si>
    <t>조흥</t>
  </si>
  <si>
    <t>宋欽喆</t>
  </si>
  <si>
    <t>송흠철</t>
  </si>
  <si>
    <t>鍾元</t>
  </si>
  <si>
    <t>종원</t>
  </si>
  <si>
    <t>瑞苾</t>
  </si>
  <si>
    <t>서필</t>
  </si>
  <si>
    <t>具萬億</t>
  </si>
  <si>
    <t>구만억</t>
  </si>
  <si>
    <t>士云</t>
  </si>
  <si>
    <t>사운</t>
  </si>
  <si>
    <t>士乭</t>
  </si>
  <si>
    <t>사돌</t>
  </si>
  <si>
    <t>姜其云</t>
  </si>
  <si>
    <t>강기운</t>
  </si>
  <si>
    <t>其云</t>
  </si>
  <si>
    <t>小松正</t>
  </si>
  <si>
    <t>소송정</t>
  </si>
  <si>
    <t>百安上里</t>
  </si>
  <si>
    <t>백안상리</t>
  </si>
  <si>
    <t>玄孟元</t>
  </si>
  <si>
    <t>현맹원</t>
  </si>
  <si>
    <t>璿源閣參奉</t>
  </si>
  <si>
    <t>선원각참봉</t>
  </si>
  <si>
    <t>孟元</t>
  </si>
  <si>
    <t>맹원</t>
  </si>
  <si>
    <t>億千</t>
  </si>
  <si>
    <t>억천</t>
  </si>
  <si>
    <t>奎生</t>
  </si>
  <si>
    <t>규생</t>
  </si>
  <si>
    <t>德成</t>
  </si>
  <si>
    <t>덕성</t>
  </si>
  <si>
    <t>金泰奉</t>
  </si>
  <si>
    <t>김태봉</t>
  </si>
  <si>
    <t>冕和</t>
  </si>
  <si>
    <t>면화</t>
  </si>
  <si>
    <t>冕相</t>
  </si>
  <si>
    <t>면상</t>
  </si>
  <si>
    <t>冕桓</t>
  </si>
  <si>
    <t>면환</t>
  </si>
  <si>
    <t>連女</t>
  </si>
  <si>
    <t>연녀</t>
  </si>
  <si>
    <t>曺基錫</t>
  </si>
  <si>
    <t>조기석</t>
  </si>
  <si>
    <t>基錫</t>
  </si>
  <si>
    <t>元世</t>
  </si>
  <si>
    <t>원세</t>
  </si>
  <si>
    <t>福龍</t>
  </si>
  <si>
    <t>복룡</t>
  </si>
  <si>
    <t>貴連</t>
  </si>
  <si>
    <t>귀련</t>
  </si>
  <si>
    <t>咸貴遜</t>
  </si>
  <si>
    <t>함귀손</t>
  </si>
  <si>
    <t>江陽</t>
  </si>
  <si>
    <t>강양</t>
  </si>
  <si>
    <t>履健</t>
  </si>
  <si>
    <t>이건</t>
  </si>
  <si>
    <t>外平</t>
  </si>
  <si>
    <t>외평</t>
  </si>
  <si>
    <t>玄泰皓</t>
  </si>
  <si>
    <t>현태호</t>
  </si>
  <si>
    <t>小春切</t>
  </si>
  <si>
    <t>소춘절</t>
  </si>
  <si>
    <t>朴連春</t>
  </si>
  <si>
    <t>박연춘</t>
  </si>
  <si>
    <t>朴學成故代子</t>
  </si>
  <si>
    <t>박학성고대자</t>
  </si>
  <si>
    <t>連春</t>
  </si>
  <si>
    <t>연춘</t>
  </si>
  <si>
    <t>學成</t>
  </si>
  <si>
    <t>厚宗</t>
  </si>
  <si>
    <t>후종</t>
  </si>
  <si>
    <t>永大</t>
  </si>
  <si>
    <t>영대</t>
  </si>
  <si>
    <t>李芳葉</t>
  </si>
  <si>
    <t>이방엽</t>
  </si>
  <si>
    <t>甫右</t>
  </si>
  <si>
    <t>보우</t>
  </si>
  <si>
    <t>興守</t>
  </si>
  <si>
    <t>흥수</t>
  </si>
  <si>
    <t>尙軫</t>
  </si>
  <si>
    <t>李東華</t>
  </si>
  <si>
    <t>이동화</t>
  </si>
  <si>
    <t>連錫</t>
  </si>
  <si>
    <t>연석</t>
  </si>
  <si>
    <t>曺俊錫</t>
  </si>
  <si>
    <t>조준석</t>
  </si>
  <si>
    <t>俊錫</t>
  </si>
  <si>
    <t>元伯</t>
  </si>
  <si>
    <t>柳復春</t>
  </si>
  <si>
    <t>昌得</t>
  </si>
  <si>
    <t>창득</t>
  </si>
  <si>
    <t>德元</t>
  </si>
  <si>
    <t>金國遜</t>
  </si>
  <si>
    <t>김국손</t>
  </si>
  <si>
    <t>秉海</t>
  </si>
  <si>
    <t>병해</t>
  </si>
  <si>
    <t>玉悅</t>
  </si>
  <si>
    <t>옥열</t>
  </si>
  <si>
    <t>崔鎭德</t>
  </si>
  <si>
    <t>최진덕</t>
  </si>
  <si>
    <t>鎭德</t>
  </si>
  <si>
    <t>진덕</t>
  </si>
  <si>
    <t>國旭</t>
  </si>
  <si>
    <t>국욱</t>
  </si>
  <si>
    <t>致東</t>
  </si>
  <si>
    <t>치동</t>
  </si>
  <si>
    <t>許潤圭</t>
  </si>
  <si>
    <t>허윤규</t>
  </si>
  <si>
    <t>昌運</t>
  </si>
  <si>
    <t>창운</t>
  </si>
  <si>
    <t>日成</t>
  </si>
  <si>
    <t>秋相龍</t>
  </si>
  <si>
    <t>추상룡</t>
  </si>
  <si>
    <t>李喆坤</t>
  </si>
  <si>
    <t>車學潤</t>
  </si>
  <si>
    <t>차학윤</t>
  </si>
  <si>
    <t>幼學車春興故代子</t>
  </si>
  <si>
    <t>유학차춘흥고대자</t>
  </si>
  <si>
    <t>學潤</t>
  </si>
  <si>
    <t>학윤</t>
  </si>
  <si>
    <t>春興</t>
  </si>
  <si>
    <t>춘흥</t>
  </si>
  <si>
    <t>有轍</t>
  </si>
  <si>
    <t>유철</t>
  </si>
  <si>
    <t>重三</t>
  </si>
  <si>
    <t>중삼</t>
  </si>
  <si>
    <t>朴道智</t>
  </si>
  <si>
    <t>박도지</t>
  </si>
  <si>
    <t>양룡</t>
  </si>
  <si>
    <t>宋起雲</t>
  </si>
  <si>
    <t>송기운</t>
  </si>
  <si>
    <t>得切</t>
  </si>
  <si>
    <t>득절</t>
  </si>
  <si>
    <t>李喆坤</t>
  </si>
  <si>
    <t>이철곤</t>
  </si>
  <si>
    <t>閑良李正萬故代子</t>
  </si>
  <si>
    <t>喆坤</t>
  </si>
  <si>
    <t>철곤</t>
  </si>
  <si>
    <t>正萬</t>
  </si>
  <si>
    <t>정만</t>
  </si>
  <si>
    <t>和春</t>
  </si>
  <si>
    <t>화춘</t>
  </si>
  <si>
    <t>貞根</t>
  </si>
  <si>
    <t>정근</t>
  </si>
  <si>
    <t>千貴先</t>
  </si>
  <si>
    <t>천귀선</t>
  </si>
  <si>
    <t>莫乃</t>
  </si>
  <si>
    <t>막내</t>
  </si>
  <si>
    <t>英分</t>
  </si>
  <si>
    <t>영분</t>
  </si>
  <si>
    <t>申日用</t>
  </si>
  <si>
    <t>신일용</t>
  </si>
  <si>
    <t>申學福故代子</t>
  </si>
  <si>
    <t>신학복고대자</t>
  </si>
  <si>
    <t>日用</t>
  </si>
  <si>
    <t>일용</t>
  </si>
  <si>
    <t>學福</t>
  </si>
  <si>
    <t>학복</t>
  </si>
  <si>
    <t>嶝傑</t>
  </si>
  <si>
    <t>등걸</t>
  </si>
  <si>
    <t>文</t>
  </si>
  <si>
    <t>李貞大</t>
  </si>
  <si>
    <t>이정대</t>
  </si>
  <si>
    <t>允得</t>
  </si>
  <si>
    <t>윤득</t>
  </si>
  <si>
    <t>連守</t>
  </si>
  <si>
    <t>朴震甲</t>
  </si>
  <si>
    <t>박진갑</t>
  </si>
  <si>
    <t>震甲</t>
  </si>
  <si>
    <t>진갑</t>
  </si>
  <si>
    <t>光福</t>
  </si>
  <si>
    <t>광복</t>
  </si>
  <si>
    <t>以準</t>
  </si>
  <si>
    <t>春馨</t>
  </si>
  <si>
    <t>춘형</t>
  </si>
  <si>
    <t>李東植</t>
  </si>
  <si>
    <t>이동식</t>
  </si>
  <si>
    <t>天輪</t>
  </si>
  <si>
    <t>천륜</t>
  </si>
  <si>
    <t>興才</t>
  </si>
  <si>
    <t>順相</t>
  </si>
  <si>
    <t>순상</t>
  </si>
  <si>
    <t>尹赫圭</t>
  </si>
  <si>
    <t>윤혁규</t>
  </si>
  <si>
    <t>太分</t>
  </si>
  <si>
    <t>태분</t>
  </si>
  <si>
    <t>大悅</t>
  </si>
  <si>
    <t>대열</t>
  </si>
  <si>
    <t>女郞</t>
  </si>
  <si>
    <t>여랑</t>
  </si>
  <si>
    <t>具道江</t>
  </si>
  <si>
    <t>구도강</t>
  </si>
  <si>
    <t>道江</t>
  </si>
  <si>
    <t>도강</t>
  </si>
  <si>
    <t>昌福</t>
  </si>
  <si>
    <t>창복</t>
  </si>
  <si>
    <t>朴寬燁</t>
  </si>
  <si>
    <t>박관엽</t>
  </si>
  <si>
    <t>快孫</t>
  </si>
  <si>
    <t>쾌손</t>
  </si>
  <si>
    <t>聖殷</t>
  </si>
  <si>
    <t>東臣</t>
  </si>
  <si>
    <t>鄭聖彩</t>
  </si>
  <si>
    <t>정성채</t>
  </si>
  <si>
    <t>守心</t>
  </si>
  <si>
    <t>수심</t>
  </si>
  <si>
    <t>守億</t>
  </si>
  <si>
    <t>수억</t>
  </si>
  <si>
    <t>金啓文</t>
  </si>
  <si>
    <t>鄭正徽</t>
  </si>
  <si>
    <t>정정휘</t>
  </si>
  <si>
    <t>正徽</t>
  </si>
  <si>
    <t>정휘</t>
  </si>
  <si>
    <t>遜欽</t>
  </si>
  <si>
    <t>손흠</t>
  </si>
  <si>
    <t>熙彦</t>
  </si>
  <si>
    <t>희언</t>
  </si>
  <si>
    <t>時碩</t>
  </si>
  <si>
    <t>시석</t>
  </si>
  <si>
    <t>禹允三</t>
  </si>
  <si>
    <t>우윤삼</t>
  </si>
  <si>
    <t>玧</t>
  </si>
  <si>
    <t>漢浚</t>
  </si>
  <si>
    <t>한준</t>
  </si>
  <si>
    <t>禎基</t>
  </si>
  <si>
    <t>金淳亨</t>
  </si>
  <si>
    <t>김순형</t>
  </si>
  <si>
    <t>萬述</t>
  </si>
  <si>
    <t>만술</t>
  </si>
  <si>
    <t>尙㙂</t>
  </si>
  <si>
    <t>尙月</t>
  </si>
  <si>
    <t>상월</t>
  </si>
  <si>
    <t>金岑植</t>
  </si>
  <si>
    <t>김잠식</t>
  </si>
  <si>
    <t>岑植</t>
  </si>
  <si>
    <t>잠식</t>
  </si>
  <si>
    <t>洙憲</t>
  </si>
  <si>
    <t>수헌</t>
  </si>
  <si>
    <t>運亨</t>
  </si>
  <si>
    <t>운형</t>
  </si>
  <si>
    <t>金啓雄</t>
  </si>
  <si>
    <t>김계웅</t>
  </si>
  <si>
    <t>貞大</t>
  </si>
  <si>
    <t>정대</t>
  </si>
  <si>
    <t>斗仲</t>
  </si>
  <si>
    <t>克常</t>
  </si>
  <si>
    <t>김계문</t>
  </si>
  <si>
    <t>啓文</t>
  </si>
  <si>
    <t>계문</t>
  </si>
  <si>
    <t>億岩</t>
  </si>
  <si>
    <t>억암</t>
  </si>
  <si>
    <t>大用</t>
  </si>
  <si>
    <t>대용</t>
  </si>
  <si>
    <t>奉業</t>
  </si>
  <si>
    <t>봉업</t>
  </si>
  <si>
    <t>金昌秀</t>
  </si>
  <si>
    <t>김창수</t>
  </si>
  <si>
    <t>仁範</t>
  </si>
  <si>
    <t>인범</t>
  </si>
  <si>
    <t>有範</t>
  </si>
  <si>
    <t>유범</t>
  </si>
  <si>
    <t>妹</t>
  </si>
  <si>
    <t>매</t>
  </si>
  <si>
    <t>億孫</t>
  </si>
  <si>
    <t>억손</t>
  </si>
  <si>
    <t>萬心</t>
  </si>
  <si>
    <t>만심</t>
  </si>
  <si>
    <t>百悅</t>
  </si>
  <si>
    <t>万年</t>
  </si>
  <si>
    <t>만년</t>
  </si>
  <si>
    <t>金雲</t>
  </si>
  <si>
    <t>김운</t>
  </si>
  <si>
    <t>雲</t>
  </si>
  <si>
    <t>운</t>
  </si>
  <si>
    <t>東得</t>
  </si>
  <si>
    <t>동득</t>
  </si>
  <si>
    <t>三龍</t>
  </si>
  <si>
    <t>삼룡</t>
  </si>
  <si>
    <t>泰奉</t>
  </si>
  <si>
    <t>태봉</t>
  </si>
  <si>
    <t>崔慶浩</t>
  </si>
  <si>
    <t>金國弼</t>
  </si>
  <si>
    <t>김국필</t>
  </si>
  <si>
    <t>季雲</t>
  </si>
  <si>
    <t>계운</t>
  </si>
  <si>
    <t>漢權</t>
  </si>
  <si>
    <t>한권</t>
  </si>
  <si>
    <t>卜大</t>
  </si>
  <si>
    <t>복대</t>
  </si>
  <si>
    <t>徐舜烈</t>
  </si>
  <si>
    <t>서순렬</t>
  </si>
  <si>
    <t>舜烈</t>
  </si>
  <si>
    <t>순렬</t>
  </si>
  <si>
    <t>귀</t>
  </si>
  <si>
    <t>履復</t>
  </si>
  <si>
    <t>德琥</t>
  </si>
  <si>
    <t>崔文哲</t>
  </si>
  <si>
    <t>최문철</t>
  </si>
  <si>
    <t>二京</t>
  </si>
  <si>
    <t>이경</t>
  </si>
  <si>
    <t>金重彦</t>
  </si>
  <si>
    <t>김중언</t>
  </si>
  <si>
    <t>戊述</t>
  </si>
  <si>
    <t>忠今</t>
  </si>
  <si>
    <t>충금</t>
  </si>
  <si>
    <t>忠心</t>
  </si>
  <si>
    <t>충심</t>
  </si>
  <si>
    <t>裴聖奎</t>
  </si>
  <si>
    <t>배성규</t>
  </si>
  <si>
    <t>金錫龜</t>
  </si>
  <si>
    <t>김석구</t>
  </si>
  <si>
    <t>大林</t>
  </si>
  <si>
    <t>대림</t>
  </si>
  <si>
    <t>裴元三</t>
  </si>
  <si>
    <t>배원삼</t>
  </si>
  <si>
    <t>永文</t>
  </si>
  <si>
    <t>영문</t>
  </si>
  <si>
    <t>命賢</t>
  </si>
  <si>
    <t>명현</t>
  </si>
  <si>
    <t>在業</t>
  </si>
  <si>
    <t>재업</t>
  </si>
  <si>
    <t>良春</t>
  </si>
  <si>
    <t>양춘</t>
  </si>
  <si>
    <t>聖奎</t>
  </si>
  <si>
    <t>성규</t>
  </si>
  <si>
    <t>應魯</t>
  </si>
  <si>
    <t>응로</t>
  </si>
  <si>
    <t>金鳴振</t>
  </si>
  <si>
    <t>김명진</t>
  </si>
  <si>
    <t>聖萬</t>
  </si>
  <si>
    <t>命天</t>
  </si>
  <si>
    <t>명천</t>
  </si>
  <si>
    <t>李鳳在</t>
  </si>
  <si>
    <t>이봉재</t>
  </si>
  <si>
    <t>聖祿</t>
  </si>
  <si>
    <t>성록</t>
  </si>
  <si>
    <t>小切</t>
  </si>
  <si>
    <t>소절</t>
  </si>
  <si>
    <t>車慶英</t>
  </si>
  <si>
    <t>차경영</t>
  </si>
  <si>
    <t>慶英</t>
  </si>
  <si>
    <t>경영</t>
  </si>
  <si>
    <t>世傑</t>
  </si>
  <si>
    <t>세걸</t>
  </si>
  <si>
    <t>自京</t>
  </si>
  <si>
    <t>자경</t>
  </si>
  <si>
    <t>金大雄</t>
  </si>
  <si>
    <t>김대웅</t>
  </si>
  <si>
    <t>必周</t>
  </si>
  <si>
    <t>필주</t>
  </si>
  <si>
    <t>車斗光</t>
  </si>
  <si>
    <t>차두광</t>
  </si>
  <si>
    <t>準衝</t>
  </si>
  <si>
    <t>준충</t>
  </si>
  <si>
    <t>準安</t>
  </si>
  <si>
    <t>준안</t>
  </si>
  <si>
    <t>得心</t>
  </si>
  <si>
    <t>득심</t>
  </si>
  <si>
    <t>崔漢宗</t>
  </si>
  <si>
    <t>최한종</t>
  </si>
  <si>
    <t>興海</t>
  </si>
  <si>
    <t>得履</t>
  </si>
  <si>
    <t>득리</t>
  </si>
  <si>
    <t>範龍</t>
  </si>
  <si>
    <t>범룡</t>
  </si>
  <si>
    <t>慶雲</t>
  </si>
  <si>
    <t>朴重新</t>
  </si>
  <si>
    <t>박중신</t>
  </si>
  <si>
    <t>得根</t>
  </si>
  <si>
    <t>득근</t>
  </si>
  <si>
    <t>大享</t>
  </si>
  <si>
    <t>대향</t>
  </si>
  <si>
    <t>裴興宅</t>
  </si>
  <si>
    <t>손례</t>
  </si>
  <si>
    <t>최진추</t>
  </si>
  <si>
    <t>圓旭</t>
  </si>
  <si>
    <t>원욱</t>
  </si>
  <si>
    <t>許潤春</t>
  </si>
  <si>
    <t>허윤춘</t>
  </si>
  <si>
    <t>振景</t>
  </si>
  <si>
    <t>진경</t>
  </si>
  <si>
    <t>寬燁</t>
  </si>
  <si>
    <t>관엽</t>
  </si>
  <si>
    <t>泰潤</t>
  </si>
  <si>
    <t>鄭遜欽</t>
  </si>
  <si>
    <t>정손흠</t>
  </si>
  <si>
    <t>李春得</t>
  </si>
  <si>
    <t>奎光</t>
  </si>
  <si>
    <t>황규원고대제</t>
  </si>
  <si>
    <t>崔原宗</t>
  </si>
  <si>
    <t>최원종</t>
  </si>
  <si>
    <t>小斤學</t>
  </si>
  <si>
    <t>소근학</t>
  </si>
  <si>
    <t>戊龍</t>
  </si>
  <si>
    <t>무룡</t>
  </si>
  <si>
    <t>黃性汶</t>
  </si>
  <si>
    <t>황성문</t>
  </si>
  <si>
    <t>性汶</t>
  </si>
  <si>
    <t>今元</t>
  </si>
  <si>
    <t>금원</t>
  </si>
  <si>
    <t>福善</t>
  </si>
  <si>
    <t>복선</t>
  </si>
  <si>
    <t>珉發</t>
  </si>
  <si>
    <t>민발</t>
  </si>
  <si>
    <t>金錫五</t>
  </si>
  <si>
    <t>김석오</t>
  </si>
  <si>
    <t>忠彦</t>
  </si>
  <si>
    <t>충언</t>
  </si>
  <si>
    <t>仁泰</t>
  </si>
  <si>
    <t>인태</t>
  </si>
  <si>
    <t>申永奎</t>
  </si>
  <si>
    <t>신영규</t>
  </si>
  <si>
    <t>永汶</t>
  </si>
  <si>
    <t>二月</t>
  </si>
  <si>
    <t>李用業</t>
  </si>
  <si>
    <t>이용업</t>
  </si>
  <si>
    <t>興宗</t>
  </si>
  <si>
    <t>흥종</t>
  </si>
  <si>
    <t>貞枰</t>
  </si>
  <si>
    <t>정평</t>
  </si>
  <si>
    <t>大根</t>
  </si>
  <si>
    <t>대근</t>
  </si>
  <si>
    <t>金福守</t>
  </si>
  <si>
    <t>김복수</t>
  </si>
  <si>
    <t>大鍊</t>
  </si>
  <si>
    <t>대련</t>
  </si>
  <si>
    <t>李長春</t>
  </si>
  <si>
    <t>이장춘</t>
  </si>
  <si>
    <t>三男</t>
  </si>
  <si>
    <t>삼남</t>
  </si>
  <si>
    <t>山南</t>
  </si>
  <si>
    <t>산남</t>
  </si>
  <si>
    <t>이춘득</t>
  </si>
  <si>
    <t>두병</t>
  </si>
  <si>
    <t>元伊</t>
  </si>
  <si>
    <t>원이</t>
  </si>
  <si>
    <t>徐殷三</t>
  </si>
  <si>
    <t>서은삼</t>
  </si>
  <si>
    <t>允辰</t>
  </si>
  <si>
    <t>윤진</t>
  </si>
  <si>
    <t>達元</t>
  </si>
  <si>
    <t>달원</t>
  </si>
  <si>
    <t>千石</t>
  </si>
  <si>
    <t>천석</t>
  </si>
  <si>
    <t>朴基東</t>
  </si>
  <si>
    <t>박기동</t>
  </si>
  <si>
    <t>용이</t>
  </si>
  <si>
    <t>良女</t>
  </si>
  <si>
    <t>양녀</t>
  </si>
  <si>
    <t>良得</t>
  </si>
  <si>
    <t>양득</t>
  </si>
  <si>
    <t>申允得</t>
  </si>
  <si>
    <t>신윤득</t>
  </si>
  <si>
    <t>學壽</t>
  </si>
  <si>
    <t>학수</t>
  </si>
  <si>
    <t>金碩魯</t>
  </si>
  <si>
    <t>김석로</t>
  </si>
  <si>
    <t>鳳龍</t>
  </si>
  <si>
    <t>봉룡</t>
  </si>
  <si>
    <t>靑善</t>
  </si>
  <si>
    <t>청선</t>
  </si>
  <si>
    <t>柳東彬</t>
  </si>
  <si>
    <t>유동빈</t>
  </si>
  <si>
    <t>得伊</t>
  </si>
  <si>
    <t>득이</t>
  </si>
  <si>
    <t>奴松得</t>
  </si>
  <si>
    <t>노송득</t>
  </si>
  <si>
    <t>崔光順</t>
  </si>
  <si>
    <t>최광순</t>
  </si>
  <si>
    <t>光秀</t>
  </si>
  <si>
    <t>광수</t>
  </si>
  <si>
    <t>松得</t>
  </si>
  <si>
    <t>송득</t>
  </si>
  <si>
    <t>全一萬</t>
  </si>
  <si>
    <t>전일만</t>
  </si>
  <si>
    <t>一萬</t>
  </si>
  <si>
    <t>東泰</t>
  </si>
  <si>
    <t>동태</t>
  </si>
  <si>
    <t>以南</t>
  </si>
  <si>
    <t>이남</t>
  </si>
  <si>
    <t>岳</t>
  </si>
  <si>
    <t>악</t>
  </si>
  <si>
    <t>金太用</t>
  </si>
  <si>
    <t>김태용</t>
  </si>
  <si>
    <t>命宅</t>
  </si>
  <si>
    <t>遠興</t>
  </si>
  <si>
    <t>원흥</t>
  </si>
  <si>
    <t>金在鼎</t>
  </si>
  <si>
    <t>김재정</t>
  </si>
  <si>
    <t>敬孝</t>
  </si>
  <si>
    <t>경효</t>
  </si>
  <si>
    <t>금</t>
  </si>
  <si>
    <t>敬義</t>
  </si>
  <si>
    <t>경의</t>
  </si>
  <si>
    <t>有先</t>
  </si>
  <si>
    <t>禹慶汶</t>
  </si>
  <si>
    <t>우경문</t>
  </si>
  <si>
    <t>慶汶</t>
  </si>
  <si>
    <t>경문</t>
  </si>
  <si>
    <t>學年</t>
  </si>
  <si>
    <t>禮道</t>
  </si>
  <si>
    <t>漢城府尹</t>
  </si>
  <si>
    <t>한성부윤</t>
  </si>
  <si>
    <t>姜憲碩</t>
  </si>
  <si>
    <t>강헌석</t>
  </si>
  <si>
    <t>容載</t>
  </si>
  <si>
    <t>용재</t>
  </si>
  <si>
    <t>春儀</t>
  </si>
  <si>
    <t>聖雲</t>
  </si>
  <si>
    <t>崔德玧</t>
  </si>
  <si>
    <t>최덕윤</t>
  </si>
  <si>
    <t>계경</t>
  </si>
  <si>
    <t>맹춘</t>
  </si>
  <si>
    <t>김무득</t>
  </si>
  <si>
    <t>幼學金龍植故代子</t>
  </si>
  <si>
    <t>무득</t>
  </si>
  <si>
    <t>李啓春</t>
  </si>
  <si>
    <t>이계춘</t>
  </si>
  <si>
    <t>崔慶孝</t>
  </si>
  <si>
    <t>최경효</t>
  </si>
  <si>
    <t>慶孝</t>
  </si>
  <si>
    <t>福遜</t>
  </si>
  <si>
    <t>雲浩</t>
  </si>
  <si>
    <t>운호</t>
  </si>
  <si>
    <t>文述</t>
  </si>
  <si>
    <t>문술</t>
  </si>
  <si>
    <t>比安</t>
  </si>
  <si>
    <t>비안</t>
  </si>
  <si>
    <t>啓元</t>
  </si>
  <si>
    <t>厚明</t>
  </si>
  <si>
    <t>후명</t>
  </si>
  <si>
    <t>徐世烈</t>
  </si>
  <si>
    <t>光悅</t>
  </si>
  <si>
    <t>광열</t>
  </si>
  <si>
    <t>玄自葛</t>
  </si>
  <si>
    <t>현자갈</t>
  </si>
  <si>
    <t>鄭錫徽</t>
  </si>
  <si>
    <t>정석휘</t>
  </si>
  <si>
    <t>錫徽</t>
  </si>
  <si>
    <t>석휘</t>
  </si>
  <si>
    <t>禹允參</t>
  </si>
  <si>
    <t>學裕</t>
  </si>
  <si>
    <t>학유</t>
  </si>
  <si>
    <t>碩文</t>
  </si>
  <si>
    <t>이길연</t>
  </si>
  <si>
    <t>就郞</t>
  </si>
  <si>
    <t>취랑</t>
  </si>
  <si>
    <t>裴鎭敬</t>
  </si>
  <si>
    <t>배진경</t>
  </si>
  <si>
    <t>鎭敬</t>
  </si>
  <si>
    <t>漢瑞</t>
  </si>
  <si>
    <t>한서</t>
  </si>
  <si>
    <t>文贊</t>
  </si>
  <si>
    <t>문찬</t>
  </si>
  <si>
    <t>金時成</t>
  </si>
  <si>
    <t>김시성</t>
  </si>
  <si>
    <t>祖業</t>
  </si>
  <si>
    <t>조업</t>
  </si>
  <si>
    <t>具福大</t>
  </si>
  <si>
    <t>구복대</t>
  </si>
  <si>
    <t>鎭文</t>
  </si>
  <si>
    <t>진문</t>
  </si>
  <si>
    <t>崔先得</t>
  </si>
  <si>
    <t>최선득</t>
  </si>
  <si>
    <t>선득</t>
  </si>
  <si>
    <t>用點</t>
  </si>
  <si>
    <t>용점</t>
  </si>
  <si>
    <t>萬三</t>
  </si>
  <si>
    <t>만삼</t>
  </si>
  <si>
    <t>夢致</t>
  </si>
  <si>
    <t>몽치</t>
  </si>
  <si>
    <t>李致三</t>
  </si>
  <si>
    <t>이치삼</t>
  </si>
  <si>
    <t>先益</t>
  </si>
  <si>
    <t>선익</t>
  </si>
  <si>
    <t>用三</t>
  </si>
  <si>
    <t>玄自萬</t>
  </si>
  <si>
    <t>현자만</t>
  </si>
  <si>
    <t>자만</t>
  </si>
  <si>
    <t>金鳴國</t>
  </si>
  <si>
    <t>김명국</t>
  </si>
  <si>
    <t>漢江</t>
  </si>
  <si>
    <t>한강</t>
  </si>
  <si>
    <t>春郞</t>
  </si>
  <si>
    <t>춘랑</t>
  </si>
  <si>
    <t>李淵昌</t>
  </si>
  <si>
    <t>이연창</t>
  </si>
  <si>
    <t>淵昌</t>
  </si>
  <si>
    <t>연창</t>
  </si>
  <si>
    <t>賢容</t>
  </si>
  <si>
    <t>현용</t>
  </si>
  <si>
    <t>斗夏</t>
  </si>
  <si>
    <t>두하</t>
  </si>
  <si>
    <t>震弼</t>
  </si>
  <si>
    <t>진필</t>
  </si>
  <si>
    <t>權慶世</t>
  </si>
  <si>
    <t>권경세</t>
  </si>
  <si>
    <t>先燁</t>
  </si>
  <si>
    <t>선엽</t>
  </si>
  <si>
    <t>金鼎䴡</t>
  </si>
  <si>
    <t>愛女</t>
  </si>
  <si>
    <t>애녀</t>
  </si>
  <si>
    <t>愛每</t>
  </si>
  <si>
    <t>애매</t>
  </si>
  <si>
    <t>愛得</t>
  </si>
  <si>
    <t>애득</t>
  </si>
  <si>
    <t>全日碩</t>
  </si>
  <si>
    <t>전일석</t>
  </si>
  <si>
    <t>日碩</t>
  </si>
  <si>
    <t>일석</t>
  </si>
  <si>
    <t>崔用</t>
  </si>
  <si>
    <t>최용</t>
  </si>
  <si>
    <t>以男</t>
  </si>
  <si>
    <t>泗元</t>
  </si>
  <si>
    <t>사원</t>
  </si>
  <si>
    <t>鄭雲龍</t>
  </si>
  <si>
    <t>정운룡</t>
  </si>
  <si>
    <t>文平</t>
  </si>
  <si>
    <t>문평</t>
  </si>
  <si>
    <t>秋章</t>
  </si>
  <si>
    <t>추장</t>
  </si>
  <si>
    <t>化碩</t>
  </si>
  <si>
    <t>화석</t>
  </si>
  <si>
    <t>億碩</t>
  </si>
  <si>
    <t>억석</t>
  </si>
  <si>
    <t>禹哲洪</t>
  </si>
  <si>
    <t>우철홍</t>
  </si>
  <si>
    <t>哲洪</t>
  </si>
  <si>
    <t>철홍</t>
  </si>
  <si>
    <t>용필</t>
  </si>
  <si>
    <t>朴永守</t>
  </si>
  <si>
    <t>박영수</t>
  </si>
  <si>
    <t>昌應</t>
  </si>
  <si>
    <t>창응</t>
  </si>
  <si>
    <t>仁守</t>
  </si>
  <si>
    <t>錫基</t>
  </si>
  <si>
    <t>석기</t>
  </si>
  <si>
    <t>沈亮采</t>
  </si>
  <si>
    <t>靑松</t>
  </si>
  <si>
    <t>청송</t>
  </si>
  <si>
    <t>次切</t>
  </si>
  <si>
    <t>차절</t>
  </si>
  <si>
    <t>崔政淳</t>
  </si>
  <si>
    <t>최정순</t>
  </si>
  <si>
    <t>政淳</t>
  </si>
  <si>
    <t>정순</t>
  </si>
  <si>
    <t>雲湖</t>
  </si>
  <si>
    <t>鳳述</t>
  </si>
  <si>
    <t>봉술</t>
  </si>
  <si>
    <t>李基性</t>
  </si>
  <si>
    <t>이기성</t>
  </si>
  <si>
    <t>相九</t>
  </si>
  <si>
    <t>상구</t>
  </si>
  <si>
    <t>學鍊</t>
  </si>
  <si>
    <t>학련</t>
  </si>
  <si>
    <t>蔡壽益</t>
  </si>
  <si>
    <t>채수익</t>
  </si>
  <si>
    <t>率弟</t>
  </si>
  <si>
    <t>솔제</t>
  </si>
  <si>
    <t>玟淳</t>
  </si>
  <si>
    <t>민순</t>
  </si>
  <si>
    <t>斗金</t>
  </si>
  <si>
    <t>두금</t>
  </si>
  <si>
    <t>明任</t>
  </si>
  <si>
    <t>명임</t>
  </si>
  <si>
    <t>黃永汶</t>
  </si>
  <si>
    <t>황영문</t>
  </si>
  <si>
    <t>小三月</t>
  </si>
  <si>
    <t>소삼월</t>
  </si>
  <si>
    <t>眞亭里</t>
  </si>
  <si>
    <t>진정리</t>
  </si>
  <si>
    <t>黃漢江</t>
  </si>
  <si>
    <t>황한강</t>
  </si>
  <si>
    <t>仁福</t>
  </si>
  <si>
    <t>인복</t>
  </si>
  <si>
    <t>夢澤</t>
  </si>
  <si>
    <t>몽택</t>
  </si>
  <si>
    <t>金致述</t>
  </si>
  <si>
    <t>김치술</t>
  </si>
  <si>
    <t>李仁福</t>
  </si>
  <si>
    <t>이인복</t>
  </si>
  <si>
    <t>嶸</t>
  </si>
  <si>
    <t>덕암</t>
  </si>
  <si>
    <t>朴天孝</t>
  </si>
  <si>
    <t>박천효</t>
  </si>
  <si>
    <t>九愛</t>
  </si>
  <si>
    <t>구애</t>
  </si>
  <si>
    <t>金亨欽</t>
  </si>
  <si>
    <t>김형흠</t>
  </si>
  <si>
    <t>亨欽</t>
  </si>
  <si>
    <t>형흠</t>
  </si>
  <si>
    <t>普山</t>
  </si>
  <si>
    <t>보산</t>
  </si>
  <si>
    <t>持玉</t>
  </si>
  <si>
    <t>지옥</t>
  </si>
  <si>
    <t>周宣</t>
  </si>
  <si>
    <t>주선</t>
  </si>
  <si>
    <t>尙旭</t>
  </si>
  <si>
    <t>상욱</t>
  </si>
  <si>
    <t>崔就大</t>
  </si>
  <si>
    <t>최취대</t>
  </si>
  <si>
    <t>元</t>
  </si>
  <si>
    <t>원</t>
  </si>
  <si>
    <t>原州</t>
  </si>
  <si>
    <t>원주</t>
  </si>
  <si>
    <t>致柱</t>
  </si>
  <si>
    <t>치주</t>
  </si>
  <si>
    <t>夏鳳</t>
  </si>
  <si>
    <t>하봉</t>
  </si>
  <si>
    <t>卓範</t>
  </si>
  <si>
    <t>탁범</t>
  </si>
  <si>
    <t>朴東燁</t>
  </si>
  <si>
    <t>박동엽</t>
  </si>
  <si>
    <t>月得</t>
  </si>
  <si>
    <t>金應淳</t>
  </si>
  <si>
    <t>김응순</t>
  </si>
  <si>
    <t>應淳</t>
  </si>
  <si>
    <t>응순</t>
  </si>
  <si>
    <t>宋度</t>
  </si>
  <si>
    <t>송도</t>
  </si>
  <si>
    <t>陽遇</t>
  </si>
  <si>
    <t>鎭九</t>
  </si>
  <si>
    <t>진구</t>
  </si>
  <si>
    <t>鄭達就</t>
  </si>
  <si>
    <t>정달취</t>
  </si>
  <si>
    <t>巡馬兵</t>
  </si>
  <si>
    <t>순마병</t>
  </si>
  <si>
    <t>宗不</t>
  </si>
  <si>
    <t>종불</t>
  </si>
  <si>
    <t>月奉</t>
  </si>
  <si>
    <t>월봉</t>
  </si>
  <si>
    <t>水盈</t>
  </si>
  <si>
    <t>吳德采</t>
  </si>
  <si>
    <t>오덕채</t>
  </si>
  <si>
    <t>御營軍</t>
  </si>
  <si>
    <t>어영군</t>
  </si>
  <si>
    <t>太景</t>
  </si>
  <si>
    <t>태경</t>
  </si>
  <si>
    <t>椿月</t>
  </si>
  <si>
    <t>金尙澤</t>
  </si>
  <si>
    <t>김상택</t>
  </si>
  <si>
    <t>愛起</t>
  </si>
  <si>
    <t>애기</t>
  </si>
  <si>
    <t>馹善</t>
  </si>
  <si>
    <t>鄭順三</t>
  </si>
  <si>
    <t>정순삼</t>
  </si>
  <si>
    <t>厚月</t>
  </si>
  <si>
    <t>후월</t>
  </si>
  <si>
    <t>厚心</t>
  </si>
  <si>
    <t>후심</t>
  </si>
  <si>
    <t>奴今得</t>
  </si>
  <si>
    <t>노금득</t>
  </si>
  <si>
    <t>朴春興</t>
  </si>
  <si>
    <t>박춘흥</t>
  </si>
  <si>
    <t>文益</t>
  </si>
  <si>
    <t>문익</t>
  </si>
  <si>
    <t>基遠</t>
  </si>
  <si>
    <t>鄭秀根</t>
  </si>
  <si>
    <t>정수근</t>
  </si>
  <si>
    <t>百熙</t>
  </si>
  <si>
    <t>백희</t>
  </si>
  <si>
    <t>順錫</t>
  </si>
  <si>
    <t>순석</t>
  </si>
  <si>
    <t>允亨</t>
  </si>
  <si>
    <t>金万淳</t>
  </si>
  <si>
    <t>김만순</t>
  </si>
  <si>
    <t>금득</t>
  </si>
  <si>
    <t>分切</t>
  </si>
  <si>
    <t>분절</t>
  </si>
  <si>
    <t>禹世鍾</t>
  </si>
  <si>
    <t>우세종</t>
  </si>
  <si>
    <t>世鍾</t>
  </si>
  <si>
    <t>세종</t>
  </si>
  <si>
    <t>계모</t>
  </si>
  <si>
    <t>萬鎭</t>
  </si>
  <si>
    <t>만진</t>
  </si>
  <si>
    <t>崔雲浩</t>
  </si>
  <si>
    <t>적보</t>
  </si>
  <si>
    <t>興X</t>
  </si>
  <si>
    <t>흥X</t>
  </si>
  <si>
    <t>奉參</t>
  </si>
  <si>
    <t>이영조</t>
  </si>
  <si>
    <t>崔鎭舜</t>
  </si>
  <si>
    <t>최진순</t>
  </si>
  <si>
    <t>진순</t>
  </si>
  <si>
    <t>奉先</t>
  </si>
  <si>
    <t>聖談</t>
  </si>
  <si>
    <t>孫旭</t>
  </si>
  <si>
    <t>손욱</t>
  </si>
  <si>
    <t>李坤</t>
  </si>
  <si>
    <t>이곤</t>
  </si>
  <si>
    <t>송금</t>
  </si>
  <si>
    <t>郭弘澤</t>
  </si>
  <si>
    <t>곽홍택</t>
  </si>
  <si>
    <t>弘澤</t>
  </si>
  <si>
    <t>홍택</t>
  </si>
  <si>
    <t>慶鎭</t>
  </si>
  <si>
    <t>致允</t>
  </si>
  <si>
    <t>치윤</t>
  </si>
  <si>
    <t>顯道</t>
  </si>
  <si>
    <t>현도</t>
  </si>
  <si>
    <t>柳成枝</t>
  </si>
  <si>
    <t>유성지</t>
  </si>
  <si>
    <t>光智</t>
  </si>
  <si>
    <t>광지</t>
  </si>
  <si>
    <t>慶德</t>
  </si>
  <si>
    <t>경덕</t>
  </si>
  <si>
    <t>遠積</t>
  </si>
  <si>
    <t>원적</t>
  </si>
  <si>
    <t>白尙敦</t>
  </si>
  <si>
    <t>백상돈</t>
  </si>
  <si>
    <t>任喆</t>
  </si>
  <si>
    <t>임철</t>
  </si>
  <si>
    <t>草郞</t>
  </si>
  <si>
    <t>草月</t>
  </si>
  <si>
    <t>李萬根</t>
  </si>
  <si>
    <t>이만근</t>
  </si>
  <si>
    <t>萬根</t>
  </si>
  <si>
    <t>㝎基</t>
  </si>
  <si>
    <t>소남</t>
  </si>
  <si>
    <t>信伯</t>
  </si>
  <si>
    <t>신백</t>
  </si>
  <si>
    <t>李九重</t>
  </si>
  <si>
    <t>이구중</t>
  </si>
  <si>
    <t>眞城</t>
  </si>
  <si>
    <t>德奉</t>
  </si>
  <si>
    <t>덕봉</t>
  </si>
  <si>
    <t>海淳</t>
  </si>
  <si>
    <t>해순</t>
  </si>
  <si>
    <t>朴福淳</t>
  </si>
  <si>
    <t>박복순</t>
  </si>
  <si>
    <t>日棟</t>
  </si>
  <si>
    <t>일동</t>
  </si>
  <si>
    <t>斗洪</t>
  </si>
  <si>
    <t>두홍</t>
  </si>
  <si>
    <t>金東億</t>
  </si>
  <si>
    <t>李允實</t>
  </si>
  <si>
    <t>이윤실</t>
  </si>
  <si>
    <t>允實</t>
  </si>
  <si>
    <t>윤실</t>
  </si>
  <si>
    <t>光守</t>
  </si>
  <si>
    <t>夢瑞</t>
  </si>
  <si>
    <t>몽서</t>
  </si>
  <si>
    <t>崔奉世</t>
  </si>
  <si>
    <t>최봉세</t>
  </si>
  <si>
    <t>白運</t>
  </si>
  <si>
    <t>백운</t>
  </si>
  <si>
    <t>孫敬仲</t>
  </si>
  <si>
    <t>손경중</t>
  </si>
  <si>
    <t>朴來升</t>
  </si>
  <si>
    <t>박내승</t>
  </si>
  <si>
    <t>尙春</t>
  </si>
  <si>
    <t>상춘</t>
  </si>
  <si>
    <t>聖聃</t>
  </si>
  <si>
    <t>希錫</t>
  </si>
  <si>
    <t>尙來</t>
  </si>
  <si>
    <t>상래</t>
  </si>
  <si>
    <t>成桀</t>
  </si>
  <si>
    <t>성걸</t>
  </si>
  <si>
    <t>魏重國</t>
  </si>
  <si>
    <t>위중국</t>
  </si>
  <si>
    <t>來晉</t>
  </si>
  <si>
    <t>世質</t>
  </si>
  <si>
    <t>세질</t>
  </si>
  <si>
    <t>成月</t>
  </si>
  <si>
    <t>李漢龜</t>
  </si>
  <si>
    <t>이한구</t>
  </si>
  <si>
    <t>漢龜</t>
  </si>
  <si>
    <t>한구</t>
  </si>
  <si>
    <t>瑞芳</t>
  </si>
  <si>
    <t>서방</t>
  </si>
  <si>
    <t>黃一白</t>
  </si>
  <si>
    <t>황일백</t>
  </si>
  <si>
    <t>權貞大</t>
  </si>
  <si>
    <t>권정대</t>
  </si>
  <si>
    <t>김동억</t>
  </si>
  <si>
    <t>東億</t>
  </si>
  <si>
    <t>동억</t>
  </si>
  <si>
    <t>得洙</t>
  </si>
  <si>
    <t>鎭佑</t>
  </si>
  <si>
    <t>致靖</t>
  </si>
  <si>
    <t>尹平世</t>
  </si>
  <si>
    <t>윤평세</t>
  </si>
  <si>
    <t>海舜</t>
  </si>
  <si>
    <t>乭分</t>
  </si>
  <si>
    <t>돌분</t>
  </si>
  <si>
    <t>乭得</t>
  </si>
  <si>
    <t>돌득</t>
  </si>
  <si>
    <t>曺應準</t>
  </si>
  <si>
    <t>조응준</t>
  </si>
  <si>
    <t>應準</t>
  </si>
  <si>
    <t>斗命</t>
  </si>
  <si>
    <t>두명</t>
  </si>
  <si>
    <t>朴基榮</t>
  </si>
  <si>
    <t>責彩</t>
  </si>
  <si>
    <t>책채</t>
  </si>
  <si>
    <t>復運</t>
  </si>
  <si>
    <t>龍大</t>
  </si>
  <si>
    <t>章學</t>
  </si>
  <si>
    <t>장학</t>
  </si>
  <si>
    <t>章順</t>
  </si>
  <si>
    <t>장순</t>
  </si>
  <si>
    <t>金學祿</t>
  </si>
  <si>
    <t>李在宗</t>
  </si>
  <si>
    <t>이재종</t>
  </si>
  <si>
    <t>在宗</t>
  </si>
  <si>
    <t>재종</t>
  </si>
  <si>
    <t>躋東</t>
  </si>
  <si>
    <t>제동</t>
  </si>
  <si>
    <t>宜衡</t>
  </si>
  <si>
    <t>의형</t>
  </si>
  <si>
    <t>漢佑</t>
  </si>
  <si>
    <t>金聲逸</t>
  </si>
  <si>
    <t>김성일</t>
  </si>
  <si>
    <t>貴采</t>
  </si>
  <si>
    <t>귀채</t>
  </si>
  <si>
    <t>尹世平</t>
  </si>
  <si>
    <t>윤세평</t>
  </si>
  <si>
    <t>快京</t>
  </si>
  <si>
    <t>쾌경</t>
  </si>
  <si>
    <t>快潤</t>
  </si>
  <si>
    <t>쾌윤</t>
  </si>
  <si>
    <t>快述</t>
  </si>
  <si>
    <t>쾌술</t>
  </si>
  <si>
    <t>김학록</t>
  </si>
  <si>
    <t>學祿</t>
  </si>
  <si>
    <t>학록</t>
  </si>
  <si>
    <t>汝鍾</t>
  </si>
  <si>
    <t>여종</t>
  </si>
  <si>
    <t>金震希</t>
  </si>
  <si>
    <t>김진희</t>
  </si>
  <si>
    <t>文祚</t>
  </si>
  <si>
    <t>문조</t>
  </si>
  <si>
    <t>華源</t>
  </si>
  <si>
    <t>화원</t>
  </si>
  <si>
    <t>李達根</t>
  </si>
  <si>
    <t>이달근</t>
  </si>
  <si>
    <t>禹海東</t>
  </si>
  <si>
    <t>우해동</t>
  </si>
  <si>
    <t>海東</t>
  </si>
  <si>
    <t>해동</t>
  </si>
  <si>
    <t>基洪</t>
  </si>
  <si>
    <t>기홍</t>
  </si>
  <si>
    <t>福周</t>
  </si>
  <si>
    <t>복주</t>
  </si>
  <si>
    <t>鄭東采</t>
  </si>
  <si>
    <t>정동채</t>
  </si>
  <si>
    <t>英發</t>
  </si>
  <si>
    <t>영발</t>
  </si>
  <si>
    <t>東化</t>
  </si>
  <si>
    <t>동화</t>
  </si>
  <si>
    <t>金光迪</t>
  </si>
  <si>
    <t>김광적</t>
  </si>
  <si>
    <t>靈岩</t>
  </si>
  <si>
    <t>小月女</t>
  </si>
  <si>
    <t>소월녀</t>
  </si>
  <si>
    <t>이첨곤</t>
  </si>
  <si>
    <t>첨곤</t>
  </si>
  <si>
    <t>生淵</t>
  </si>
  <si>
    <t>생연</t>
  </si>
  <si>
    <t>담룡</t>
  </si>
  <si>
    <t>강용한</t>
  </si>
  <si>
    <t>思濟</t>
  </si>
  <si>
    <t>사제</t>
  </si>
  <si>
    <t>鎔</t>
  </si>
  <si>
    <t>載華</t>
  </si>
  <si>
    <t>재화</t>
  </si>
  <si>
    <t>禹錫寬</t>
  </si>
  <si>
    <t>우석관</t>
  </si>
  <si>
    <t>億奎</t>
  </si>
  <si>
    <t>억규</t>
  </si>
  <si>
    <t>李鍾元</t>
  </si>
  <si>
    <t>이종원</t>
  </si>
  <si>
    <t>枝華</t>
  </si>
  <si>
    <t>金生䴡</t>
  </si>
  <si>
    <t>萬億</t>
  </si>
  <si>
    <t>得昌</t>
  </si>
  <si>
    <t>득창</t>
  </si>
  <si>
    <t>德佑</t>
  </si>
  <si>
    <t>朴鉅味</t>
  </si>
  <si>
    <t>박거미</t>
  </si>
  <si>
    <t>李允奎</t>
  </si>
  <si>
    <t>이윤규</t>
  </si>
  <si>
    <t>允奎</t>
  </si>
  <si>
    <t>윤규</t>
  </si>
  <si>
    <t>舜弼</t>
  </si>
  <si>
    <t>순필</t>
  </si>
  <si>
    <t>金仁聲</t>
  </si>
  <si>
    <t>김인성</t>
  </si>
  <si>
    <t>福</t>
  </si>
  <si>
    <t>복</t>
  </si>
  <si>
    <t>松每</t>
  </si>
  <si>
    <t>송매</t>
  </si>
  <si>
    <t>朴東晉</t>
  </si>
  <si>
    <t>박동진</t>
  </si>
  <si>
    <t>小城月</t>
  </si>
  <si>
    <t>소성월</t>
  </si>
  <si>
    <t>良方里</t>
  </si>
  <si>
    <t>姜遇雲</t>
  </si>
  <si>
    <t>강우운</t>
  </si>
  <si>
    <t>李廷顯</t>
  </si>
  <si>
    <t>이정현</t>
  </si>
  <si>
    <t>廷顯</t>
  </si>
  <si>
    <t>垌</t>
  </si>
  <si>
    <t>동</t>
  </si>
  <si>
    <t>德化</t>
  </si>
  <si>
    <t>元重</t>
  </si>
  <si>
    <t>원중</t>
  </si>
  <si>
    <t>具泰重</t>
  </si>
  <si>
    <t>구태중</t>
  </si>
  <si>
    <t>양방리</t>
  </si>
  <si>
    <t>泰魯</t>
  </si>
  <si>
    <t>태로</t>
  </si>
  <si>
    <t>益東</t>
  </si>
  <si>
    <t>익동</t>
  </si>
  <si>
    <t>崔鎭衡</t>
  </si>
  <si>
    <t>최진형</t>
  </si>
  <si>
    <t>郭厚澤</t>
  </si>
  <si>
    <t>곽후택</t>
  </si>
  <si>
    <t>厚澤</t>
  </si>
  <si>
    <t>후택</t>
  </si>
  <si>
    <t>璋</t>
  </si>
  <si>
    <t>台應</t>
  </si>
  <si>
    <t>태응</t>
  </si>
  <si>
    <t>元齊</t>
  </si>
  <si>
    <t>원제</t>
  </si>
  <si>
    <t>李允澤</t>
  </si>
  <si>
    <t>이윤택</t>
  </si>
  <si>
    <t>漢一</t>
  </si>
  <si>
    <t>한일</t>
  </si>
  <si>
    <t>璲</t>
  </si>
  <si>
    <t>李泂</t>
  </si>
  <si>
    <t>이형</t>
  </si>
  <si>
    <t>泂</t>
  </si>
  <si>
    <t>祉五</t>
  </si>
  <si>
    <t>지오</t>
  </si>
  <si>
    <t>亨厚</t>
  </si>
  <si>
    <t>형후</t>
  </si>
  <si>
    <t>익온</t>
  </si>
  <si>
    <t>曺麟</t>
  </si>
  <si>
    <t>조린</t>
  </si>
  <si>
    <t>潞</t>
  </si>
  <si>
    <t>로</t>
  </si>
  <si>
    <t>廷德</t>
  </si>
  <si>
    <t>師明</t>
  </si>
  <si>
    <t>사명</t>
  </si>
  <si>
    <t>李敏發</t>
  </si>
  <si>
    <t>이민발</t>
  </si>
  <si>
    <t>遇雲</t>
  </si>
  <si>
    <t>우운</t>
  </si>
  <si>
    <t>용선</t>
  </si>
  <si>
    <t>憲碩</t>
  </si>
  <si>
    <t>헌석</t>
  </si>
  <si>
    <t>玄應奎</t>
  </si>
  <si>
    <t>현응규</t>
  </si>
  <si>
    <t>迎州</t>
  </si>
  <si>
    <t>昌遜</t>
  </si>
  <si>
    <t>창손</t>
  </si>
  <si>
    <t>한주</t>
  </si>
  <si>
    <t>李泰新</t>
  </si>
  <si>
    <t>이태신</t>
  </si>
  <si>
    <t>述鎭</t>
  </si>
  <si>
    <t>술진</t>
  </si>
  <si>
    <t>斗列</t>
  </si>
  <si>
    <t>용한</t>
  </si>
  <si>
    <t>羅萬奎</t>
  </si>
  <si>
    <t>나만규</t>
  </si>
  <si>
    <t>以馨</t>
  </si>
  <si>
    <t>聖祚</t>
  </si>
  <si>
    <t>성조</t>
  </si>
  <si>
    <t>鼐鉉</t>
  </si>
  <si>
    <t>내현</t>
  </si>
  <si>
    <t>曺錫日</t>
  </si>
  <si>
    <t>조석일</t>
  </si>
  <si>
    <t>大千</t>
  </si>
  <si>
    <t>대천</t>
  </si>
  <si>
    <t>秋海根</t>
  </si>
  <si>
    <t>추해근</t>
  </si>
  <si>
    <t>海根</t>
  </si>
  <si>
    <t>해근</t>
  </si>
  <si>
    <t>용범</t>
  </si>
  <si>
    <t>聖希</t>
  </si>
  <si>
    <t>성희</t>
  </si>
  <si>
    <t>光輔</t>
  </si>
  <si>
    <t>광보</t>
  </si>
  <si>
    <t>曺守命</t>
  </si>
  <si>
    <t>조수명</t>
  </si>
  <si>
    <t>興八</t>
  </si>
  <si>
    <t>흥팔</t>
  </si>
  <si>
    <t>斗星</t>
  </si>
  <si>
    <t>두성</t>
  </si>
  <si>
    <t>命才</t>
  </si>
  <si>
    <t>권복룡</t>
  </si>
  <si>
    <t>李收單</t>
  </si>
  <si>
    <t>이수단</t>
  </si>
  <si>
    <t>收單</t>
  </si>
  <si>
    <t>能城里</t>
  </si>
  <si>
    <t>능성리</t>
  </si>
  <si>
    <t>李應五</t>
  </si>
  <si>
    <t>이응오</t>
  </si>
  <si>
    <t>宣敎郞</t>
  </si>
  <si>
    <t>선교랑</t>
  </si>
  <si>
    <t>汝樑</t>
  </si>
  <si>
    <t>여량</t>
  </si>
  <si>
    <t>安漢朝</t>
  </si>
  <si>
    <t>안한조</t>
  </si>
  <si>
    <t>康津</t>
  </si>
  <si>
    <t>강진</t>
  </si>
  <si>
    <t>濬</t>
  </si>
  <si>
    <t>준</t>
  </si>
  <si>
    <t>涓</t>
  </si>
  <si>
    <t>연</t>
  </si>
  <si>
    <t>湛</t>
  </si>
  <si>
    <t>담</t>
  </si>
  <si>
    <t>林</t>
  </si>
  <si>
    <t>秀榮</t>
  </si>
  <si>
    <t>尙仁</t>
  </si>
  <si>
    <t>상인</t>
  </si>
  <si>
    <t>奉仁</t>
  </si>
  <si>
    <t>봉인</t>
  </si>
  <si>
    <t>金正夏</t>
  </si>
  <si>
    <t>김정하</t>
  </si>
  <si>
    <t>正夏</t>
  </si>
  <si>
    <t>정하</t>
  </si>
  <si>
    <t>弼洙</t>
  </si>
  <si>
    <t>溶瑞</t>
  </si>
  <si>
    <t>용서</t>
  </si>
  <si>
    <t>善璧</t>
  </si>
  <si>
    <t>선벽</t>
  </si>
  <si>
    <t>許振坤</t>
  </si>
  <si>
    <t>허진곤</t>
  </si>
  <si>
    <t>陽州</t>
  </si>
  <si>
    <t>양주</t>
  </si>
  <si>
    <t>致九</t>
  </si>
  <si>
    <t>치구</t>
  </si>
  <si>
    <t>亨玉</t>
  </si>
  <si>
    <t>형옥</t>
  </si>
  <si>
    <t>應臣</t>
  </si>
  <si>
    <t>응신</t>
  </si>
  <si>
    <t>李載華</t>
  </si>
  <si>
    <t>이재화</t>
  </si>
  <si>
    <t>允心</t>
  </si>
  <si>
    <t>윤심</t>
  </si>
  <si>
    <t>金正殷</t>
  </si>
  <si>
    <t>김정은</t>
  </si>
  <si>
    <t>正殷</t>
  </si>
  <si>
    <t>정은</t>
  </si>
  <si>
    <t>이광섭</t>
  </si>
  <si>
    <t>龍漢</t>
  </si>
  <si>
    <t>羅允福</t>
  </si>
  <si>
    <t>나윤복</t>
  </si>
  <si>
    <t>允切</t>
  </si>
  <si>
    <t>윤절</t>
  </si>
  <si>
    <t>朴鎭宇</t>
  </si>
  <si>
    <t>박진우</t>
  </si>
  <si>
    <t>壽源</t>
  </si>
  <si>
    <t>用大</t>
  </si>
  <si>
    <t>順三</t>
  </si>
  <si>
    <t>순삼</t>
  </si>
  <si>
    <t>太白</t>
  </si>
  <si>
    <t>태백</t>
  </si>
  <si>
    <t>玄錫奎</t>
  </si>
  <si>
    <t>현석규</t>
  </si>
  <si>
    <t>愛山</t>
  </si>
  <si>
    <t>애산</t>
  </si>
  <si>
    <t>在九</t>
  </si>
  <si>
    <t>재구</t>
  </si>
  <si>
    <t>高淸學</t>
  </si>
  <si>
    <t>고청학</t>
  </si>
  <si>
    <t>恒元</t>
  </si>
  <si>
    <t>항원</t>
  </si>
  <si>
    <t>尹興祿</t>
  </si>
  <si>
    <t>윤흥록</t>
  </si>
  <si>
    <t>徐順伊</t>
  </si>
  <si>
    <t>서순이</t>
  </si>
  <si>
    <t>必元</t>
  </si>
  <si>
    <t>崔順國</t>
  </si>
  <si>
    <t>최순국</t>
  </si>
  <si>
    <t>遇鶴</t>
  </si>
  <si>
    <t>우학</t>
  </si>
  <si>
    <t>용계</t>
  </si>
  <si>
    <t>孝復戶通政大夫</t>
  </si>
  <si>
    <t>白珪瑞</t>
  </si>
  <si>
    <t>백규서</t>
  </si>
  <si>
    <t>瀚</t>
  </si>
  <si>
    <t>徐尙俊</t>
  </si>
  <si>
    <t>서상준</t>
  </si>
  <si>
    <t>昌孫</t>
  </si>
  <si>
    <t>敦行</t>
  </si>
  <si>
    <t>돈행</t>
  </si>
  <si>
    <t>光用</t>
  </si>
  <si>
    <t>광용</t>
  </si>
  <si>
    <t>潤益</t>
  </si>
  <si>
    <t>윤익</t>
  </si>
  <si>
    <t>用雲</t>
  </si>
  <si>
    <t>용운</t>
  </si>
  <si>
    <t>朴憲秀</t>
  </si>
  <si>
    <t>박헌수</t>
  </si>
  <si>
    <t>尙律</t>
  </si>
  <si>
    <t>상률</t>
  </si>
  <si>
    <t>汗丹</t>
  </si>
  <si>
    <t>한단</t>
  </si>
  <si>
    <t>架山守堞</t>
  </si>
  <si>
    <t>가산수첩</t>
  </si>
  <si>
    <t>波平</t>
  </si>
  <si>
    <t>成大</t>
  </si>
  <si>
    <t>平世</t>
  </si>
  <si>
    <t>평세</t>
  </si>
  <si>
    <t>琴招</t>
  </si>
  <si>
    <t>금초</t>
  </si>
  <si>
    <t>金聖淡</t>
  </si>
  <si>
    <t>김성담</t>
  </si>
  <si>
    <t>召史</t>
  </si>
  <si>
    <t>소사</t>
  </si>
  <si>
    <t>用德</t>
  </si>
  <si>
    <t>용덕</t>
  </si>
  <si>
    <t>磨致</t>
  </si>
  <si>
    <t>마치</t>
  </si>
  <si>
    <t>夏善</t>
  </si>
  <si>
    <t>하선</t>
  </si>
  <si>
    <t>宋重泰</t>
  </si>
  <si>
    <t>송중태</t>
  </si>
  <si>
    <t>光吉</t>
  </si>
  <si>
    <t>광길</t>
  </si>
  <si>
    <t>末辰</t>
  </si>
  <si>
    <t>말진</t>
  </si>
  <si>
    <t>尹忠國</t>
  </si>
  <si>
    <t>윤충국</t>
  </si>
  <si>
    <t>守鎭</t>
  </si>
  <si>
    <t>星圭</t>
  </si>
  <si>
    <t>光復</t>
  </si>
  <si>
    <t>朴日奉</t>
  </si>
  <si>
    <t>박일봉</t>
  </si>
  <si>
    <t>斗福</t>
  </si>
  <si>
    <t>두복</t>
  </si>
  <si>
    <t>命世</t>
  </si>
  <si>
    <t>敏發</t>
  </si>
  <si>
    <t>金應世</t>
  </si>
  <si>
    <t>김응세</t>
  </si>
  <si>
    <t>能玉</t>
  </si>
  <si>
    <t>능옥</t>
  </si>
  <si>
    <t>朴宗烈</t>
  </si>
  <si>
    <t>박종렬</t>
  </si>
  <si>
    <t>宗烈</t>
  </si>
  <si>
    <t>종렬</t>
  </si>
  <si>
    <t>玄茂</t>
  </si>
  <si>
    <t>현무</t>
  </si>
  <si>
    <t>德九</t>
  </si>
  <si>
    <t>덕구</t>
  </si>
  <si>
    <t>池萬</t>
  </si>
  <si>
    <t>지만</t>
  </si>
  <si>
    <t>參奉</t>
  </si>
  <si>
    <t>참봉</t>
  </si>
  <si>
    <t>錫天</t>
  </si>
  <si>
    <t>석천</t>
  </si>
  <si>
    <t>成龍</t>
  </si>
  <si>
    <t>성룡</t>
  </si>
  <si>
    <t>學生贈嘉善大夫</t>
  </si>
  <si>
    <t>학생증가선대부</t>
  </si>
  <si>
    <t>必鍊</t>
  </si>
  <si>
    <t>鄭斗南</t>
  </si>
  <si>
    <t>정두남</t>
  </si>
  <si>
    <t>尙秀</t>
  </si>
  <si>
    <t>상수</t>
  </si>
  <si>
    <t>玉分</t>
  </si>
  <si>
    <t>옥분</t>
  </si>
  <si>
    <t>玉德</t>
  </si>
  <si>
    <t>옥덕</t>
  </si>
  <si>
    <t>朴連伊</t>
  </si>
  <si>
    <t>秋致順</t>
  </si>
  <si>
    <t>추치순</t>
  </si>
  <si>
    <t>致順</t>
  </si>
  <si>
    <t>치순</t>
  </si>
  <si>
    <t>澤新</t>
  </si>
  <si>
    <t>택신</t>
  </si>
  <si>
    <t>龍雲</t>
  </si>
  <si>
    <t>金元忠</t>
  </si>
  <si>
    <t>김원충</t>
  </si>
  <si>
    <t>鎭韓</t>
  </si>
  <si>
    <t>진한</t>
  </si>
  <si>
    <t>慶文</t>
  </si>
  <si>
    <t>應春</t>
  </si>
  <si>
    <t>응춘</t>
  </si>
  <si>
    <t>崔成漢</t>
  </si>
  <si>
    <t>최성한</t>
  </si>
  <si>
    <t>李能連</t>
  </si>
  <si>
    <t>이능련</t>
  </si>
  <si>
    <t>守布</t>
  </si>
  <si>
    <t>수포</t>
  </si>
  <si>
    <t>能連</t>
  </si>
  <si>
    <t>능련</t>
  </si>
  <si>
    <t>奉玉</t>
  </si>
  <si>
    <t>봉옥</t>
  </si>
  <si>
    <t>聖己</t>
  </si>
  <si>
    <t>성기</t>
  </si>
  <si>
    <t>許和</t>
  </si>
  <si>
    <t>허화</t>
  </si>
  <si>
    <t>祿心</t>
  </si>
  <si>
    <t>彔女</t>
  </si>
  <si>
    <t>녹녀</t>
  </si>
  <si>
    <t>李光玉</t>
  </si>
  <si>
    <t>이광옥</t>
  </si>
  <si>
    <t>萬大</t>
  </si>
  <si>
    <t>만대</t>
  </si>
  <si>
    <t>五哲</t>
  </si>
  <si>
    <t>오철</t>
  </si>
  <si>
    <t>黃儉發</t>
  </si>
  <si>
    <t>황검발</t>
  </si>
  <si>
    <t>岩伊</t>
  </si>
  <si>
    <t>암이</t>
  </si>
  <si>
    <t>興男</t>
  </si>
  <si>
    <t>흥남</t>
  </si>
  <si>
    <t>貴卜</t>
  </si>
  <si>
    <t>귀복</t>
  </si>
  <si>
    <t>秋用福</t>
  </si>
  <si>
    <t>추용복</t>
  </si>
  <si>
    <t>박연이</t>
  </si>
  <si>
    <t>用學</t>
  </si>
  <si>
    <t>용학</t>
  </si>
  <si>
    <t>突白</t>
  </si>
  <si>
    <t>돌백</t>
  </si>
  <si>
    <t>李公伊</t>
  </si>
  <si>
    <t>이공이</t>
  </si>
  <si>
    <t>昌和</t>
  </si>
  <si>
    <t>창화</t>
  </si>
  <si>
    <t>福太</t>
  </si>
  <si>
    <t>복태</t>
  </si>
  <si>
    <t>朴連桂</t>
  </si>
  <si>
    <t>連德</t>
  </si>
  <si>
    <t>연덕</t>
  </si>
  <si>
    <t>壽能</t>
  </si>
  <si>
    <t>수능</t>
  </si>
  <si>
    <t>小小斤壽天</t>
  </si>
  <si>
    <t>소소근수천</t>
  </si>
  <si>
    <t>朴天貴</t>
  </si>
  <si>
    <t>박천귀</t>
  </si>
  <si>
    <t>天貴</t>
  </si>
  <si>
    <t>천귀</t>
  </si>
  <si>
    <t>淸白</t>
  </si>
  <si>
    <t>청백</t>
  </si>
  <si>
    <t>萬中</t>
  </si>
  <si>
    <t>李萬春</t>
  </si>
  <si>
    <t>이만춘</t>
  </si>
  <si>
    <t>載聖</t>
  </si>
  <si>
    <t>재성</t>
  </si>
  <si>
    <t>金啓泰</t>
  </si>
  <si>
    <t>김계태</t>
  </si>
  <si>
    <t>金應仲</t>
  </si>
  <si>
    <t>郭駟</t>
  </si>
  <si>
    <t>곽사</t>
  </si>
  <si>
    <t>駟</t>
  </si>
  <si>
    <t>사</t>
  </si>
  <si>
    <t>泰淵</t>
  </si>
  <si>
    <t>태연</t>
  </si>
  <si>
    <t>挺彦</t>
  </si>
  <si>
    <t>斯亨</t>
  </si>
  <si>
    <t>蔣遇稷</t>
  </si>
  <si>
    <t>장우직</t>
  </si>
  <si>
    <t>牙山</t>
  </si>
  <si>
    <t>아산</t>
  </si>
  <si>
    <t>孟復</t>
  </si>
  <si>
    <t>㻻</t>
  </si>
  <si>
    <t>漢</t>
  </si>
  <si>
    <t>李時澤</t>
  </si>
  <si>
    <t>이시택</t>
  </si>
  <si>
    <t>大俊</t>
  </si>
  <si>
    <t>대준</t>
  </si>
  <si>
    <t>金日京</t>
  </si>
  <si>
    <t>김일경</t>
  </si>
  <si>
    <t>日京</t>
  </si>
  <si>
    <t>光云</t>
  </si>
  <si>
    <t>광운</t>
  </si>
  <si>
    <t>乭用</t>
  </si>
  <si>
    <t>돌용</t>
  </si>
  <si>
    <t>尙文</t>
  </si>
  <si>
    <t>李明大</t>
  </si>
  <si>
    <t>이명대</t>
  </si>
  <si>
    <t>上漢</t>
  </si>
  <si>
    <t>상한</t>
  </si>
  <si>
    <t>禮世</t>
  </si>
  <si>
    <t>예세</t>
  </si>
  <si>
    <t>崔永謨</t>
  </si>
  <si>
    <t>최영모</t>
  </si>
  <si>
    <t>作之</t>
  </si>
  <si>
    <t>작지</t>
  </si>
  <si>
    <t>김응중</t>
  </si>
  <si>
    <t>應仲</t>
  </si>
  <si>
    <t>응중</t>
  </si>
  <si>
    <t>文世</t>
  </si>
  <si>
    <t>문세</t>
  </si>
  <si>
    <t>尹光五</t>
  </si>
  <si>
    <t>윤광오</t>
  </si>
  <si>
    <t>八月</t>
  </si>
  <si>
    <t>팔월</t>
  </si>
  <si>
    <t>八心</t>
  </si>
  <si>
    <t>팔심</t>
  </si>
  <si>
    <t>金春宅</t>
  </si>
  <si>
    <t>김춘택</t>
  </si>
  <si>
    <t>金命元故代子</t>
  </si>
  <si>
    <t>春宅</t>
  </si>
  <si>
    <t>命元</t>
  </si>
  <si>
    <t>顯鍾</t>
  </si>
  <si>
    <t>현종</t>
  </si>
  <si>
    <t>德貴</t>
  </si>
  <si>
    <t>덕귀</t>
  </si>
  <si>
    <t>許文禧</t>
  </si>
  <si>
    <t>허문희</t>
  </si>
  <si>
    <t>金聖談</t>
  </si>
  <si>
    <t>尙述</t>
  </si>
  <si>
    <t>상술</t>
  </si>
  <si>
    <t>小恒今</t>
  </si>
  <si>
    <t>소항금</t>
  </si>
  <si>
    <t>金益述</t>
  </si>
  <si>
    <t>김익술</t>
  </si>
  <si>
    <t>益述</t>
  </si>
  <si>
    <t>익술</t>
  </si>
  <si>
    <t>華允</t>
  </si>
  <si>
    <t>화윤</t>
  </si>
  <si>
    <t>善應</t>
  </si>
  <si>
    <t>선응</t>
  </si>
  <si>
    <t>望禮</t>
  </si>
  <si>
    <t>망례</t>
  </si>
  <si>
    <t>孫星輔</t>
  </si>
  <si>
    <t>손성보</t>
  </si>
  <si>
    <t>明丹</t>
  </si>
  <si>
    <t>명단</t>
  </si>
  <si>
    <t>朴煥同</t>
  </si>
  <si>
    <t>박환동</t>
  </si>
  <si>
    <t>新寧水軍</t>
  </si>
  <si>
    <t>신녕수군</t>
  </si>
  <si>
    <t>煥同</t>
  </si>
  <si>
    <t>환동</t>
  </si>
  <si>
    <t>岳只</t>
  </si>
  <si>
    <t>악지</t>
  </si>
  <si>
    <t>造時</t>
  </si>
  <si>
    <t>貴奉</t>
  </si>
  <si>
    <t>귀봉</t>
  </si>
  <si>
    <t>李泰三</t>
  </si>
  <si>
    <t>이태삼</t>
  </si>
  <si>
    <t>德用</t>
  </si>
  <si>
    <t>덕용</t>
  </si>
  <si>
    <t>斗彦</t>
  </si>
  <si>
    <t>두언</t>
  </si>
  <si>
    <t>晩春</t>
  </si>
  <si>
    <t>金振起</t>
  </si>
  <si>
    <t>김진기</t>
  </si>
  <si>
    <t>斗間</t>
  </si>
  <si>
    <t>두간</t>
  </si>
  <si>
    <t>金日乭</t>
  </si>
  <si>
    <t>김일돌</t>
  </si>
  <si>
    <t>新寧藥保</t>
  </si>
  <si>
    <t>신녕약보</t>
  </si>
  <si>
    <t>日乭</t>
  </si>
  <si>
    <t>일돌</t>
  </si>
  <si>
    <t>驚三</t>
  </si>
  <si>
    <t>練化</t>
  </si>
  <si>
    <t>業</t>
  </si>
  <si>
    <t>업</t>
  </si>
  <si>
    <t>載聲</t>
  </si>
  <si>
    <t>李春碩</t>
  </si>
  <si>
    <t>이춘석</t>
  </si>
  <si>
    <t>正玉</t>
  </si>
  <si>
    <t>정옥</t>
  </si>
  <si>
    <t>孫女</t>
  </si>
  <si>
    <t>손녀</t>
  </si>
  <si>
    <t>姜斗柄</t>
  </si>
  <si>
    <t>강두병</t>
  </si>
  <si>
    <t>斗柄</t>
  </si>
  <si>
    <t>丹城</t>
  </si>
  <si>
    <t>단성</t>
  </si>
  <si>
    <t>順鍾</t>
  </si>
  <si>
    <t>石奉</t>
  </si>
  <si>
    <t>李㝎三</t>
  </si>
  <si>
    <t>寡弟嫂</t>
  </si>
  <si>
    <t>과제수</t>
  </si>
  <si>
    <t>泰文</t>
  </si>
  <si>
    <t>태문</t>
  </si>
  <si>
    <t>三仁</t>
  </si>
  <si>
    <t>삼인</t>
  </si>
  <si>
    <t>乭德</t>
  </si>
  <si>
    <t>돌덕</t>
  </si>
  <si>
    <t>豆月</t>
  </si>
  <si>
    <t>두월</t>
  </si>
  <si>
    <t>李連大</t>
  </si>
  <si>
    <t>이연대</t>
  </si>
  <si>
    <t>連大</t>
  </si>
  <si>
    <t>연대</t>
  </si>
  <si>
    <t>陽元</t>
  </si>
  <si>
    <t>양원</t>
  </si>
  <si>
    <t>夏鎭</t>
  </si>
  <si>
    <t>하진</t>
  </si>
  <si>
    <t>金萬英</t>
  </si>
  <si>
    <t>김만영</t>
  </si>
  <si>
    <t>相德</t>
  </si>
  <si>
    <t>상덕</t>
  </si>
  <si>
    <t>宗殷</t>
  </si>
  <si>
    <t>종은</t>
  </si>
  <si>
    <t>宜善</t>
  </si>
  <si>
    <t>의선</t>
  </si>
  <si>
    <t>趙文秀</t>
  </si>
  <si>
    <t>조문수</t>
  </si>
  <si>
    <t>遠伊</t>
  </si>
  <si>
    <t>律</t>
  </si>
  <si>
    <t>률</t>
  </si>
  <si>
    <t>徐尙律</t>
  </si>
  <si>
    <t>서상률</t>
  </si>
  <si>
    <t>小汗丹</t>
  </si>
  <si>
    <t>소한단</t>
  </si>
  <si>
    <t>仁山里</t>
  </si>
  <si>
    <t>인산리</t>
  </si>
  <si>
    <t>崔有權</t>
  </si>
  <si>
    <t>최유권</t>
  </si>
  <si>
    <t>有權</t>
  </si>
  <si>
    <t>유권</t>
  </si>
  <si>
    <t>日彦</t>
  </si>
  <si>
    <t>學同</t>
  </si>
  <si>
    <t>命大</t>
  </si>
  <si>
    <t>명대</t>
  </si>
  <si>
    <t>禹鎭佑</t>
  </si>
  <si>
    <t>우진우</t>
  </si>
  <si>
    <t>達守</t>
  </si>
  <si>
    <t>徐日碩</t>
  </si>
  <si>
    <t>서일석</t>
  </si>
  <si>
    <t>有宗</t>
  </si>
  <si>
    <t>유종</t>
  </si>
  <si>
    <t>先月</t>
  </si>
  <si>
    <t>선월</t>
  </si>
  <si>
    <t>先心</t>
  </si>
  <si>
    <t>선심</t>
  </si>
  <si>
    <t>崔斗永</t>
  </si>
  <si>
    <t>최두영</t>
  </si>
  <si>
    <t>斗永</t>
  </si>
  <si>
    <t>두영</t>
  </si>
  <si>
    <t>德先</t>
  </si>
  <si>
    <t>덕선</t>
  </si>
  <si>
    <t>鶴奉</t>
  </si>
  <si>
    <t>崗坡</t>
  </si>
  <si>
    <t>강파</t>
  </si>
  <si>
    <t>黃海宗</t>
  </si>
  <si>
    <t>황해종</t>
  </si>
  <si>
    <t>錚</t>
  </si>
  <si>
    <t>쟁</t>
  </si>
  <si>
    <t>大齡</t>
  </si>
  <si>
    <t>대령</t>
  </si>
  <si>
    <t>漢烈</t>
  </si>
  <si>
    <t>한렬</t>
  </si>
  <si>
    <t>通訓大夫</t>
  </si>
  <si>
    <t>통훈대부</t>
  </si>
  <si>
    <t>朴大林</t>
  </si>
  <si>
    <t>박대림</t>
  </si>
  <si>
    <t>聖宅</t>
  </si>
  <si>
    <t>聖振</t>
  </si>
  <si>
    <t>貴郞</t>
  </si>
  <si>
    <t>귀랑</t>
  </si>
  <si>
    <t>徐庠宅</t>
  </si>
  <si>
    <t>서상택</t>
  </si>
  <si>
    <t>庠宅</t>
  </si>
  <si>
    <t>百祿</t>
  </si>
  <si>
    <t>백록</t>
  </si>
  <si>
    <t>慶集</t>
  </si>
  <si>
    <t>경집</t>
  </si>
  <si>
    <t>泰元</t>
  </si>
  <si>
    <t>태원</t>
  </si>
  <si>
    <t>姜連河</t>
  </si>
  <si>
    <t>靑州</t>
  </si>
  <si>
    <t>孫思直</t>
  </si>
  <si>
    <t>손사직</t>
  </si>
  <si>
    <t>開天</t>
  </si>
  <si>
    <t>개천</t>
  </si>
  <si>
    <t>奉安</t>
  </si>
  <si>
    <t>봉안</t>
  </si>
  <si>
    <t>鄭命載</t>
  </si>
  <si>
    <t>運基</t>
  </si>
  <si>
    <t>遜福</t>
  </si>
  <si>
    <t>손복</t>
  </si>
  <si>
    <t>三命</t>
  </si>
  <si>
    <t>삼명</t>
  </si>
  <si>
    <t>金奉逸</t>
  </si>
  <si>
    <t>김봉일</t>
  </si>
  <si>
    <t>化心</t>
  </si>
  <si>
    <t>화심</t>
  </si>
  <si>
    <t>崔翰遠</t>
  </si>
  <si>
    <t>최한원</t>
  </si>
  <si>
    <t>崔慶國故代子</t>
  </si>
  <si>
    <t>최경국고대자</t>
  </si>
  <si>
    <t>翰遠</t>
  </si>
  <si>
    <t>한원</t>
  </si>
  <si>
    <t>慶國</t>
  </si>
  <si>
    <t>경국</t>
  </si>
  <si>
    <t>順奎</t>
  </si>
  <si>
    <t>순규</t>
  </si>
  <si>
    <t>徐七成</t>
  </si>
  <si>
    <t>서칠성</t>
  </si>
  <si>
    <t>道彦</t>
  </si>
  <si>
    <t>도언</t>
  </si>
  <si>
    <t>致賢</t>
  </si>
  <si>
    <t>치현</t>
  </si>
  <si>
    <t>極模</t>
  </si>
  <si>
    <t>극모</t>
  </si>
  <si>
    <t>송병주</t>
  </si>
  <si>
    <t>奴己文</t>
  </si>
  <si>
    <t>노기문</t>
  </si>
  <si>
    <t>金禹錫</t>
  </si>
  <si>
    <t>김우석</t>
  </si>
  <si>
    <t>禹錫</t>
  </si>
  <si>
    <t>우석</t>
  </si>
  <si>
    <t>朴雲天</t>
  </si>
  <si>
    <t>박운천</t>
  </si>
  <si>
    <t>徐允宗</t>
  </si>
  <si>
    <t>서윤종</t>
  </si>
  <si>
    <t>聲球</t>
  </si>
  <si>
    <t>大辰</t>
  </si>
  <si>
    <t>대진</t>
  </si>
  <si>
    <t>宋襄洙</t>
  </si>
  <si>
    <t>송양수</t>
  </si>
  <si>
    <t>襄洙</t>
  </si>
  <si>
    <t>양수</t>
  </si>
  <si>
    <t>欽獜</t>
  </si>
  <si>
    <t>흠린</t>
  </si>
  <si>
    <t>學生通政大夫</t>
  </si>
  <si>
    <t>학생통정대부</t>
  </si>
  <si>
    <t>禹萬國</t>
  </si>
  <si>
    <t>우만국</t>
  </si>
  <si>
    <t>致君</t>
  </si>
  <si>
    <t>치군</t>
  </si>
  <si>
    <t>得理</t>
  </si>
  <si>
    <t>孝楠</t>
  </si>
  <si>
    <t>金快東</t>
  </si>
  <si>
    <t>김쾌동</t>
  </si>
  <si>
    <t>巡在家軍官</t>
  </si>
  <si>
    <t>순재가군관</t>
  </si>
  <si>
    <t>始澤</t>
  </si>
  <si>
    <t>시택</t>
  </si>
  <si>
    <t>起良</t>
  </si>
  <si>
    <t>기량</t>
  </si>
  <si>
    <t>白有檜</t>
  </si>
  <si>
    <t>백유회</t>
  </si>
  <si>
    <t>致白</t>
  </si>
  <si>
    <t>치백</t>
  </si>
  <si>
    <t>慶寬</t>
  </si>
  <si>
    <t>경관</t>
  </si>
  <si>
    <t>尹勉範</t>
  </si>
  <si>
    <t>윤면범</t>
  </si>
  <si>
    <t>錫仁</t>
  </si>
  <si>
    <t>석인</t>
  </si>
  <si>
    <t>文己</t>
  </si>
  <si>
    <t>문기</t>
  </si>
  <si>
    <t>孫日允</t>
  </si>
  <si>
    <t>손일윤</t>
  </si>
  <si>
    <t>日允</t>
  </si>
  <si>
    <t>일윤</t>
  </si>
  <si>
    <t>遜分</t>
  </si>
  <si>
    <t>손분</t>
  </si>
  <si>
    <t>伯仲</t>
  </si>
  <si>
    <t>백중</t>
  </si>
  <si>
    <t>張聖道</t>
  </si>
  <si>
    <t>장성도</t>
  </si>
  <si>
    <t>聖倍</t>
  </si>
  <si>
    <t>蒙三</t>
  </si>
  <si>
    <t>몽삼</t>
  </si>
  <si>
    <t>李大元</t>
  </si>
  <si>
    <t>이대원</t>
  </si>
  <si>
    <t>榮陽</t>
  </si>
  <si>
    <t>命丹</t>
  </si>
  <si>
    <t>宋哲洙</t>
  </si>
  <si>
    <t>송철수</t>
  </si>
  <si>
    <t>哲洙</t>
  </si>
  <si>
    <t>欽</t>
  </si>
  <si>
    <t>흠</t>
  </si>
  <si>
    <t>김운룡</t>
  </si>
  <si>
    <t>筩楠</t>
  </si>
  <si>
    <t>용남</t>
  </si>
  <si>
    <t>崔儀宗</t>
  </si>
  <si>
    <t>최의종</t>
  </si>
  <si>
    <t>崔榮文</t>
  </si>
  <si>
    <t>최영문</t>
  </si>
  <si>
    <t>崔鳴遠</t>
  </si>
  <si>
    <t>최명원</t>
  </si>
  <si>
    <t>鳴遠</t>
  </si>
  <si>
    <t>慶鍾</t>
  </si>
  <si>
    <t>경종</t>
  </si>
  <si>
    <t>順彩</t>
  </si>
  <si>
    <t>순채</t>
  </si>
  <si>
    <t>千日峯</t>
  </si>
  <si>
    <t>천일봉</t>
  </si>
  <si>
    <t>丁丁</t>
  </si>
  <si>
    <t>정정</t>
  </si>
  <si>
    <t>용태</t>
  </si>
  <si>
    <t>道新</t>
  </si>
  <si>
    <t>도신</t>
  </si>
  <si>
    <t>時相</t>
  </si>
  <si>
    <t>시상</t>
  </si>
  <si>
    <t>金順儀</t>
  </si>
  <si>
    <t>김순의</t>
  </si>
  <si>
    <t>聖圭</t>
  </si>
  <si>
    <t>文昌</t>
  </si>
  <si>
    <t>문창</t>
  </si>
  <si>
    <t>海寬</t>
  </si>
  <si>
    <t>해관</t>
  </si>
  <si>
    <t>羅連華</t>
  </si>
  <si>
    <t>遇昌</t>
  </si>
  <si>
    <t>우창</t>
  </si>
  <si>
    <t>復戶通政大夫</t>
  </si>
  <si>
    <t>현광수</t>
  </si>
  <si>
    <t>유수</t>
  </si>
  <si>
    <t>宋弼洙</t>
  </si>
  <si>
    <t>송필수</t>
  </si>
  <si>
    <t>欽宅</t>
  </si>
  <si>
    <t>榮文</t>
  </si>
  <si>
    <t>昌義</t>
  </si>
  <si>
    <t>창의</t>
  </si>
  <si>
    <t>孫厚德</t>
  </si>
  <si>
    <t>손후덕</t>
  </si>
  <si>
    <t>連興</t>
  </si>
  <si>
    <t>具聖談</t>
  </si>
  <si>
    <t>구성담</t>
  </si>
  <si>
    <t>鄭卿伊</t>
  </si>
  <si>
    <t>정경이</t>
  </si>
  <si>
    <t>收布軍</t>
  </si>
  <si>
    <t>수포군</t>
  </si>
  <si>
    <t>卿伊</t>
  </si>
  <si>
    <t>경이</t>
  </si>
  <si>
    <t>正業</t>
  </si>
  <si>
    <t>東根</t>
  </si>
  <si>
    <t>동근</t>
  </si>
  <si>
    <t>明才</t>
  </si>
  <si>
    <t>崔永和</t>
  </si>
  <si>
    <t>최영화</t>
  </si>
  <si>
    <t>奴梅得</t>
  </si>
  <si>
    <t>노매득</t>
  </si>
  <si>
    <t>宋龍洙</t>
  </si>
  <si>
    <t>송용수</t>
  </si>
  <si>
    <t>龍洙</t>
  </si>
  <si>
    <t>欽夏</t>
  </si>
  <si>
    <t>흠하</t>
  </si>
  <si>
    <t>學生折衝將軍</t>
  </si>
  <si>
    <t>학생절충장군</t>
  </si>
  <si>
    <t>金尙郁</t>
  </si>
  <si>
    <t>김상욱</t>
  </si>
  <si>
    <t>陵州</t>
  </si>
  <si>
    <t>必季</t>
  </si>
  <si>
    <t>필계</t>
  </si>
  <si>
    <t>泳春</t>
  </si>
  <si>
    <t>영춘</t>
  </si>
  <si>
    <t>翼輔</t>
  </si>
  <si>
    <t>익보</t>
  </si>
  <si>
    <t>潘起宗</t>
  </si>
  <si>
    <t>반기종</t>
  </si>
  <si>
    <t>梅得</t>
  </si>
  <si>
    <t>매득</t>
  </si>
  <si>
    <t>徐庭烈</t>
  </si>
  <si>
    <t>서정렬</t>
  </si>
  <si>
    <t>庭烈</t>
  </si>
  <si>
    <t>時伯</t>
  </si>
  <si>
    <t>시백</t>
  </si>
  <si>
    <t>신석룡</t>
  </si>
  <si>
    <t>寧越</t>
  </si>
  <si>
    <t>致佑</t>
  </si>
  <si>
    <t>치우</t>
  </si>
  <si>
    <t>章煥</t>
  </si>
  <si>
    <t>장환</t>
  </si>
  <si>
    <t>聖權</t>
  </si>
  <si>
    <t>성권</t>
  </si>
  <si>
    <t>崔宅震</t>
  </si>
  <si>
    <t>宋貞洙</t>
  </si>
  <si>
    <t>송정수</t>
  </si>
  <si>
    <t>貞洙</t>
  </si>
  <si>
    <t>정수</t>
  </si>
  <si>
    <t>欽眞</t>
  </si>
  <si>
    <t>흠진</t>
  </si>
  <si>
    <t>應圭</t>
  </si>
  <si>
    <t>尹載華</t>
  </si>
  <si>
    <t>윤재화</t>
  </si>
  <si>
    <t>南春</t>
  </si>
  <si>
    <t>남춘</t>
  </si>
  <si>
    <t>李載煥</t>
  </si>
  <si>
    <t>이재환</t>
  </si>
  <si>
    <t>哲權</t>
  </si>
  <si>
    <t>철권</t>
  </si>
  <si>
    <t>金哲得</t>
  </si>
  <si>
    <t>김철득</t>
  </si>
  <si>
    <t>哲得</t>
  </si>
  <si>
    <t>철득</t>
  </si>
  <si>
    <t>漢守</t>
  </si>
  <si>
    <t>한수</t>
  </si>
  <si>
    <t>万宅</t>
  </si>
  <si>
    <t>順岳</t>
  </si>
  <si>
    <t>순악</t>
  </si>
  <si>
    <t>李光範</t>
  </si>
  <si>
    <t>이광범</t>
  </si>
  <si>
    <t>爾楫</t>
  </si>
  <si>
    <t>이즙</t>
  </si>
  <si>
    <t>遇稷</t>
  </si>
  <si>
    <t>우직</t>
  </si>
  <si>
    <t>稷</t>
  </si>
  <si>
    <t>직</t>
  </si>
  <si>
    <t>李春晦</t>
  </si>
  <si>
    <t>이춘회</t>
  </si>
  <si>
    <t>哲宗</t>
  </si>
  <si>
    <t>철종</t>
  </si>
  <si>
    <t>愛月</t>
  </si>
  <si>
    <t>애월</t>
  </si>
  <si>
    <t>愛切</t>
  </si>
  <si>
    <t>애절</t>
  </si>
  <si>
    <t>崔連碩</t>
  </si>
  <si>
    <t>최연석</t>
  </si>
  <si>
    <t>連碩</t>
  </si>
  <si>
    <t>慶郁</t>
  </si>
  <si>
    <t>경욱</t>
  </si>
  <si>
    <t>金麗生</t>
  </si>
  <si>
    <t>趙基平</t>
  </si>
  <si>
    <t>조기평</t>
  </si>
  <si>
    <t>柳東日</t>
  </si>
  <si>
    <t>유동일</t>
  </si>
  <si>
    <t>東日</t>
  </si>
  <si>
    <t>동일</t>
  </si>
  <si>
    <t>爾浹</t>
  </si>
  <si>
    <t>이협</t>
  </si>
  <si>
    <t>元三</t>
  </si>
  <si>
    <t>원삼</t>
  </si>
  <si>
    <t>希瑞</t>
  </si>
  <si>
    <t>희서</t>
  </si>
  <si>
    <t>孫光義</t>
  </si>
  <si>
    <t>손광의</t>
  </si>
  <si>
    <t>根元</t>
  </si>
  <si>
    <t>근원</t>
  </si>
  <si>
    <t>啓新</t>
  </si>
  <si>
    <t>金世振</t>
  </si>
  <si>
    <t>김세진</t>
  </si>
  <si>
    <t>奉月</t>
  </si>
  <si>
    <t>봉월</t>
  </si>
  <si>
    <t>奉得</t>
  </si>
  <si>
    <t>봉득</t>
  </si>
  <si>
    <t>宋進洙</t>
  </si>
  <si>
    <t>송진수</t>
  </si>
  <si>
    <t>進洙</t>
  </si>
  <si>
    <t>학생족친위</t>
  </si>
  <si>
    <t>尙箕</t>
  </si>
  <si>
    <t>東英</t>
  </si>
  <si>
    <t>동영</t>
  </si>
  <si>
    <t>道恒</t>
  </si>
  <si>
    <t>도항</t>
  </si>
  <si>
    <t>金大五</t>
  </si>
  <si>
    <t>김대오</t>
  </si>
  <si>
    <t>源洙</t>
  </si>
  <si>
    <t>徐智五</t>
  </si>
  <si>
    <t>서지오</t>
  </si>
  <si>
    <t>智五</t>
  </si>
  <si>
    <t>敏宅</t>
  </si>
  <si>
    <t>午祿</t>
  </si>
  <si>
    <t>오록</t>
  </si>
  <si>
    <t>金應八</t>
  </si>
  <si>
    <t>김응팔</t>
  </si>
  <si>
    <t>宋源洙</t>
  </si>
  <si>
    <t>송원수</t>
  </si>
  <si>
    <t>小貴丹</t>
  </si>
  <si>
    <t>소귀단</t>
  </si>
  <si>
    <t>唐洞里</t>
  </si>
  <si>
    <t>당동리</t>
  </si>
  <si>
    <t>金禹鑄</t>
  </si>
  <si>
    <t>裕鐸</t>
  </si>
  <si>
    <t>유탁</t>
  </si>
  <si>
    <t>정진휴고대자</t>
  </si>
  <si>
    <t>鎭休</t>
  </si>
  <si>
    <t>진휴</t>
  </si>
  <si>
    <t>益周</t>
  </si>
  <si>
    <t>익주</t>
  </si>
  <si>
    <t>계서</t>
  </si>
  <si>
    <t>孫允得</t>
  </si>
  <si>
    <t>손윤득</t>
  </si>
  <si>
    <t>哲周</t>
  </si>
  <si>
    <t>철주</t>
  </si>
  <si>
    <t>馹驥</t>
  </si>
  <si>
    <t>일기</t>
  </si>
  <si>
    <t>學生嘉善大夫</t>
  </si>
  <si>
    <t>학생가선대부</t>
  </si>
  <si>
    <t>斗生</t>
  </si>
  <si>
    <t>두생</t>
  </si>
  <si>
    <t>具東範</t>
  </si>
  <si>
    <t>구동범</t>
  </si>
  <si>
    <t>幼學鄭有大故代子</t>
  </si>
  <si>
    <t>유학정유대고대자</t>
  </si>
  <si>
    <t>基允</t>
  </si>
  <si>
    <t>기윤</t>
  </si>
  <si>
    <t>裕大</t>
  </si>
  <si>
    <t>鍾休</t>
  </si>
  <si>
    <t>종휴</t>
  </si>
  <si>
    <t>李光奎</t>
  </si>
  <si>
    <t>이광규</t>
  </si>
  <si>
    <t>김우주</t>
  </si>
  <si>
    <t>禹鑄</t>
  </si>
  <si>
    <t>우주</t>
  </si>
  <si>
    <t>彰信校理訓鍊判官</t>
  </si>
  <si>
    <t>창신교리훈련판관</t>
  </si>
  <si>
    <t>權日用</t>
  </si>
  <si>
    <t>권일용</t>
  </si>
  <si>
    <t>柄漢</t>
  </si>
  <si>
    <t>병한</t>
  </si>
  <si>
    <t>貴載</t>
  </si>
  <si>
    <t>귀재</t>
  </si>
  <si>
    <t>金希秋</t>
  </si>
  <si>
    <t>김희추</t>
  </si>
  <si>
    <t>尹光澤</t>
  </si>
  <si>
    <t>윤광택</t>
  </si>
  <si>
    <t>周先</t>
  </si>
  <si>
    <t>順辰</t>
  </si>
  <si>
    <t>순진</t>
  </si>
  <si>
    <t>鄭裕衡</t>
  </si>
  <si>
    <t>정유형</t>
  </si>
  <si>
    <t>裕衡</t>
  </si>
  <si>
    <t>유형</t>
  </si>
  <si>
    <t>權錫範</t>
  </si>
  <si>
    <t>권석범</t>
  </si>
  <si>
    <t>姜尙佑</t>
  </si>
  <si>
    <t>강상우</t>
  </si>
  <si>
    <t>尙佑</t>
  </si>
  <si>
    <t>載鎭</t>
  </si>
  <si>
    <t>翊周</t>
  </si>
  <si>
    <t>學生通德郞</t>
  </si>
  <si>
    <t>학생통덕랑</t>
  </si>
  <si>
    <t>高夏仲</t>
  </si>
  <si>
    <t>고하중</t>
  </si>
  <si>
    <t>二龍</t>
  </si>
  <si>
    <t>이룡</t>
  </si>
  <si>
    <t>李春燁</t>
  </si>
  <si>
    <t>이춘엽</t>
  </si>
  <si>
    <t>達今</t>
  </si>
  <si>
    <t>달금</t>
  </si>
  <si>
    <t>坪里</t>
  </si>
  <si>
    <t>평리</t>
  </si>
  <si>
    <t>秋興大</t>
  </si>
  <si>
    <t>추흥대</t>
  </si>
  <si>
    <t>秋昌璘</t>
  </si>
  <si>
    <t>추창린</t>
  </si>
  <si>
    <t>秋有實故代子</t>
  </si>
  <si>
    <t>추유실고대자</t>
  </si>
  <si>
    <t>昌璘</t>
  </si>
  <si>
    <t>창린</t>
  </si>
  <si>
    <t>有實</t>
  </si>
  <si>
    <t>유실</t>
  </si>
  <si>
    <t>聖復</t>
  </si>
  <si>
    <t>光補</t>
  </si>
  <si>
    <t>李光善</t>
  </si>
  <si>
    <t>이광선</t>
  </si>
  <si>
    <t>德千</t>
  </si>
  <si>
    <t>덕천</t>
  </si>
  <si>
    <t>福萬</t>
  </si>
  <si>
    <t>복만</t>
  </si>
  <si>
    <t>李承泌</t>
  </si>
  <si>
    <t>이승필</t>
  </si>
  <si>
    <t>次月</t>
  </si>
  <si>
    <t>차월</t>
  </si>
  <si>
    <t>秋得先</t>
  </si>
  <si>
    <t>추득선</t>
  </si>
  <si>
    <t>權守大</t>
  </si>
  <si>
    <t>권수대</t>
  </si>
  <si>
    <t>渭迎</t>
  </si>
  <si>
    <t>위영</t>
  </si>
  <si>
    <t>泰仁</t>
  </si>
  <si>
    <t>태인</t>
  </si>
  <si>
    <t>치룡</t>
  </si>
  <si>
    <t>禹旭</t>
  </si>
  <si>
    <t>우욱</t>
  </si>
  <si>
    <t>興大</t>
  </si>
  <si>
    <t>박진근</t>
  </si>
  <si>
    <t>金聖泰</t>
  </si>
  <si>
    <t>김성태</t>
  </si>
  <si>
    <t>興順</t>
  </si>
  <si>
    <t>흥순</t>
  </si>
  <si>
    <t>郭慶文</t>
  </si>
  <si>
    <t>곽경문</t>
  </si>
  <si>
    <t>遂意</t>
  </si>
  <si>
    <t>수의</t>
  </si>
  <si>
    <t>羅龍瑞</t>
  </si>
  <si>
    <t>安定</t>
  </si>
  <si>
    <t>안정</t>
  </si>
  <si>
    <t>明澤</t>
  </si>
  <si>
    <t>명택</t>
  </si>
  <si>
    <t>守澤</t>
  </si>
  <si>
    <t>수택</t>
  </si>
  <si>
    <t>曺雯</t>
  </si>
  <si>
    <t>조문</t>
  </si>
  <si>
    <t>雯</t>
  </si>
  <si>
    <t>時業</t>
  </si>
  <si>
    <t>시업</t>
  </si>
  <si>
    <t>時華</t>
  </si>
  <si>
    <t>遠溶</t>
  </si>
  <si>
    <t>원용</t>
  </si>
  <si>
    <t>命福</t>
  </si>
  <si>
    <t>명복</t>
  </si>
  <si>
    <t>殷聖國</t>
  </si>
  <si>
    <t>은성국</t>
  </si>
  <si>
    <t>東赫</t>
  </si>
  <si>
    <t>동혁</t>
  </si>
  <si>
    <t>金鼎九</t>
  </si>
  <si>
    <t>김정구</t>
  </si>
  <si>
    <t>殷每</t>
  </si>
  <si>
    <t>은매</t>
  </si>
  <si>
    <t>급분</t>
  </si>
  <si>
    <t>秋學俊</t>
  </si>
  <si>
    <t>추학준</t>
  </si>
  <si>
    <t>學俊</t>
  </si>
  <si>
    <t>학준</t>
  </si>
  <si>
    <t>金載祐</t>
  </si>
  <si>
    <t>김재우</t>
  </si>
  <si>
    <t>次鈺</t>
  </si>
  <si>
    <t>崔致輝</t>
  </si>
  <si>
    <t>최치휘</t>
  </si>
  <si>
    <t>柳相俊</t>
  </si>
  <si>
    <t>유상준</t>
  </si>
  <si>
    <t>相俊</t>
  </si>
  <si>
    <t>慶戌</t>
  </si>
  <si>
    <t>東植</t>
  </si>
  <si>
    <t>동식</t>
  </si>
  <si>
    <t>爾輻</t>
  </si>
  <si>
    <t>이복</t>
  </si>
  <si>
    <t>金慶潤</t>
  </si>
  <si>
    <t>김경윤</t>
  </si>
  <si>
    <t>相汶</t>
  </si>
  <si>
    <t>大鵬</t>
  </si>
  <si>
    <t>대붕</t>
  </si>
  <si>
    <t>再鵬</t>
  </si>
  <si>
    <t>재붕</t>
  </si>
  <si>
    <t>江牙之</t>
  </si>
  <si>
    <t>강아지</t>
  </si>
  <si>
    <t>金仁坤</t>
  </si>
  <si>
    <t>김인곤</t>
  </si>
  <si>
    <t>幼</t>
  </si>
  <si>
    <t>유</t>
  </si>
  <si>
    <t>載浩</t>
  </si>
  <si>
    <t>재호</t>
  </si>
  <si>
    <t>基</t>
  </si>
  <si>
    <t>기</t>
  </si>
  <si>
    <t>金世鍊</t>
  </si>
  <si>
    <t>김세련</t>
  </si>
  <si>
    <t>聖寬</t>
  </si>
  <si>
    <t>성관</t>
  </si>
  <si>
    <t>世復</t>
  </si>
  <si>
    <t>李時範</t>
  </si>
  <si>
    <t>이시범</t>
  </si>
  <si>
    <t>秋白興</t>
  </si>
  <si>
    <t>추백흥</t>
  </si>
  <si>
    <t>白興</t>
  </si>
  <si>
    <t>澤殷</t>
  </si>
  <si>
    <t>택은</t>
  </si>
  <si>
    <t>權重衡</t>
  </si>
  <si>
    <t>권중형</t>
  </si>
  <si>
    <t>鎭遠</t>
  </si>
  <si>
    <t>振奉</t>
  </si>
  <si>
    <t>진봉</t>
  </si>
  <si>
    <t>朴正基</t>
  </si>
  <si>
    <t>박정기</t>
  </si>
  <si>
    <t>東彬</t>
  </si>
  <si>
    <t>동빈</t>
  </si>
  <si>
    <t>壽華</t>
  </si>
  <si>
    <t>金德海</t>
  </si>
  <si>
    <t>김덕해</t>
  </si>
  <si>
    <t>東今</t>
  </si>
  <si>
    <t>동금</t>
  </si>
  <si>
    <t>金仁範</t>
  </si>
  <si>
    <t>김인범</t>
  </si>
  <si>
    <t>小今月</t>
  </si>
  <si>
    <t>소금월</t>
  </si>
  <si>
    <t>秋百千</t>
  </si>
  <si>
    <t>추백천</t>
  </si>
  <si>
    <t>百千</t>
  </si>
  <si>
    <t>백천</t>
  </si>
  <si>
    <t>枝秀</t>
  </si>
  <si>
    <t>지수</t>
  </si>
  <si>
    <t>春茂</t>
  </si>
  <si>
    <t>춘무</t>
  </si>
  <si>
    <t>鄭錫奇</t>
  </si>
  <si>
    <t>정석기</t>
  </si>
  <si>
    <t>振玉</t>
  </si>
  <si>
    <t>振哲</t>
  </si>
  <si>
    <t>每丹</t>
  </si>
  <si>
    <t>매단</t>
  </si>
  <si>
    <t>秋致仁</t>
  </si>
  <si>
    <t>추치인</t>
  </si>
  <si>
    <t>致仁</t>
  </si>
  <si>
    <t>치인</t>
  </si>
  <si>
    <t>李載漢</t>
  </si>
  <si>
    <t>福宗</t>
  </si>
  <si>
    <t>복종</t>
  </si>
  <si>
    <t>慶元</t>
  </si>
  <si>
    <t>朴正大</t>
  </si>
  <si>
    <t>박정대</t>
  </si>
  <si>
    <t>潘南</t>
  </si>
  <si>
    <t>반남</t>
  </si>
  <si>
    <t>崔道允</t>
  </si>
  <si>
    <t>최도윤</t>
  </si>
  <si>
    <t>道允</t>
  </si>
  <si>
    <t>도윤</t>
  </si>
  <si>
    <t>河雲澤</t>
  </si>
  <si>
    <t>하운택</t>
  </si>
  <si>
    <t>順鎭</t>
  </si>
  <si>
    <t>禹坤</t>
  </si>
  <si>
    <t>慶化</t>
  </si>
  <si>
    <t>경화</t>
  </si>
  <si>
    <t>崔漢基</t>
  </si>
  <si>
    <t>최한기</t>
  </si>
  <si>
    <t>鶴</t>
  </si>
  <si>
    <t>姜在珪</t>
  </si>
  <si>
    <t>강재규</t>
  </si>
  <si>
    <t>在珪</t>
  </si>
  <si>
    <t>재규</t>
  </si>
  <si>
    <t>택룡</t>
  </si>
  <si>
    <t>崇政大夫</t>
  </si>
  <si>
    <t>숭정대부</t>
  </si>
  <si>
    <t>崔鎭佑</t>
  </si>
  <si>
    <t>최진우</t>
  </si>
  <si>
    <t>金錫鉉</t>
  </si>
  <si>
    <t>김석현</t>
  </si>
  <si>
    <t>志佑</t>
  </si>
  <si>
    <t>지우</t>
  </si>
  <si>
    <t>尙遷</t>
  </si>
  <si>
    <t>상천</t>
  </si>
  <si>
    <t>金章郁</t>
  </si>
  <si>
    <t>姜世睦</t>
  </si>
  <si>
    <t>강세목</t>
  </si>
  <si>
    <t>世睦</t>
  </si>
  <si>
    <t>세목</t>
  </si>
  <si>
    <t>順儀</t>
  </si>
  <si>
    <t>折衝將軍贈嘉善大夫</t>
  </si>
  <si>
    <t>절충장군증가선대부</t>
  </si>
  <si>
    <t>百華</t>
  </si>
  <si>
    <t>백화</t>
  </si>
  <si>
    <t>李英發</t>
  </si>
  <si>
    <t>이영발</t>
  </si>
  <si>
    <t>漢胄</t>
  </si>
  <si>
    <t>國彩</t>
  </si>
  <si>
    <t>李春新</t>
  </si>
  <si>
    <t>이춘신</t>
  </si>
  <si>
    <t>斗辰</t>
  </si>
  <si>
    <t>두진</t>
  </si>
  <si>
    <t>斗得</t>
  </si>
  <si>
    <t>두득</t>
  </si>
  <si>
    <t>斗今</t>
  </si>
  <si>
    <t>김장욱</t>
  </si>
  <si>
    <t>章郁</t>
  </si>
  <si>
    <t>장욱</t>
  </si>
  <si>
    <t>東源</t>
  </si>
  <si>
    <t>동원</t>
  </si>
  <si>
    <t>益善</t>
  </si>
  <si>
    <t>익선</t>
  </si>
  <si>
    <t>張鳳九</t>
  </si>
  <si>
    <t>장봉구</t>
  </si>
  <si>
    <t>承烈</t>
  </si>
  <si>
    <t>승렬</t>
  </si>
  <si>
    <t>就如</t>
  </si>
  <si>
    <t>취여</t>
  </si>
  <si>
    <t>圭復</t>
  </si>
  <si>
    <t>曺錫胄</t>
  </si>
  <si>
    <t>조석주</t>
  </si>
  <si>
    <t>桂心</t>
  </si>
  <si>
    <t>禹氏</t>
  </si>
  <si>
    <t>우씨</t>
  </si>
  <si>
    <t>寡婦</t>
  </si>
  <si>
    <t>과부</t>
  </si>
  <si>
    <t>仲連</t>
  </si>
  <si>
    <t>중련</t>
  </si>
  <si>
    <t>萬蓬</t>
  </si>
  <si>
    <t>金載夏</t>
  </si>
  <si>
    <t>김재하</t>
  </si>
  <si>
    <t>次每</t>
  </si>
  <si>
    <t>차매</t>
  </si>
  <si>
    <t>秋尙</t>
  </si>
  <si>
    <t>추상</t>
  </si>
  <si>
    <t>尙</t>
  </si>
  <si>
    <t>상</t>
  </si>
  <si>
    <t>憲祉</t>
  </si>
  <si>
    <t>헌지</t>
  </si>
  <si>
    <t>聖株</t>
  </si>
  <si>
    <t>朴思春</t>
  </si>
  <si>
    <t>박사춘</t>
  </si>
  <si>
    <t>次郞</t>
  </si>
  <si>
    <t>차랑</t>
  </si>
  <si>
    <t>金氏</t>
  </si>
  <si>
    <t>김씨</t>
  </si>
  <si>
    <t>世鎭</t>
  </si>
  <si>
    <t>세진</t>
  </si>
  <si>
    <t>成玉</t>
  </si>
  <si>
    <t>성옥</t>
  </si>
  <si>
    <t>分得</t>
  </si>
  <si>
    <t>분득</t>
  </si>
  <si>
    <t>廣里</t>
  </si>
  <si>
    <t>광리</t>
  </si>
  <si>
    <t>奴卜乭</t>
  </si>
  <si>
    <t>노복돌</t>
  </si>
  <si>
    <t>禹孝重</t>
  </si>
  <si>
    <t>우효중</t>
  </si>
  <si>
    <t>孝重</t>
  </si>
  <si>
    <t>효중</t>
  </si>
  <si>
    <t>尙璞</t>
  </si>
  <si>
    <t>상박</t>
  </si>
  <si>
    <t>興休</t>
  </si>
  <si>
    <t>흥휴</t>
  </si>
  <si>
    <t>草溪</t>
  </si>
  <si>
    <t>초계</t>
  </si>
  <si>
    <t>敷基</t>
  </si>
  <si>
    <t>부기</t>
  </si>
  <si>
    <t>尙振</t>
  </si>
  <si>
    <t>金遠淡</t>
  </si>
  <si>
    <t>김원담</t>
  </si>
  <si>
    <t>基海</t>
  </si>
  <si>
    <t>禹鎭文</t>
  </si>
  <si>
    <t>우진문</t>
  </si>
  <si>
    <t>禮瑞</t>
  </si>
  <si>
    <t>예서</t>
  </si>
  <si>
    <t>德崇</t>
  </si>
  <si>
    <t>덕숭</t>
  </si>
  <si>
    <t>國永</t>
  </si>
  <si>
    <t>국영</t>
  </si>
  <si>
    <t>信明</t>
  </si>
  <si>
    <t>신명</t>
  </si>
  <si>
    <t>黃時碩</t>
  </si>
  <si>
    <t>황시석</t>
  </si>
  <si>
    <t>夏寅</t>
  </si>
  <si>
    <t>하인</t>
  </si>
  <si>
    <t>夏鼎</t>
  </si>
  <si>
    <t>하정</t>
  </si>
  <si>
    <t>道洪</t>
  </si>
  <si>
    <t>達玉</t>
  </si>
  <si>
    <t>달옥</t>
  </si>
  <si>
    <t>禹萬業</t>
  </si>
  <si>
    <t>우만업</t>
  </si>
  <si>
    <t>萬業</t>
  </si>
  <si>
    <t>만업</t>
  </si>
  <si>
    <t>예도</t>
  </si>
  <si>
    <t>德尙</t>
  </si>
  <si>
    <t>덕상</t>
  </si>
  <si>
    <t>尹奉載</t>
  </si>
  <si>
    <t>윤봉재</t>
  </si>
  <si>
    <t>承謨</t>
  </si>
  <si>
    <t>승모</t>
  </si>
  <si>
    <t>時乭</t>
  </si>
  <si>
    <t>시돌</t>
  </si>
  <si>
    <t>文命彦</t>
  </si>
  <si>
    <t>문명언</t>
  </si>
  <si>
    <t>命彦</t>
  </si>
  <si>
    <t>명언</t>
  </si>
  <si>
    <t>甘川</t>
  </si>
  <si>
    <t>감천</t>
  </si>
  <si>
    <t>계주</t>
  </si>
  <si>
    <t>復興</t>
  </si>
  <si>
    <t>涇</t>
  </si>
  <si>
    <t>潘思漢</t>
  </si>
  <si>
    <t>반사한</t>
  </si>
  <si>
    <t>達福</t>
  </si>
  <si>
    <t>달복</t>
  </si>
  <si>
    <t>世鍊</t>
  </si>
  <si>
    <t>세련</t>
  </si>
  <si>
    <t>李宗基</t>
  </si>
  <si>
    <t>이종기</t>
  </si>
  <si>
    <t>聲克</t>
  </si>
  <si>
    <t>성극</t>
  </si>
  <si>
    <t>武揚</t>
  </si>
  <si>
    <t>무양</t>
  </si>
  <si>
    <t>件里得</t>
  </si>
  <si>
    <t>건리득</t>
  </si>
  <si>
    <t>禹孝文</t>
  </si>
  <si>
    <t>우효문</t>
  </si>
  <si>
    <t>孝文</t>
  </si>
  <si>
    <t>효문</t>
  </si>
  <si>
    <t>命寬</t>
  </si>
  <si>
    <t>명관</t>
  </si>
  <si>
    <t>崔在崑</t>
  </si>
  <si>
    <t>최재곤</t>
  </si>
  <si>
    <t>日煥</t>
  </si>
  <si>
    <t>일환</t>
  </si>
  <si>
    <t>海沅</t>
  </si>
  <si>
    <t>해원</t>
  </si>
  <si>
    <t>黃希載</t>
  </si>
  <si>
    <t>황희재</t>
  </si>
  <si>
    <t>夏九</t>
  </si>
  <si>
    <t>하구</t>
  </si>
  <si>
    <t>淡沙</t>
  </si>
  <si>
    <t>담사</t>
  </si>
  <si>
    <t>柳星翼</t>
  </si>
  <si>
    <t>崔熙宗</t>
  </si>
  <si>
    <t>최희종</t>
  </si>
  <si>
    <t>幼學崔鎭復故代子</t>
  </si>
  <si>
    <t>熙宗</t>
  </si>
  <si>
    <t>희종</t>
  </si>
  <si>
    <t>鎭復</t>
  </si>
  <si>
    <t>興世</t>
  </si>
  <si>
    <t>흥세</t>
  </si>
  <si>
    <t>貴章</t>
  </si>
  <si>
    <t>귀장</t>
  </si>
  <si>
    <t>高興周</t>
  </si>
  <si>
    <t>고흥주</t>
  </si>
  <si>
    <t>載衝</t>
  </si>
  <si>
    <t>재충</t>
  </si>
  <si>
    <t>箕宗</t>
  </si>
  <si>
    <t>기종</t>
  </si>
  <si>
    <t>五郞</t>
  </si>
  <si>
    <t>오랑</t>
  </si>
  <si>
    <t>五切</t>
  </si>
  <si>
    <t>오절</t>
  </si>
  <si>
    <t>禹永文</t>
  </si>
  <si>
    <t>우영문</t>
  </si>
  <si>
    <t>海汶</t>
  </si>
  <si>
    <t>해문</t>
  </si>
  <si>
    <t>應載</t>
  </si>
  <si>
    <t>응재</t>
  </si>
  <si>
    <t>夏極</t>
  </si>
  <si>
    <t>하극</t>
  </si>
  <si>
    <t>金銅淳</t>
  </si>
  <si>
    <t>김동순</t>
  </si>
  <si>
    <t>銅淳</t>
  </si>
  <si>
    <t>동순</t>
  </si>
  <si>
    <t>興岩</t>
  </si>
  <si>
    <t>흥암</t>
  </si>
  <si>
    <t>錫瑞</t>
  </si>
  <si>
    <t>석서</t>
  </si>
  <si>
    <t>國參</t>
  </si>
  <si>
    <t>禹正東</t>
  </si>
  <si>
    <t>우정동</t>
  </si>
  <si>
    <t>元潤</t>
  </si>
  <si>
    <t>원윤</t>
  </si>
  <si>
    <t>德瑞</t>
  </si>
  <si>
    <t>덕서</t>
  </si>
  <si>
    <t>天秀</t>
  </si>
  <si>
    <t>천수</t>
  </si>
  <si>
    <t>장광만</t>
  </si>
  <si>
    <t>英述</t>
  </si>
  <si>
    <t>英孝</t>
  </si>
  <si>
    <t>영효</t>
  </si>
  <si>
    <t>貴日</t>
  </si>
  <si>
    <t>귀일</t>
  </si>
  <si>
    <t>유성익</t>
  </si>
  <si>
    <t>星翼</t>
  </si>
  <si>
    <t>성익</t>
  </si>
  <si>
    <t>漢熙</t>
  </si>
  <si>
    <t>한희</t>
  </si>
  <si>
    <t>遇陽</t>
  </si>
  <si>
    <t>우양</t>
  </si>
  <si>
    <t>崔極</t>
  </si>
  <si>
    <t>최극</t>
  </si>
  <si>
    <t>福守</t>
  </si>
  <si>
    <t>金光澤</t>
  </si>
  <si>
    <t>김광택</t>
  </si>
  <si>
    <t>華展</t>
  </si>
  <si>
    <t>화전</t>
  </si>
  <si>
    <t>有郞</t>
  </si>
  <si>
    <t>유랑</t>
  </si>
  <si>
    <t>崔錫浩</t>
  </si>
  <si>
    <t>최석호</t>
  </si>
  <si>
    <t>錫浩</t>
  </si>
  <si>
    <t>鎭夏</t>
  </si>
  <si>
    <t>진하</t>
  </si>
  <si>
    <t>興佑</t>
  </si>
  <si>
    <t>貴極</t>
  </si>
  <si>
    <t>귀극</t>
  </si>
  <si>
    <t>賓</t>
  </si>
  <si>
    <t>빈</t>
  </si>
  <si>
    <t>斗元</t>
  </si>
  <si>
    <t>두원</t>
  </si>
  <si>
    <t>秀遠</t>
  </si>
  <si>
    <t>挺善</t>
  </si>
  <si>
    <t>정선</t>
  </si>
  <si>
    <t>金達福</t>
  </si>
  <si>
    <t>김달복</t>
  </si>
  <si>
    <t>俊法</t>
  </si>
  <si>
    <t>준법</t>
  </si>
  <si>
    <t>정안</t>
  </si>
  <si>
    <t>容心</t>
  </si>
  <si>
    <t>小容心</t>
  </si>
  <si>
    <t>소용심</t>
  </si>
  <si>
    <t>柳星連</t>
  </si>
  <si>
    <t>崔膺浩</t>
  </si>
  <si>
    <t>최응호</t>
  </si>
  <si>
    <t>膺浩</t>
  </si>
  <si>
    <t>鎭坤</t>
  </si>
  <si>
    <t>진곤</t>
  </si>
  <si>
    <t>李銑</t>
  </si>
  <si>
    <t>吳海文</t>
  </si>
  <si>
    <t>오해문</t>
  </si>
  <si>
    <t>正浩</t>
  </si>
  <si>
    <t>정호</t>
  </si>
  <si>
    <t>정립</t>
  </si>
  <si>
    <t>分女</t>
  </si>
  <si>
    <t>분녀</t>
  </si>
  <si>
    <t>金海淳</t>
  </si>
  <si>
    <t>김해순</t>
  </si>
  <si>
    <t>興嚴</t>
  </si>
  <si>
    <t>흥엄</t>
  </si>
  <si>
    <t>命崙</t>
  </si>
  <si>
    <t>명륜</t>
  </si>
  <si>
    <t>原瑞</t>
  </si>
  <si>
    <t>원서</t>
  </si>
  <si>
    <t>重天</t>
  </si>
  <si>
    <t>중천</t>
  </si>
  <si>
    <t>安守采</t>
  </si>
  <si>
    <t>안수채</t>
  </si>
  <si>
    <t>永彦</t>
  </si>
  <si>
    <t>영언</t>
  </si>
  <si>
    <t>유성련</t>
  </si>
  <si>
    <t>星連</t>
  </si>
  <si>
    <t>崔光極</t>
  </si>
  <si>
    <t>최광극</t>
  </si>
  <si>
    <t>泰雲</t>
  </si>
  <si>
    <t>태운</t>
  </si>
  <si>
    <t>永福</t>
  </si>
  <si>
    <t>영복</t>
  </si>
  <si>
    <t>遠彩</t>
  </si>
  <si>
    <t>裴光鎭</t>
  </si>
  <si>
    <t>배광진</t>
  </si>
  <si>
    <t>明出</t>
  </si>
  <si>
    <t>명출</t>
  </si>
  <si>
    <t>芿俊</t>
  </si>
  <si>
    <t>잉준</t>
  </si>
  <si>
    <t>禹夏錫</t>
  </si>
  <si>
    <t>우하석</t>
  </si>
  <si>
    <t>朴宗助</t>
  </si>
  <si>
    <t>박종조</t>
  </si>
  <si>
    <t>祐哲</t>
  </si>
  <si>
    <t>希聖</t>
  </si>
  <si>
    <t>金聖祐</t>
  </si>
  <si>
    <t>김성우</t>
  </si>
  <si>
    <t>太平</t>
  </si>
  <si>
    <t>태평</t>
  </si>
  <si>
    <t>金周煥</t>
  </si>
  <si>
    <t>김주환</t>
  </si>
  <si>
    <t>주환</t>
  </si>
  <si>
    <t>慶天</t>
  </si>
  <si>
    <t>경천</t>
  </si>
  <si>
    <t>興澤</t>
  </si>
  <si>
    <t>흥택</t>
  </si>
  <si>
    <t>尹光</t>
  </si>
  <si>
    <t>禹順錫</t>
  </si>
  <si>
    <t>우순석</t>
  </si>
  <si>
    <t>운룡</t>
  </si>
  <si>
    <t>明敦</t>
  </si>
  <si>
    <t>명돈</t>
  </si>
  <si>
    <t>聲基</t>
  </si>
  <si>
    <t>崔慶厚</t>
  </si>
  <si>
    <t>최경후</t>
  </si>
  <si>
    <t>莫辰</t>
  </si>
  <si>
    <t>막진</t>
  </si>
  <si>
    <t>奴次得</t>
  </si>
  <si>
    <t>노차득</t>
  </si>
  <si>
    <t>高錫三</t>
  </si>
  <si>
    <t>고석삼</t>
  </si>
  <si>
    <t>錫三</t>
  </si>
  <si>
    <t>석삼</t>
  </si>
  <si>
    <t>濟州</t>
  </si>
  <si>
    <t>제주</t>
  </si>
  <si>
    <t>容業</t>
  </si>
  <si>
    <t>宇南</t>
  </si>
  <si>
    <t>우남</t>
  </si>
  <si>
    <t>起順</t>
  </si>
  <si>
    <t>禹命潤</t>
  </si>
  <si>
    <t>우명윤</t>
  </si>
  <si>
    <t>都聖必</t>
  </si>
  <si>
    <t>八莒</t>
  </si>
  <si>
    <t>日坤</t>
  </si>
  <si>
    <t>禹米坤</t>
  </si>
  <si>
    <t>우미곤</t>
  </si>
  <si>
    <t>幼學禹啓聖故代子</t>
  </si>
  <si>
    <t>유학우계성고대자</t>
  </si>
  <si>
    <t>米坤</t>
  </si>
  <si>
    <t>미곤</t>
  </si>
  <si>
    <t>啓聖</t>
  </si>
  <si>
    <t>계성</t>
  </si>
  <si>
    <t>萬國</t>
  </si>
  <si>
    <t>만국</t>
  </si>
  <si>
    <t>金致郁</t>
  </si>
  <si>
    <t>김치욱</t>
  </si>
  <si>
    <t>鎭漢</t>
  </si>
  <si>
    <t>致汝</t>
  </si>
  <si>
    <t>치여</t>
  </si>
  <si>
    <t>珠鉉</t>
  </si>
  <si>
    <t>주현</t>
  </si>
  <si>
    <t>張星華</t>
  </si>
  <si>
    <t>장성화</t>
  </si>
  <si>
    <t>乭先</t>
  </si>
  <si>
    <t>돌선</t>
  </si>
  <si>
    <t>禹洪九</t>
  </si>
  <si>
    <t>우홍구</t>
  </si>
  <si>
    <t>洪九</t>
  </si>
  <si>
    <t>홍구</t>
  </si>
  <si>
    <t>慶潤</t>
  </si>
  <si>
    <t>경윤</t>
  </si>
  <si>
    <t>李慶來</t>
  </si>
  <si>
    <t>이경래</t>
  </si>
  <si>
    <t>履鍾</t>
  </si>
  <si>
    <t>이종</t>
  </si>
  <si>
    <t>李相發</t>
  </si>
  <si>
    <t>이상발</t>
  </si>
  <si>
    <t>金完哲</t>
  </si>
  <si>
    <t>김완철</t>
  </si>
  <si>
    <t>幼學金東福故代子</t>
  </si>
  <si>
    <t>유학김동복고대자</t>
  </si>
  <si>
    <t>完哲</t>
  </si>
  <si>
    <t>완철</t>
  </si>
  <si>
    <t>東福</t>
  </si>
  <si>
    <t>동복</t>
  </si>
  <si>
    <t>鏇海</t>
  </si>
  <si>
    <t>선해</t>
  </si>
  <si>
    <t>泳</t>
  </si>
  <si>
    <t>禹世昌</t>
  </si>
  <si>
    <t>우세창</t>
  </si>
  <si>
    <t>禹昌律</t>
  </si>
  <si>
    <t>우창률</t>
  </si>
  <si>
    <t>裴宗岳</t>
  </si>
  <si>
    <t>배종악</t>
  </si>
  <si>
    <t>寬業</t>
  </si>
  <si>
    <t>관업</t>
  </si>
  <si>
    <t>大切</t>
  </si>
  <si>
    <t>대절</t>
  </si>
  <si>
    <t>金周洪</t>
  </si>
  <si>
    <t>禹衡喆</t>
  </si>
  <si>
    <t>우형철</t>
  </si>
  <si>
    <t>衡喆</t>
  </si>
  <si>
    <t>형철</t>
  </si>
  <si>
    <t>載洪</t>
  </si>
  <si>
    <t>재홍</t>
  </si>
  <si>
    <t>南海中</t>
  </si>
  <si>
    <t>남해중</t>
  </si>
  <si>
    <t>愼舜</t>
  </si>
  <si>
    <t>신순</t>
  </si>
  <si>
    <t>安潤玉</t>
  </si>
  <si>
    <t>안윤옥</t>
  </si>
  <si>
    <t>慶大</t>
  </si>
  <si>
    <t>경대</t>
  </si>
  <si>
    <t>平右</t>
  </si>
  <si>
    <t>평우</t>
  </si>
  <si>
    <t>희선</t>
  </si>
  <si>
    <t>聖伯</t>
  </si>
  <si>
    <t>성백</t>
  </si>
  <si>
    <t>金元植</t>
  </si>
  <si>
    <t>김원식</t>
  </si>
  <si>
    <t>康善</t>
  </si>
  <si>
    <t>강선</t>
  </si>
  <si>
    <t>千三</t>
  </si>
  <si>
    <t>천삼</t>
  </si>
  <si>
    <t>漢基</t>
  </si>
  <si>
    <t>한기</t>
  </si>
  <si>
    <t>李天一</t>
  </si>
  <si>
    <t>이천일</t>
  </si>
  <si>
    <t>彦今</t>
  </si>
  <si>
    <t>언금</t>
  </si>
  <si>
    <t>金柱洪</t>
  </si>
  <si>
    <t>김주홍</t>
  </si>
  <si>
    <t>柱洪</t>
  </si>
  <si>
    <t>주홍</t>
  </si>
  <si>
    <t>定基</t>
  </si>
  <si>
    <t>炳玉</t>
  </si>
  <si>
    <t>병옥</t>
  </si>
  <si>
    <t>李元采</t>
  </si>
  <si>
    <t>이원채</t>
  </si>
  <si>
    <t>利先</t>
  </si>
  <si>
    <t>應哲</t>
  </si>
  <si>
    <t>응철</t>
  </si>
  <si>
    <t>駟哲</t>
  </si>
  <si>
    <t>사철</t>
  </si>
  <si>
    <t>崔鎭幹</t>
  </si>
  <si>
    <t>최진간</t>
  </si>
  <si>
    <t>鎭幹</t>
  </si>
  <si>
    <t>진간</t>
  </si>
  <si>
    <t>養浩</t>
  </si>
  <si>
    <t>양호</t>
  </si>
  <si>
    <t>三切</t>
  </si>
  <si>
    <t>삼절</t>
  </si>
  <si>
    <t>三三女</t>
  </si>
  <si>
    <t>삼삼녀</t>
  </si>
  <si>
    <t>崔應浩</t>
  </si>
  <si>
    <t>應浩</t>
  </si>
  <si>
    <t>韓景元</t>
  </si>
  <si>
    <t>한경원</t>
  </si>
  <si>
    <t>來根</t>
  </si>
  <si>
    <t>守漢</t>
  </si>
  <si>
    <t>姜渭永</t>
  </si>
  <si>
    <t>강위영</t>
  </si>
  <si>
    <t>先浩</t>
  </si>
  <si>
    <t>선호</t>
  </si>
  <si>
    <t>五女</t>
  </si>
  <si>
    <t>오녀</t>
  </si>
  <si>
    <t>奴仲丹</t>
  </si>
  <si>
    <t>노중단</t>
  </si>
  <si>
    <t>高錫胤</t>
  </si>
  <si>
    <t>고석윤</t>
  </si>
  <si>
    <t>錫胤</t>
  </si>
  <si>
    <t>석윤</t>
  </si>
  <si>
    <t>禹命閏</t>
  </si>
  <si>
    <t>開城</t>
  </si>
  <si>
    <t>개성</t>
  </si>
  <si>
    <t>昌祿</t>
  </si>
  <si>
    <t>창록</t>
  </si>
  <si>
    <t>逢春</t>
  </si>
  <si>
    <t>봉춘</t>
  </si>
  <si>
    <t>培根</t>
  </si>
  <si>
    <t>배근</t>
  </si>
  <si>
    <t>金永淳</t>
  </si>
  <si>
    <t>김영순</t>
  </si>
  <si>
    <t>중단</t>
  </si>
  <si>
    <t>禹鎭衡</t>
  </si>
  <si>
    <t>우진형</t>
  </si>
  <si>
    <t>鎭衡</t>
  </si>
  <si>
    <t>진형</t>
  </si>
  <si>
    <t>基龍</t>
  </si>
  <si>
    <t>奉世</t>
  </si>
  <si>
    <t>봉세</t>
  </si>
  <si>
    <t>德仁</t>
  </si>
  <si>
    <t>덕인</t>
  </si>
  <si>
    <t>金德三</t>
  </si>
  <si>
    <t>김덕삼</t>
  </si>
  <si>
    <t>鎭洪</t>
  </si>
  <si>
    <t>진홍</t>
  </si>
  <si>
    <t>興碩</t>
  </si>
  <si>
    <t>흥석</t>
  </si>
  <si>
    <t>濕</t>
  </si>
  <si>
    <t>습</t>
  </si>
  <si>
    <t>金履九</t>
  </si>
  <si>
    <t>兵郞</t>
  </si>
  <si>
    <t>병랑</t>
  </si>
  <si>
    <t>兵心</t>
  </si>
  <si>
    <t>禹圭極</t>
  </si>
  <si>
    <t>우규극</t>
  </si>
  <si>
    <t>圭極</t>
  </si>
  <si>
    <t>규극</t>
  </si>
  <si>
    <t>李秉云</t>
  </si>
  <si>
    <t>이병운</t>
  </si>
  <si>
    <t>春玉</t>
  </si>
  <si>
    <t>춘옥</t>
  </si>
  <si>
    <t>李應大</t>
  </si>
  <si>
    <t>이응대</t>
  </si>
  <si>
    <t>平女</t>
  </si>
  <si>
    <t>평녀</t>
  </si>
  <si>
    <t>우계선</t>
  </si>
  <si>
    <t>順瓚</t>
  </si>
  <si>
    <t>순찬</t>
  </si>
  <si>
    <t>최진</t>
  </si>
  <si>
    <t>전강</t>
  </si>
  <si>
    <t>應喆</t>
  </si>
  <si>
    <t>權應柄</t>
  </si>
  <si>
    <t>권응병</t>
  </si>
  <si>
    <t>應柄</t>
  </si>
  <si>
    <t>응병</t>
  </si>
  <si>
    <t>喆仁</t>
  </si>
  <si>
    <t>철인</t>
  </si>
  <si>
    <t>許鑽</t>
  </si>
  <si>
    <t>허찬</t>
  </si>
  <si>
    <t>光山</t>
  </si>
  <si>
    <t>광산</t>
  </si>
  <si>
    <t>嘉大夫</t>
  </si>
  <si>
    <t>가대부</t>
  </si>
  <si>
    <t>元忠</t>
  </si>
  <si>
    <t>원충</t>
  </si>
  <si>
    <t>斗鼎</t>
  </si>
  <si>
    <t>두정</t>
  </si>
  <si>
    <t>洪致興</t>
  </si>
  <si>
    <t>홍치흥</t>
  </si>
  <si>
    <t>萬衡</t>
  </si>
  <si>
    <t>金哲彦</t>
  </si>
  <si>
    <t>朴永壽</t>
  </si>
  <si>
    <t>朴先績故代子</t>
  </si>
  <si>
    <t>박선적고대자</t>
  </si>
  <si>
    <t>先績</t>
  </si>
  <si>
    <t>선적</t>
  </si>
  <si>
    <t>駟復</t>
  </si>
  <si>
    <t>重瑞</t>
  </si>
  <si>
    <t>중서</t>
  </si>
  <si>
    <t>蔡必允</t>
  </si>
  <si>
    <t>채필윤</t>
  </si>
  <si>
    <t>김철언</t>
  </si>
  <si>
    <t>哲彦</t>
  </si>
  <si>
    <t>철언</t>
  </si>
  <si>
    <t>泰岳</t>
  </si>
  <si>
    <t>태악</t>
  </si>
  <si>
    <t>宋仁在</t>
  </si>
  <si>
    <t>송인재</t>
  </si>
  <si>
    <t>寬遜</t>
  </si>
  <si>
    <t>관손</t>
  </si>
  <si>
    <t>天立</t>
  </si>
  <si>
    <t>천립</t>
  </si>
  <si>
    <t>曺達溶</t>
  </si>
  <si>
    <t>조달용</t>
  </si>
  <si>
    <t>相祖</t>
  </si>
  <si>
    <t>상조</t>
  </si>
  <si>
    <t>瑞</t>
  </si>
  <si>
    <t>光斗</t>
  </si>
  <si>
    <t>광두</t>
  </si>
  <si>
    <t>慶勛</t>
  </si>
  <si>
    <t>경훈</t>
  </si>
  <si>
    <t>權東植</t>
  </si>
  <si>
    <t>권동식</t>
  </si>
  <si>
    <t>裵相祖</t>
  </si>
  <si>
    <t>배상조</t>
  </si>
  <si>
    <t>守先</t>
  </si>
  <si>
    <t>수선</t>
  </si>
  <si>
    <t>권계철</t>
  </si>
  <si>
    <t>계철</t>
  </si>
  <si>
    <t>基祥</t>
  </si>
  <si>
    <t>기상</t>
  </si>
  <si>
    <t>柄洙</t>
  </si>
  <si>
    <t>金義振</t>
  </si>
  <si>
    <t>김의진</t>
  </si>
  <si>
    <t>星云</t>
  </si>
  <si>
    <t>奉秀</t>
  </si>
  <si>
    <t>봉수</t>
  </si>
  <si>
    <t>正發</t>
  </si>
  <si>
    <t>정발</t>
  </si>
  <si>
    <t>張厚遠</t>
  </si>
  <si>
    <t>장후원</t>
  </si>
  <si>
    <t>日慶</t>
  </si>
  <si>
    <t>權基邑</t>
  </si>
  <si>
    <t>권기읍</t>
  </si>
  <si>
    <t>基邑</t>
  </si>
  <si>
    <t>기읍</t>
  </si>
  <si>
    <t>錫周</t>
  </si>
  <si>
    <t>正一</t>
  </si>
  <si>
    <t>出彦</t>
  </si>
  <si>
    <t>출언</t>
  </si>
  <si>
    <t>昌氣</t>
  </si>
  <si>
    <t>창기</t>
  </si>
  <si>
    <t>丙合</t>
  </si>
  <si>
    <t>병합</t>
  </si>
  <si>
    <t>曺光允</t>
  </si>
  <si>
    <t>조광윤</t>
  </si>
  <si>
    <t>次邑</t>
  </si>
  <si>
    <t>차읍</t>
  </si>
  <si>
    <t>崔鎭恒</t>
  </si>
  <si>
    <t>최진항</t>
  </si>
  <si>
    <t>鎭恒</t>
  </si>
  <si>
    <t>진항</t>
  </si>
  <si>
    <t>朴逢春</t>
  </si>
  <si>
    <t>박봉춘</t>
  </si>
  <si>
    <t>成林</t>
  </si>
  <si>
    <t>之茂</t>
  </si>
  <si>
    <t>지무</t>
  </si>
  <si>
    <t>無應</t>
  </si>
  <si>
    <t>무응</t>
  </si>
  <si>
    <t>黃載熙</t>
  </si>
  <si>
    <t>황재희</t>
  </si>
  <si>
    <t>治浩</t>
  </si>
  <si>
    <t>치호</t>
  </si>
  <si>
    <t>新心</t>
  </si>
  <si>
    <t>신심</t>
  </si>
  <si>
    <t>禹海哲</t>
  </si>
  <si>
    <t>우해철</t>
  </si>
  <si>
    <t>海哲</t>
  </si>
  <si>
    <t>해철</t>
  </si>
  <si>
    <t>鄭東彩</t>
  </si>
  <si>
    <t>澤悅</t>
  </si>
  <si>
    <t>택열</t>
  </si>
  <si>
    <t>姜渭迎</t>
  </si>
  <si>
    <t>大允</t>
  </si>
  <si>
    <t>대윤</t>
  </si>
  <si>
    <t>鄭致雲</t>
  </si>
  <si>
    <t>정치운</t>
  </si>
  <si>
    <t>月桂</t>
  </si>
  <si>
    <t>월계</t>
  </si>
  <si>
    <t>李致龍</t>
  </si>
  <si>
    <t>이치룡</t>
  </si>
  <si>
    <t>聖周</t>
  </si>
  <si>
    <t>具昌國</t>
  </si>
  <si>
    <t>구창국</t>
  </si>
  <si>
    <t>화룡</t>
  </si>
  <si>
    <t>松月</t>
  </si>
  <si>
    <t>송월</t>
  </si>
  <si>
    <t>李日文</t>
  </si>
  <si>
    <t>이일문</t>
  </si>
  <si>
    <t>李允白故代子</t>
  </si>
  <si>
    <t>允白</t>
  </si>
  <si>
    <t>鄭錫和</t>
  </si>
  <si>
    <t>정석화</t>
  </si>
  <si>
    <t>奴月得</t>
  </si>
  <si>
    <t>노월득</t>
  </si>
  <si>
    <t>禹尙律</t>
  </si>
  <si>
    <t>우상률</t>
  </si>
  <si>
    <t>仁業</t>
  </si>
  <si>
    <t>인업</t>
  </si>
  <si>
    <t>쌍년</t>
  </si>
  <si>
    <t>殷切</t>
  </si>
  <si>
    <t>은절</t>
  </si>
  <si>
    <t>崔成浩</t>
  </si>
  <si>
    <t>최성호</t>
  </si>
  <si>
    <t>成浩</t>
  </si>
  <si>
    <t>성호</t>
  </si>
  <si>
    <t>朴守仁</t>
  </si>
  <si>
    <t>박수인</t>
  </si>
  <si>
    <t>錠海</t>
  </si>
  <si>
    <t>秋尙龍</t>
  </si>
  <si>
    <t>小小玉</t>
  </si>
  <si>
    <t>소소옥</t>
  </si>
  <si>
    <t>權基元</t>
  </si>
  <si>
    <t>권기원</t>
  </si>
  <si>
    <t>鄭明七</t>
  </si>
  <si>
    <t>정명칠</t>
  </si>
  <si>
    <t>時重</t>
  </si>
  <si>
    <t>시중</t>
  </si>
  <si>
    <t>崔有慶</t>
  </si>
  <si>
    <t>최유경</t>
  </si>
  <si>
    <t>有慶</t>
  </si>
  <si>
    <t>석만</t>
  </si>
  <si>
    <t>厚瑞</t>
  </si>
  <si>
    <t>후서</t>
  </si>
  <si>
    <t>善儀</t>
  </si>
  <si>
    <t>선의</t>
  </si>
  <si>
    <t>渭文</t>
  </si>
  <si>
    <t>위문</t>
  </si>
  <si>
    <t>廉在衡</t>
  </si>
  <si>
    <t>염재형</t>
  </si>
  <si>
    <t>崔鎭漢</t>
  </si>
  <si>
    <t>최진한</t>
  </si>
  <si>
    <t>廉益善</t>
  </si>
  <si>
    <t>염익선</t>
  </si>
  <si>
    <t>權亨中</t>
  </si>
  <si>
    <t>권형중</t>
  </si>
  <si>
    <t>亨中</t>
  </si>
  <si>
    <t>형중</t>
  </si>
  <si>
    <t>錫夏</t>
  </si>
  <si>
    <t>석하</t>
  </si>
  <si>
    <t>碩範</t>
  </si>
  <si>
    <t>姜守元</t>
  </si>
  <si>
    <t>강수원</t>
  </si>
  <si>
    <t>枝連</t>
  </si>
  <si>
    <t>지련</t>
  </si>
  <si>
    <t>金基俊</t>
  </si>
  <si>
    <t>김기준</t>
  </si>
  <si>
    <t>春孫</t>
  </si>
  <si>
    <t>춘손</t>
  </si>
  <si>
    <t>金尙寬</t>
  </si>
  <si>
    <t>김상관</t>
  </si>
  <si>
    <t>幼學金聲振故代子</t>
  </si>
  <si>
    <t>유학김성진고대자</t>
  </si>
  <si>
    <t>尙寬</t>
  </si>
  <si>
    <t>상관</t>
  </si>
  <si>
    <t>國善</t>
  </si>
  <si>
    <t>국선</t>
  </si>
  <si>
    <t>德載</t>
  </si>
  <si>
    <t>덕재</t>
  </si>
  <si>
    <t>裴利召</t>
  </si>
  <si>
    <t>晶</t>
  </si>
  <si>
    <t>蕓</t>
  </si>
  <si>
    <t>杰</t>
  </si>
  <si>
    <t>걸</t>
  </si>
  <si>
    <t>姜龍澤</t>
  </si>
  <si>
    <t>강용택</t>
  </si>
  <si>
    <t>鎭寬</t>
  </si>
  <si>
    <t>진관</t>
  </si>
  <si>
    <t>海辰</t>
  </si>
  <si>
    <t>海切</t>
  </si>
  <si>
    <t>해절</t>
  </si>
  <si>
    <t>金玄淳</t>
  </si>
  <si>
    <t>김현순</t>
  </si>
  <si>
    <t>玄淳</t>
  </si>
  <si>
    <t>현순</t>
  </si>
  <si>
    <t>黃聖昌</t>
  </si>
  <si>
    <t>황성창</t>
  </si>
  <si>
    <t>金白哲</t>
  </si>
  <si>
    <t>김백철</t>
  </si>
  <si>
    <t>白哲</t>
  </si>
  <si>
    <t>載佑</t>
  </si>
  <si>
    <t>재우</t>
  </si>
  <si>
    <t>學聖</t>
  </si>
  <si>
    <t>化切</t>
  </si>
  <si>
    <t>화절</t>
  </si>
  <si>
    <t>金日洪</t>
  </si>
  <si>
    <t>김일홍</t>
  </si>
  <si>
    <t>일홍</t>
  </si>
  <si>
    <t>月三</t>
  </si>
  <si>
    <t>월삼</t>
  </si>
  <si>
    <t>光水</t>
  </si>
  <si>
    <t>致輝</t>
  </si>
  <si>
    <t>치휘</t>
  </si>
  <si>
    <t>命周</t>
  </si>
  <si>
    <t>명주</t>
  </si>
  <si>
    <t>養貞</t>
  </si>
  <si>
    <t>具載聖</t>
  </si>
  <si>
    <t>구재성</t>
  </si>
  <si>
    <t>仲丹</t>
  </si>
  <si>
    <t>金鼎根</t>
  </si>
  <si>
    <t>김정근</t>
  </si>
  <si>
    <t>鼎根</t>
  </si>
  <si>
    <t>銅九</t>
  </si>
  <si>
    <t>동구</t>
  </si>
  <si>
    <t>秉孝</t>
  </si>
  <si>
    <t>병효</t>
  </si>
  <si>
    <t>時正</t>
  </si>
  <si>
    <t>시정</t>
  </si>
  <si>
    <t>潘思沃</t>
  </si>
  <si>
    <t>반사옥</t>
  </si>
  <si>
    <t>炳運</t>
  </si>
  <si>
    <t>병운</t>
  </si>
  <si>
    <t>有完</t>
  </si>
  <si>
    <t>유완</t>
  </si>
  <si>
    <t>宋基德</t>
  </si>
  <si>
    <t>송기덕</t>
  </si>
  <si>
    <t>懷德</t>
  </si>
  <si>
    <t>회덕</t>
  </si>
  <si>
    <t>琮</t>
  </si>
  <si>
    <t>종</t>
  </si>
  <si>
    <t>玉乭</t>
  </si>
  <si>
    <t>옥돌</t>
  </si>
  <si>
    <t>禹圭俊</t>
  </si>
  <si>
    <t>우규준</t>
  </si>
  <si>
    <t>圭俊</t>
  </si>
  <si>
    <t>규준</t>
  </si>
  <si>
    <t>伯龍</t>
  </si>
  <si>
    <t>啓永</t>
  </si>
  <si>
    <t>계영</t>
  </si>
  <si>
    <t>泰順</t>
  </si>
  <si>
    <t>태순</t>
  </si>
  <si>
    <t>金慶祚</t>
  </si>
  <si>
    <t>김경조</t>
  </si>
  <si>
    <t>圭彦</t>
  </si>
  <si>
    <t>규언</t>
  </si>
  <si>
    <t>玧業</t>
  </si>
  <si>
    <t>平月</t>
  </si>
  <si>
    <t>평월</t>
  </si>
  <si>
    <t>金尙運</t>
  </si>
  <si>
    <t>김상운</t>
  </si>
  <si>
    <t>尙運</t>
  </si>
  <si>
    <t>상운</t>
  </si>
  <si>
    <t>金厥善</t>
  </si>
  <si>
    <t>김궐선</t>
  </si>
  <si>
    <t>鎭元</t>
  </si>
  <si>
    <t>命三</t>
  </si>
  <si>
    <t>명삼</t>
  </si>
  <si>
    <t>朴一道</t>
  </si>
  <si>
    <t>박일도</t>
  </si>
  <si>
    <t>正哲</t>
  </si>
  <si>
    <t>世分</t>
  </si>
  <si>
    <t>세분</t>
  </si>
  <si>
    <t>禹坪錫</t>
  </si>
  <si>
    <t>우평석</t>
  </si>
  <si>
    <t>坪錫</t>
  </si>
  <si>
    <t>평석</t>
  </si>
  <si>
    <t>楊泰和</t>
  </si>
  <si>
    <t>양태화</t>
  </si>
  <si>
    <t>命眞</t>
  </si>
  <si>
    <t>台三</t>
  </si>
  <si>
    <t>태삼</t>
  </si>
  <si>
    <t>万載</t>
  </si>
  <si>
    <t>만재</t>
  </si>
  <si>
    <t>姜順迪</t>
  </si>
  <si>
    <t>강순적</t>
  </si>
  <si>
    <t>仁鍾</t>
  </si>
  <si>
    <t>인종</t>
  </si>
  <si>
    <t>禹炳善</t>
  </si>
  <si>
    <t>우병선</t>
  </si>
  <si>
    <t>炳善</t>
  </si>
  <si>
    <t>병선</t>
  </si>
  <si>
    <t>韓元載</t>
  </si>
  <si>
    <t>한원재</t>
  </si>
  <si>
    <t>戒東</t>
  </si>
  <si>
    <t>계동</t>
  </si>
  <si>
    <t>自瑞</t>
  </si>
  <si>
    <t>자서</t>
  </si>
  <si>
    <t>白連</t>
  </si>
  <si>
    <t>백련</t>
  </si>
  <si>
    <t>金万三</t>
  </si>
  <si>
    <t>龍伊</t>
  </si>
  <si>
    <t>小愛</t>
  </si>
  <si>
    <t>소애</t>
  </si>
  <si>
    <t>金福文</t>
  </si>
  <si>
    <t>禹璘錫</t>
  </si>
  <si>
    <t>우인석</t>
  </si>
  <si>
    <t>璘錫</t>
  </si>
  <si>
    <t>인석</t>
  </si>
  <si>
    <t>三星</t>
  </si>
  <si>
    <t>삼성</t>
  </si>
  <si>
    <t>裴德雄</t>
  </si>
  <si>
    <t>배덕웅</t>
  </si>
  <si>
    <t>履璞</t>
  </si>
  <si>
    <t>이박</t>
  </si>
  <si>
    <t>熙佑</t>
  </si>
  <si>
    <t>희우</t>
  </si>
  <si>
    <t>소수례</t>
  </si>
  <si>
    <t>圭得</t>
  </si>
  <si>
    <t>규득</t>
  </si>
  <si>
    <t>圭煥</t>
  </si>
  <si>
    <t>규환</t>
  </si>
  <si>
    <t>金周玉</t>
  </si>
  <si>
    <t>김주옥</t>
  </si>
  <si>
    <t>周玉</t>
  </si>
  <si>
    <t>주옥</t>
  </si>
  <si>
    <t>尹允</t>
  </si>
  <si>
    <t>윤윤</t>
  </si>
  <si>
    <t>葛</t>
  </si>
  <si>
    <t>갈</t>
  </si>
  <si>
    <t>喆東</t>
  </si>
  <si>
    <t>施覃</t>
  </si>
  <si>
    <t>시담</t>
  </si>
  <si>
    <t>夏盛</t>
  </si>
  <si>
    <t>하성</t>
  </si>
  <si>
    <t>吳老允</t>
  </si>
  <si>
    <t>오로윤</t>
  </si>
  <si>
    <t>貞學</t>
  </si>
  <si>
    <t>정학</t>
  </si>
  <si>
    <t>小莫辰</t>
  </si>
  <si>
    <t>소막진</t>
  </si>
  <si>
    <t>金卜文</t>
  </si>
  <si>
    <t>김복문</t>
  </si>
  <si>
    <t>店汗</t>
  </si>
  <si>
    <t>점한</t>
  </si>
  <si>
    <t>卜文</t>
  </si>
  <si>
    <t>복문</t>
  </si>
  <si>
    <t>達孫</t>
  </si>
  <si>
    <t>달손</t>
  </si>
  <si>
    <t>始覺</t>
  </si>
  <si>
    <t>시각</t>
  </si>
  <si>
    <t>金碩五</t>
  </si>
  <si>
    <t>權思遠</t>
  </si>
  <si>
    <t>권사원</t>
  </si>
  <si>
    <t>應中</t>
  </si>
  <si>
    <t>德辰</t>
  </si>
  <si>
    <t>덕진</t>
  </si>
  <si>
    <t>徐成烈</t>
  </si>
  <si>
    <t>서성렬</t>
  </si>
  <si>
    <t>昌海</t>
  </si>
  <si>
    <t>창해</t>
  </si>
  <si>
    <t>吉文</t>
  </si>
  <si>
    <t>길문</t>
  </si>
  <si>
    <t>世秋</t>
  </si>
  <si>
    <t>세추</t>
  </si>
  <si>
    <t>成德奎</t>
  </si>
  <si>
    <t>성덕규</t>
  </si>
  <si>
    <t>思先</t>
  </si>
  <si>
    <t>사선</t>
  </si>
  <si>
    <t>權命億</t>
  </si>
  <si>
    <t>권명억</t>
  </si>
  <si>
    <t>幼學權在度故代子</t>
  </si>
  <si>
    <t>유학권재도고대자</t>
  </si>
  <si>
    <t>命億</t>
  </si>
  <si>
    <t>명억</t>
  </si>
  <si>
    <t>在度</t>
  </si>
  <si>
    <t>재도</t>
  </si>
  <si>
    <t>䖏衡</t>
  </si>
  <si>
    <t>黃澤金</t>
  </si>
  <si>
    <t>황택금</t>
  </si>
  <si>
    <t>兪</t>
  </si>
  <si>
    <t>礪泰</t>
  </si>
  <si>
    <t>江華</t>
  </si>
  <si>
    <t>강화</t>
  </si>
  <si>
    <t>金連哲</t>
  </si>
  <si>
    <t>永度</t>
  </si>
  <si>
    <t>守必</t>
  </si>
  <si>
    <t>수필</t>
  </si>
  <si>
    <t>奴海月</t>
  </si>
  <si>
    <t>노해월</t>
  </si>
  <si>
    <t>禹光彦</t>
  </si>
  <si>
    <t>우광언</t>
  </si>
  <si>
    <t>良喆</t>
  </si>
  <si>
    <t>万梯</t>
  </si>
  <si>
    <t>만제</t>
  </si>
  <si>
    <t>李允中</t>
  </si>
  <si>
    <t>이윤중</t>
  </si>
  <si>
    <t>進浩</t>
  </si>
  <si>
    <t>진호</t>
  </si>
  <si>
    <t>佑起</t>
  </si>
  <si>
    <t>우기</t>
  </si>
  <si>
    <t>李元春</t>
  </si>
  <si>
    <t>이원춘</t>
  </si>
  <si>
    <t>時奉</t>
  </si>
  <si>
    <t>시봉</t>
  </si>
  <si>
    <t>禹夏奉</t>
  </si>
  <si>
    <t>우하봉</t>
  </si>
  <si>
    <t>夏奉</t>
  </si>
  <si>
    <t>金孝興</t>
  </si>
  <si>
    <t>김효흥</t>
  </si>
  <si>
    <t>守濂</t>
  </si>
  <si>
    <t>수렴</t>
  </si>
  <si>
    <t>廷郁</t>
  </si>
  <si>
    <t>정욱</t>
  </si>
  <si>
    <t>學歧</t>
  </si>
  <si>
    <t>학기</t>
  </si>
  <si>
    <t>崔興垈</t>
  </si>
  <si>
    <t>최흥대</t>
  </si>
  <si>
    <t>金有万</t>
  </si>
  <si>
    <t>김유만</t>
  </si>
  <si>
    <t>유학김국선고대자</t>
  </si>
  <si>
    <t>有万</t>
  </si>
  <si>
    <t>유만</t>
  </si>
  <si>
    <t>日億</t>
  </si>
  <si>
    <t>일억</t>
  </si>
  <si>
    <t>裴孝才</t>
  </si>
  <si>
    <t>배효재</t>
  </si>
  <si>
    <t>春世</t>
  </si>
  <si>
    <t>춘세</t>
  </si>
  <si>
    <t>大彦</t>
  </si>
  <si>
    <t>대언</t>
  </si>
  <si>
    <t>守文</t>
  </si>
  <si>
    <t>金聲鐵</t>
  </si>
  <si>
    <t>김성철</t>
  </si>
  <si>
    <t>化瑞</t>
  </si>
  <si>
    <t>鍾遠</t>
  </si>
  <si>
    <t>月切</t>
  </si>
  <si>
    <t>월절</t>
  </si>
  <si>
    <t>崔七浩</t>
  </si>
  <si>
    <t>최칠호</t>
  </si>
  <si>
    <t>七浩</t>
  </si>
  <si>
    <t>칠호</t>
  </si>
  <si>
    <t>夏範</t>
  </si>
  <si>
    <t>하범</t>
  </si>
  <si>
    <t>一淳</t>
  </si>
  <si>
    <t>일순</t>
  </si>
  <si>
    <t>金啓玉</t>
  </si>
  <si>
    <t>김계옥</t>
  </si>
  <si>
    <t>小五郞</t>
  </si>
  <si>
    <t>소오랑</t>
  </si>
  <si>
    <t>우흥록고대손</t>
  </si>
  <si>
    <t>俊哲</t>
  </si>
  <si>
    <t>준철</t>
  </si>
  <si>
    <t>尙玟</t>
  </si>
  <si>
    <t>상민</t>
  </si>
  <si>
    <t>崔萬儀</t>
  </si>
  <si>
    <t>최만의</t>
  </si>
  <si>
    <t>南平</t>
  </si>
  <si>
    <t>남평</t>
  </si>
  <si>
    <t>尙雲</t>
  </si>
  <si>
    <t>得占</t>
  </si>
  <si>
    <t>득점</t>
  </si>
  <si>
    <t>厚範</t>
  </si>
  <si>
    <t>후범</t>
  </si>
  <si>
    <t>崔大春</t>
  </si>
  <si>
    <t>최대춘</t>
  </si>
  <si>
    <t>俊源</t>
  </si>
  <si>
    <t>준원</t>
  </si>
  <si>
    <t>李連得</t>
  </si>
  <si>
    <t>權智豊</t>
  </si>
  <si>
    <t>권지풍</t>
  </si>
  <si>
    <t>智豊</t>
  </si>
  <si>
    <t>지풍</t>
  </si>
  <si>
    <t>正極</t>
  </si>
  <si>
    <t>정극</t>
  </si>
  <si>
    <t>李厚坤</t>
  </si>
  <si>
    <t>이후곤</t>
  </si>
  <si>
    <t>五心</t>
  </si>
  <si>
    <t>오심</t>
  </si>
  <si>
    <t>禹志洪</t>
  </si>
  <si>
    <t>우지홍</t>
  </si>
  <si>
    <t>志洪</t>
  </si>
  <si>
    <t>지홍</t>
  </si>
  <si>
    <t>萬興</t>
  </si>
  <si>
    <t>만흥</t>
  </si>
  <si>
    <t>정운성</t>
  </si>
  <si>
    <t>白女</t>
  </si>
  <si>
    <t>백녀</t>
  </si>
  <si>
    <t>金士業</t>
  </si>
  <si>
    <t>김사업</t>
  </si>
  <si>
    <t>유학김상구고대자</t>
  </si>
  <si>
    <t>사업</t>
  </si>
  <si>
    <t>東浩</t>
  </si>
  <si>
    <t>동호</t>
  </si>
  <si>
    <t>訓謙</t>
  </si>
  <si>
    <t>훈겸</t>
  </si>
  <si>
    <t>得弼</t>
  </si>
  <si>
    <t>득필</t>
  </si>
  <si>
    <t>권재량</t>
  </si>
  <si>
    <t>士健</t>
  </si>
  <si>
    <t>사건</t>
  </si>
  <si>
    <t>이연득</t>
  </si>
  <si>
    <t>次三</t>
  </si>
  <si>
    <t>차삼</t>
  </si>
  <si>
    <t>李在春</t>
  </si>
  <si>
    <t>이재춘</t>
  </si>
  <si>
    <t>喆守</t>
  </si>
  <si>
    <t>甲俊</t>
  </si>
  <si>
    <t>갑준</t>
  </si>
  <si>
    <t>治元</t>
  </si>
  <si>
    <t>치원</t>
  </si>
  <si>
    <t>叔女</t>
  </si>
  <si>
    <t>숙녀</t>
  </si>
  <si>
    <t>叔切</t>
  </si>
  <si>
    <t>숙절</t>
  </si>
  <si>
    <t>禹大奎</t>
  </si>
  <si>
    <t>우대규</t>
  </si>
  <si>
    <t>大奎</t>
  </si>
  <si>
    <t>대규</t>
  </si>
  <si>
    <t>鄭德基</t>
  </si>
  <si>
    <t>정덕기</t>
  </si>
  <si>
    <t>春實</t>
  </si>
  <si>
    <t>춘실</t>
  </si>
  <si>
    <t>東旭</t>
  </si>
  <si>
    <t>陳守長</t>
  </si>
  <si>
    <t>진수장</t>
  </si>
  <si>
    <t>方</t>
  </si>
  <si>
    <t>방</t>
  </si>
  <si>
    <t>비남</t>
  </si>
  <si>
    <t>時彦</t>
  </si>
  <si>
    <t>시언</t>
  </si>
  <si>
    <t>崔興昌</t>
  </si>
  <si>
    <t>최흥창</t>
  </si>
  <si>
    <t>先喆</t>
  </si>
  <si>
    <t>선철</t>
  </si>
  <si>
    <t>金化鍾</t>
  </si>
  <si>
    <t>김화종</t>
  </si>
  <si>
    <t>化鍾</t>
  </si>
  <si>
    <t>화종</t>
  </si>
  <si>
    <t>有萬</t>
  </si>
  <si>
    <t>國先</t>
  </si>
  <si>
    <t>姜春世</t>
  </si>
  <si>
    <t>강춘세</t>
  </si>
  <si>
    <t>德心</t>
  </si>
  <si>
    <t>덕심</t>
  </si>
  <si>
    <t>海丹</t>
  </si>
  <si>
    <t>해단</t>
  </si>
  <si>
    <t>金相澤</t>
  </si>
  <si>
    <t>相澤</t>
  </si>
  <si>
    <t>聲述</t>
  </si>
  <si>
    <t>성술</t>
  </si>
  <si>
    <t>百鍊</t>
  </si>
  <si>
    <t>國重</t>
  </si>
  <si>
    <t>국중</t>
  </si>
  <si>
    <t>鄭惟元</t>
  </si>
  <si>
    <t>정유원</t>
  </si>
  <si>
    <t>述宅</t>
  </si>
  <si>
    <t>震赫</t>
  </si>
  <si>
    <t>진혁</t>
  </si>
  <si>
    <t>致聖</t>
  </si>
  <si>
    <t>치성</t>
  </si>
  <si>
    <t>柳在和</t>
  </si>
  <si>
    <t>유재화</t>
  </si>
  <si>
    <t>貴乭</t>
  </si>
  <si>
    <t>귀돌</t>
  </si>
  <si>
    <t>權基翰</t>
  </si>
  <si>
    <t>권기한</t>
  </si>
  <si>
    <t>基翰</t>
  </si>
  <si>
    <t>竹鳳</t>
  </si>
  <si>
    <t>죽봉</t>
  </si>
  <si>
    <t>彩聲</t>
  </si>
  <si>
    <t>채성</t>
  </si>
  <si>
    <t>金永銖</t>
  </si>
  <si>
    <t>김영수</t>
  </si>
  <si>
    <t>半月</t>
  </si>
  <si>
    <t>반월</t>
  </si>
  <si>
    <t>1所生</t>
  </si>
  <si>
    <t>주호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</si>
  <si>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</si>
  <si>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</si>
  <si>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</si>
  <si>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r>
      <t>許</t>
    </r>
    <r>
      <rPr>
        <sz val="10"/>
        <rFont val="FZMingTi"/>
        <family val="3"/>
        <charset val="136"/>
      </rPr>
      <t>槶</t>
    </r>
  </si>
  <si>
    <r>
      <t>於仁</t>
    </r>
    <r>
      <rPr>
        <sz val="10"/>
        <rFont val="HG-GothicB-Sun"/>
        <family val="3"/>
        <charset val="128"/>
      </rPr>
      <t>児</t>
    </r>
  </si>
  <si>
    <r>
      <t>允</t>
    </r>
    <r>
      <rPr>
        <sz val="10"/>
        <rFont val="HG-GothicB-Sun"/>
        <family val="3"/>
        <charset val="128"/>
      </rPr>
      <t>冾</t>
    </r>
  </si>
  <si>
    <r>
      <t>徐</t>
    </r>
    <r>
      <rPr>
        <sz val="10"/>
        <rFont val="NSimSun"/>
        <family val="3"/>
        <charset val="134"/>
      </rPr>
      <t>捳</t>
    </r>
  </si>
  <si>
    <r>
      <t>萬</t>
    </r>
    <r>
      <rPr>
        <sz val="10"/>
        <rFont val="FZMingTi"/>
        <family val="3"/>
        <charset val="136"/>
      </rPr>
      <t>橏</t>
    </r>
  </si>
  <si>
    <r>
      <t>鍊</t>
    </r>
    <r>
      <rPr>
        <sz val="10"/>
        <rFont val="HG-GothicB-Sun"/>
        <family val="3"/>
        <charset val="128"/>
      </rPr>
      <t>黙</t>
    </r>
  </si>
  <si>
    <r>
      <rPr>
        <sz val="10"/>
        <rFont val="NSimSun"/>
        <family val="3"/>
        <charset val="134"/>
      </rPr>
      <t>揾</t>
    </r>
  </si>
  <si>
    <r>
      <t>順</t>
    </r>
    <r>
      <rPr>
        <sz val="10"/>
        <rFont val="FZMingTi"/>
        <family val="3"/>
        <charset val="136"/>
      </rPr>
      <t>伻</t>
    </r>
  </si>
  <si>
    <r>
      <t>先</t>
    </r>
    <r>
      <rPr>
        <sz val="10"/>
        <rFont val="FZMingTi"/>
        <family val="3"/>
        <charset val="136"/>
      </rPr>
      <t>伻</t>
    </r>
  </si>
  <si>
    <r>
      <t>介</t>
    </r>
    <r>
      <rPr>
        <sz val="10"/>
        <rFont val="FZMingTi"/>
        <family val="3"/>
        <charset val="136"/>
      </rPr>
      <t>伻</t>
    </r>
  </si>
  <si>
    <r>
      <t>曺復</t>
    </r>
    <r>
      <rPr>
        <sz val="10"/>
        <rFont val="HG-GothicB-Sun"/>
        <family val="3"/>
        <charset val="128"/>
      </rPr>
      <t>冑</t>
    </r>
  </si>
  <si>
    <r>
      <rPr>
        <sz val="10"/>
        <rFont val="FZMingTi"/>
        <family val="3"/>
        <charset val="136"/>
      </rPr>
      <t>濼</t>
    </r>
  </si>
  <si>
    <r>
      <t>鼎</t>
    </r>
    <r>
      <rPr>
        <sz val="10"/>
        <rFont val="NSimSun"/>
        <family val="3"/>
        <charset val="134"/>
      </rPr>
      <t>爕</t>
    </r>
  </si>
  <si>
    <r>
      <t>柳安</t>
    </r>
    <r>
      <rPr>
        <sz val="10"/>
        <rFont val="FZMingTi"/>
        <family val="3"/>
        <charset val="136"/>
      </rPr>
      <t>洁</t>
    </r>
  </si>
  <si>
    <r>
      <t>晉</t>
    </r>
    <r>
      <rPr>
        <sz val="10"/>
        <rFont val="HG-GothicB-Sun"/>
        <family val="3"/>
        <charset val="128"/>
      </rPr>
      <t>黙</t>
    </r>
  </si>
  <si>
    <r>
      <rPr>
        <sz val="10"/>
        <rFont val="NSimSun"/>
        <family val="3"/>
        <charset val="134"/>
      </rPr>
      <t>渂</t>
    </r>
  </si>
  <si>
    <r>
      <rPr>
        <sz val="10"/>
        <rFont val="FZMingTi"/>
        <family val="3"/>
        <charset val="136"/>
      </rPr>
      <t>澰</t>
    </r>
  </si>
  <si>
    <r>
      <rPr>
        <sz val="10"/>
        <rFont val="FZMingTi"/>
        <family val="3"/>
        <charset val="136"/>
      </rPr>
      <t>濎</t>
    </r>
  </si>
  <si>
    <r>
      <t>贈通政大夫承政院左承旨兼經筵參贊官行禦侮將軍世子翊衛司翊</t>
    </r>
    <r>
      <rPr>
        <sz val="10"/>
        <rFont val="HG-GothicB-Sun"/>
        <family val="3"/>
        <charset val="128"/>
      </rPr>
      <t>賛</t>
    </r>
  </si>
  <si>
    <r>
      <t>洪五</t>
    </r>
    <r>
      <rPr>
        <sz val="10"/>
        <rFont val="NSimSun"/>
        <family val="3"/>
        <charset val="134"/>
      </rPr>
      <t>爕</t>
    </r>
  </si>
  <si>
    <r>
      <t>金慶</t>
    </r>
    <r>
      <rPr>
        <sz val="10"/>
        <rFont val="FZMingTi"/>
        <family val="3"/>
        <charset val="136"/>
      </rPr>
      <t>淂</t>
    </r>
  </si>
  <si>
    <r>
      <t>曺玕</t>
    </r>
    <r>
      <rPr>
        <sz val="10"/>
        <rFont val="NSimSun"/>
        <family val="3"/>
        <charset val="134"/>
      </rPr>
      <t>爕</t>
    </r>
  </si>
  <si>
    <r>
      <t>應</t>
    </r>
    <r>
      <rPr>
        <sz val="10"/>
        <rFont val="NSimSun"/>
        <family val="3"/>
        <charset val="134"/>
      </rPr>
      <t>爕</t>
    </r>
  </si>
  <si>
    <r>
      <t>興</t>
    </r>
    <r>
      <rPr>
        <sz val="10"/>
        <rFont val="FZMingTi"/>
        <family val="3"/>
        <charset val="136"/>
      </rPr>
      <t>籙</t>
    </r>
  </si>
  <si>
    <r>
      <t>永</t>
    </r>
    <r>
      <rPr>
        <sz val="10"/>
        <rFont val="FZMingTi"/>
        <family val="3"/>
        <charset val="136"/>
      </rPr>
      <t>瑧</t>
    </r>
  </si>
  <si>
    <r>
      <t>宗</t>
    </r>
    <r>
      <rPr>
        <sz val="10"/>
        <rFont val="NSimSun"/>
        <family val="3"/>
        <charset val="134"/>
      </rPr>
      <t>爕</t>
    </r>
  </si>
  <si>
    <r>
      <t>光</t>
    </r>
    <r>
      <rPr>
        <sz val="10"/>
        <rFont val="NSimSun"/>
        <family val="3"/>
        <charset val="134"/>
      </rPr>
      <t>爕</t>
    </r>
  </si>
  <si>
    <r>
      <t>道</t>
    </r>
    <r>
      <rPr>
        <sz val="10"/>
        <rFont val="HG-GothicB-Sun"/>
        <family val="3"/>
        <charset val="128"/>
      </rPr>
      <t>賛</t>
    </r>
  </si>
  <si>
    <r>
      <t>炳</t>
    </r>
    <r>
      <rPr>
        <sz val="10"/>
        <rFont val="NSimSun"/>
        <family val="3"/>
        <charset val="134"/>
      </rPr>
      <t>爕</t>
    </r>
  </si>
  <si>
    <r>
      <t>尙</t>
    </r>
    <r>
      <rPr>
        <sz val="10"/>
        <rFont val="HG-GothicB-Sun"/>
        <family val="3"/>
        <charset val="128"/>
      </rPr>
      <t>竜</t>
    </r>
  </si>
  <si>
    <r>
      <t>宇</t>
    </r>
    <r>
      <rPr>
        <sz val="10"/>
        <rFont val="HG-GothicB-Sun"/>
        <family val="3"/>
        <charset val="128"/>
      </rPr>
      <t>鉄</t>
    </r>
  </si>
  <si>
    <r>
      <t>李尙</t>
    </r>
    <r>
      <rPr>
        <sz val="10"/>
        <rFont val="NSimSun"/>
        <family val="3"/>
        <charset val="134"/>
      </rPr>
      <t>爕</t>
    </r>
  </si>
  <si>
    <r>
      <t>紀</t>
    </r>
    <r>
      <rPr>
        <sz val="10"/>
        <rFont val="HG-GothicB-Sun"/>
        <family val="3"/>
        <charset val="128"/>
      </rPr>
      <t>竜</t>
    </r>
  </si>
  <si>
    <r>
      <t>啓</t>
    </r>
    <r>
      <rPr>
        <sz val="10"/>
        <rFont val="HG-GothicB-Sun"/>
        <family val="3"/>
        <charset val="128"/>
      </rPr>
      <t>賛</t>
    </r>
  </si>
  <si>
    <r>
      <t>朴泰</t>
    </r>
    <r>
      <rPr>
        <sz val="10"/>
        <rFont val="HG-GothicB-Sun"/>
        <family val="3"/>
        <charset val="128"/>
      </rPr>
      <t>竜</t>
    </r>
  </si>
  <si>
    <r>
      <t>守</t>
    </r>
    <r>
      <rPr>
        <sz val="10"/>
        <rFont val="HG-GothicB-Sun"/>
        <family val="3"/>
        <charset val="128"/>
      </rPr>
      <t>賛</t>
    </r>
  </si>
  <si>
    <r>
      <t>有</t>
    </r>
    <r>
      <rPr>
        <sz val="10"/>
        <rFont val="FZMingTi"/>
        <family val="3"/>
        <charset val="136"/>
      </rPr>
      <t>偳</t>
    </r>
  </si>
  <si>
    <r>
      <rPr>
        <sz val="10"/>
        <rFont val="FZMingTi"/>
        <family val="3"/>
        <charset val="136"/>
      </rPr>
      <t>槶</t>
    </r>
  </si>
  <si>
    <r>
      <t>吳海</t>
    </r>
    <r>
      <rPr>
        <sz val="10"/>
        <rFont val="NSimSun"/>
        <family val="3"/>
        <charset val="134"/>
      </rPr>
      <t>伩</t>
    </r>
  </si>
  <si>
    <r>
      <t>致</t>
    </r>
    <r>
      <rPr>
        <sz val="10"/>
        <rFont val="HG-GothicB-Sun"/>
        <family val="3"/>
        <charset val="128"/>
      </rPr>
      <t>寉</t>
    </r>
  </si>
  <si>
    <r>
      <t>孫</t>
    </r>
    <r>
      <rPr>
        <sz val="10"/>
        <rFont val="HG-GothicB-Sun"/>
        <family val="3"/>
        <charset val="128"/>
      </rPr>
      <t>礼</t>
    </r>
  </si>
  <si>
    <r>
      <t>鎭</t>
    </r>
    <r>
      <rPr>
        <sz val="10"/>
        <rFont val="HG-GothicB-Sun"/>
        <family val="3"/>
        <charset val="128"/>
      </rPr>
      <t>寉</t>
    </r>
  </si>
  <si>
    <r>
      <t>茂</t>
    </r>
    <r>
      <rPr>
        <sz val="10"/>
        <rFont val="FZMingTi"/>
        <family val="3"/>
        <charset val="136"/>
      </rPr>
      <t>淂</t>
    </r>
  </si>
  <si>
    <r>
      <t>德</t>
    </r>
    <r>
      <rPr>
        <sz val="10"/>
        <rFont val="HG-GothicB-Sun"/>
        <family val="3"/>
        <charset val="128"/>
      </rPr>
      <t>嵒</t>
    </r>
  </si>
  <si>
    <r>
      <t>命</t>
    </r>
    <r>
      <rPr>
        <sz val="10"/>
        <rFont val="HG-GothicB-Sun"/>
        <family val="3"/>
        <charset val="128"/>
      </rPr>
      <t>竜</t>
    </r>
  </si>
  <si>
    <r>
      <t>宥</t>
    </r>
    <r>
      <rPr>
        <sz val="10"/>
        <rFont val="HG-GothicB-Sun"/>
        <family val="3"/>
        <charset val="128"/>
      </rPr>
      <t>竜</t>
    </r>
  </si>
  <si>
    <r>
      <t>潭</t>
    </r>
    <r>
      <rPr>
        <sz val="10"/>
        <rFont val="HG-GothicB-Sun"/>
        <family val="3"/>
        <charset val="128"/>
      </rPr>
      <t>竜</t>
    </r>
  </si>
  <si>
    <r>
      <t>朴</t>
    </r>
    <r>
      <rPr>
        <sz val="10"/>
        <rFont val="NSimSun"/>
        <family val="3"/>
        <charset val="134"/>
      </rPr>
      <t>樚</t>
    </r>
  </si>
  <si>
    <r>
      <t>益</t>
    </r>
    <r>
      <rPr>
        <sz val="10"/>
        <rFont val="FZMingTi"/>
        <family val="3"/>
        <charset val="136"/>
      </rPr>
      <t>馧</t>
    </r>
  </si>
  <si>
    <r>
      <t>漢</t>
    </r>
    <r>
      <rPr>
        <sz val="10"/>
        <rFont val="HG-GothicB-Sun"/>
        <family val="3"/>
        <charset val="128"/>
      </rPr>
      <t>冑</t>
    </r>
  </si>
  <si>
    <r>
      <t>權福</t>
    </r>
    <r>
      <rPr>
        <sz val="10"/>
        <rFont val="HG-GothicB-Sun"/>
        <family val="3"/>
        <charset val="128"/>
      </rPr>
      <t>竜</t>
    </r>
  </si>
  <si>
    <r>
      <t>李光</t>
    </r>
    <r>
      <rPr>
        <sz val="10"/>
        <rFont val="NSimSun"/>
        <family val="3"/>
        <charset val="134"/>
      </rPr>
      <t>爕</t>
    </r>
  </si>
  <si>
    <r>
      <rPr>
        <sz val="10"/>
        <rFont val="NSimSun"/>
        <family val="3"/>
        <charset val="134"/>
      </rPr>
      <t>櫕</t>
    </r>
  </si>
  <si>
    <r>
      <t>金雲</t>
    </r>
    <r>
      <rPr>
        <sz val="10"/>
        <rFont val="HG-GothicB-Sun"/>
        <family val="3"/>
        <charset val="128"/>
      </rPr>
      <t>竜</t>
    </r>
  </si>
  <si>
    <r>
      <t>辛錫</t>
    </r>
    <r>
      <rPr>
        <sz val="10"/>
        <rFont val="HG-GothicB-Sun"/>
        <family val="3"/>
        <charset val="128"/>
      </rPr>
      <t>竜</t>
    </r>
  </si>
  <si>
    <r>
      <t>致</t>
    </r>
    <r>
      <rPr>
        <sz val="10"/>
        <rFont val="HG-GothicB-Sun"/>
        <family val="3"/>
        <charset val="128"/>
      </rPr>
      <t>竜</t>
    </r>
  </si>
  <si>
    <r>
      <t>聲</t>
    </r>
    <r>
      <rPr>
        <sz val="10"/>
        <rFont val="HG-GothicB-Sun"/>
        <family val="3"/>
        <charset val="128"/>
      </rPr>
      <t>竜</t>
    </r>
  </si>
  <si>
    <r>
      <t>羅慶</t>
    </r>
    <r>
      <rPr>
        <sz val="10"/>
        <rFont val="HG-GothicB-Sun"/>
        <family val="3"/>
        <charset val="128"/>
      </rPr>
      <t>竜</t>
    </r>
  </si>
  <si>
    <r>
      <t>澤</t>
    </r>
    <r>
      <rPr>
        <sz val="10"/>
        <rFont val="HG-GothicB-Sun"/>
        <family val="3"/>
        <charset val="128"/>
      </rPr>
      <t>竜</t>
    </r>
  </si>
  <si>
    <r>
      <t>張光</t>
    </r>
    <r>
      <rPr>
        <sz val="10"/>
        <rFont val="FZMingTi"/>
        <family val="3"/>
        <charset val="136"/>
      </rPr>
      <t>晚</t>
    </r>
  </si>
  <si>
    <r>
      <t>國</t>
    </r>
    <r>
      <rPr>
        <sz val="10"/>
        <rFont val="HG-GothicB-Sun"/>
        <family val="3"/>
        <charset val="128"/>
      </rPr>
      <t>竜</t>
    </r>
  </si>
  <si>
    <r>
      <t>運</t>
    </r>
    <r>
      <rPr>
        <sz val="10"/>
        <rFont val="HG-GothicB-Sun"/>
        <family val="3"/>
        <charset val="128"/>
      </rPr>
      <t>竜</t>
    </r>
  </si>
  <si>
    <r>
      <t>秋尙</t>
    </r>
    <r>
      <rPr>
        <sz val="10"/>
        <rFont val="HG-GothicB-Sun"/>
        <family val="3"/>
        <charset val="128"/>
      </rPr>
      <t>竜</t>
    </r>
  </si>
  <si>
    <r>
      <t>元</t>
    </r>
    <r>
      <rPr>
        <sz val="10"/>
        <rFont val="HG-GothicB-Sun"/>
        <family val="3"/>
        <charset val="128"/>
      </rPr>
      <t>寉</t>
    </r>
  </si>
  <si>
    <r>
      <t>起</t>
    </r>
    <r>
      <rPr>
        <sz val="10"/>
        <rFont val="HG-GothicB-Sun"/>
        <family val="3"/>
        <charset val="128"/>
      </rPr>
      <t>竜</t>
    </r>
  </si>
  <si>
    <r>
      <t>一</t>
    </r>
    <r>
      <rPr>
        <sz val="10"/>
        <rFont val="HG-GothicB-Sun"/>
        <family val="3"/>
        <charset val="128"/>
      </rPr>
      <t>竜</t>
    </r>
  </si>
  <si>
    <r>
      <t>和</t>
    </r>
    <r>
      <rPr>
        <sz val="10"/>
        <rFont val="HG-GothicB-Sun"/>
        <family val="3"/>
        <charset val="128"/>
      </rPr>
      <t>竜</t>
    </r>
  </si>
  <si>
    <r>
      <t>錫</t>
    </r>
    <r>
      <rPr>
        <sz val="10"/>
        <rFont val="FZMingTi"/>
        <family val="3"/>
        <charset val="136"/>
      </rPr>
      <t>晚</t>
    </r>
  </si>
  <si>
    <r>
      <t>金雲</t>
    </r>
    <r>
      <rPr>
        <sz val="10"/>
        <rFont val="HG-GothicB-Sun"/>
        <family val="3"/>
        <charset val="128"/>
      </rPr>
      <t>寉</t>
    </r>
  </si>
  <si>
    <r>
      <t>權伏</t>
    </r>
    <r>
      <rPr>
        <sz val="10"/>
        <rFont val="HG-GothicB-Sun"/>
        <family val="3"/>
        <charset val="128"/>
      </rPr>
      <t>竜</t>
    </r>
  </si>
  <si>
    <r>
      <t>蘇洙</t>
    </r>
    <r>
      <rPr>
        <sz val="10"/>
        <rFont val="HG-GothicB-Sun"/>
        <family val="3"/>
        <charset val="128"/>
      </rPr>
      <t>礼</t>
    </r>
  </si>
  <si>
    <t>備考</t>
    <phoneticPr fontId="1" type="noConversion"/>
  </si>
  <si>
    <t>解北村</t>
    <phoneticPr fontId="2" type="noConversion"/>
  </si>
  <si>
    <t>해북촌</t>
    <phoneticPr fontId="2" type="noConversion"/>
  </si>
  <si>
    <t>內洞里</t>
    <phoneticPr fontId="2" type="noConversion"/>
  </si>
  <si>
    <t>내동리</t>
    <phoneticPr fontId="2" type="noConversion"/>
  </si>
  <si>
    <t>주호</t>
    <phoneticPr fontId="2" type="noConversion"/>
  </si>
  <si>
    <t>이</t>
    <phoneticPr fontId="2" type="noConversion"/>
  </si>
  <si>
    <t>절충장군행용양위부호군</t>
    <phoneticPr fontId="2" type="noConversion"/>
  </si>
  <si>
    <t>解北村</t>
    <phoneticPr fontId="2" type="noConversion"/>
  </si>
  <si>
    <t>해북촌</t>
    <phoneticPr fontId="2" type="noConversion"/>
  </si>
  <si>
    <t>택명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</si>
  <si>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</si>
  <si>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</si>
  <si>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</si>
  <si>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</si>
  <si>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김녕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</si>
  <si>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</si>
  <si>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</si>
  <si>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</si>
  <si>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예규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</si>
  <si>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</si>
  <si>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</si>
  <si>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</si>
  <si>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</si>
  <si>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나</t>
    <phoneticPr fontId="2" type="noConversion"/>
  </si>
  <si>
    <t>노비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</si>
  <si>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</si>
  <si>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</si>
  <si>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</si>
  <si>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</si>
  <si>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</si>
  <si>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</si>
  <si>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元吉</t>
    <phoneticPr fontId="2" type="noConversion"/>
  </si>
  <si>
    <t>朴基永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</si>
  <si>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</si>
  <si>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</si>
  <si>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</si>
  <si>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</si>
  <si>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임봉업</t>
    <phoneticPr fontId="2" type="noConversion"/>
  </si>
  <si>
    <t>나주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</si>
  <si>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</si>
  <si>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</si>
  <si>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</si>
  <si>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</si>
  <si>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</si>
  <si>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</si>
  <si>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</si>
  <si>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</si>
  <si>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</si>
  <si>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</si>
  <si>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</si>
  <si>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</si>
  <si>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연심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</si>
  <si>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</si>
  <si>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</si>
  <si>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</si>
  <si>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재택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</si>
  <si>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</si>
  <si>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</si>
  <si>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</si>
  <si>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</si>
  <si>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</si>
  <si>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相文</t>
    <phoneticPr fontId="2" type="noConversion"/>
  </si>
  <si>
    <t>김</t>
    <phoneticPr fontId="2" type="noConversion"/>
  </si>
  <si>
    <t>禮安</t>
    <phoneticPr fontId="2" type="noConversion"/>
  </si>
  <si>
    <t>예안</t>
    <phoneticPr fontId="2" type="noConversion"/>
  </si>
  <si>
    <t>노비</t>
    <phoneticPr fontId="2" type="noConversion"/>
  </si>
  <si>
    <t>연심</t>
    <phoneticPr fontId="2" type="noConversion"/>
  </si>
  <si>
    <t>주호</t>
    <phoneticPr fontId="2" type="noConversion"/>
  </si>
  <si>
    <t>유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</si>
  <si>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</si>
  <si>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</si>
  <si>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</si>
  <si>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</si>
  <si>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</si>
  <si>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</si>
  <si>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</si>
  <si>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</si>
  <si>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</si>
  <si>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</si>
  <si>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</si>
  <si>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</si>
  <si>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</si>
  <si>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</si>
  <si>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</si>
  <si>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</si>
  <si>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學源</t>
    <phoneticPr fontId="2" type="noConversion"/>
  </si>
  <si>
    <t>우택</t>
    <phoneticPr fontId="2" type="noConversion"/>
  </si>
  <si>
    <t>日星</t>
    <phoneticPr fontId="2" type="noConversion"/>
  </si>
  <si>
    <t>일성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</si>
  <si>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</si>
  <si>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</si>
  <si>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</si>
  <si>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</si>
  <si>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相夏</t>
    <phoneticPr fontId="2" type="noConversion"/>
  </si>
  <si>
    <t>순흥</t>
    <phoneticPr fontId="2" type="noConversion"/>
  </si>
  <si>
    <t>우택</t>
    <phoneticPr fontId="2" type="noConversion"/>
  </si>
  <si>
    <t>노유신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</si>
  <si>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</si>
  <si>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</si>
  <si>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</si>
  <si>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</si>
  <si>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</si>
  <si>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柳養術</t>
    <phoneticPr fontId="2" type="noConversion"/>
  </si>
  <si>
    <t>유양술</t>
    <phoneticPr fontId="2" type="noConversion"/>
  </si>
  <si>
    <t>주호</t>
    <phoneticPr fontId="2" type="noConversion"/>
  </si>
  <si>
    <t>유</t>
    <phoneticPr fontId="2" type="noConversion"/>
  </si>
  <si>
    <t>養術</t>
    <phoneticPr fontId="2" type="noConversion"/>
  </si>
  <si>
    <t>양술</t>
    <phoneticPr fontId="2" type="noConversion"/>
  </si>
  <si>
    <t>解北村</t>
    <phoneticPr fontId="2" type="noConversion"/>
  </si>
  <si>
    <t>해북촌</t>
    <phoneticPr fontId="2" type="noConversion"/>
  </si>
  <si>
    <t>능주</t>
    <phoneticPr fontId="2" type="noConversion"/>
  </si>
  <si>
    <t>解北村</t>
    <phoneticPr fontId="2" type="noConversion"/>
  </si>
  <si>
    <t>해북촌</t>
    <phoneticPr fontId="2" type="noConversion"/>
  </si>
  <si>
    <t>希壽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</si>
  <si>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</si>
  <si>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</si>
  <si>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</si>
  <si>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우택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</si>
  <si>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</si>
  <si>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解北村</t>
    <phoneticPr fontId="2" type="noConversion"/>
  </si>
  <si>
    <t>해북촌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</si>
  <si>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</si>
  <si>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</si>
  <si>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</si>
  <si>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</t>
    <phoneticPr fontId="2" type="noConversion"/>
  </si>
  <si>
    <t>양재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</si>
  <si>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</si>
  <si>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</si>
  <si>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</si>
  <si>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</si>
  <si>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弟</t>
    <phoneticPr fontId="2" type="noConversion"/>
  </si>
  <si>
    <t>弟嫂</t>
    <phoneticPr fontId="2" type="noConversion"/>
  </si>
  <si>
    <t>제수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</si>
  <si>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</si>
  <si>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</si>
  <si>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</si>
  <si>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유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</si>
  <si>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</si>
  <si>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</si>
  <si>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</si>
  <si>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</si>
  <si>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</si>
  <si>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</si>
  <si>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養棋</t>
    <phoneticPr fontId="2" type="noConversion"/>
  </si>
  <si>
    <t>노비</t>
    <phoneticPr fontId="2" type="noConversion"/>
  </si>
  <si>
    <t>주호</t>
    <phoneticPr fontId="2" type="noConversion"/>
  </si>
  <si>
    <t>유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</si>
  <si>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</si>
  <si>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</si>
  <si>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</si>
  <si>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</si>
  <si>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</si>
  <si>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</si>
  <si>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</si>
  <si>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</si>
  <si>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사복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</si>
  <si>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</si>
  <si>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</si>
  <si>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</si>
  <si>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</si>
  <si>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</si>
  <si>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주호</t>
    <phoneticPr fontId="2" type="noConversion"/>
  </si>
  <si>
    <t>유</t>
    <phoneticPr fontId="2" type="noConversion"/>
  </si>
  <si>
    <t>성택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</si>
  <si>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</si>
  <si>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</si>
  <si>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</si>
  <si>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</si>
  <si>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윤경복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</si>
  <si>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</si>
  <si>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</si>
  <si>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</si>
  <si>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</si>
  <si>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</si>
  <si>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r>
      <t>崔鎭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2" type="noConversion"/>
  </si>
  <si>
    <t>최진규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</si>
  <si>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</si>
  <si>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</si>
  <si>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</si>
  <si>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인서</t>
    <phoneticPr fontId="2" type="noConversion"/>
  </si>
  <si>
    <r>
      <t>蔡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+垕</t>
    </r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</si>
  <si>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+垕</t>
    </r>
    <phoneticPr fontId="2" type="noConversion"/>
  </si>
  <si>
    <t>후</t>
    <phoneticPr fontId="2" type="noConversion"/>
  </si>
  <si>
    <t>여산</t>
    <phoneticPr fontId="2" type="noConversion"/>
  </si>
  <si>
    <t>解北村</t>
    <phoneticPr fontId="2" type="noConversion"/>
  </si>
  <si>
    <t>해북촌</t>
    <phoneticPr fontId="2" type="noConversion"/>
  </si>
  <si>
    <t>婦</t>
    <phoneticPr fontId="2" type="noConversion"/>
  </si>
  <si>
    <t>부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</si>
  <si>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</si>
  <si>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</si>
  <si>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</si>
  <si>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상려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</si>
  <si>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</si>
  <si>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</si>
  <si>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</si>
  <si>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</si>
  <si>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</si>
  <si>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</si>
  <si>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용택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</si>
  <si>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</si>
  <si>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</si>
  <si>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</si>
  <si>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</si>
  <si>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</si>
  <si>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우택</t>
    <phoneticPr fontId="2" type="noConversion"/>
  </si>
  <si>
    <t>주호</t>
    <phoneticPr fontId="2" type="noConversion"/>
  </si>
  <si>
    <t>유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</si>
  <si>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</si>
  <si>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</si>
  <si>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</si>
  <si>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</si>
  <si>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</si>
  <si>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金順伊</t>
    <phoneticPr fontId="2" type="noConversion"/>
  </si>
  <si>
    <t>김순이</t>
    <phoneticPr fontId="2" type="noConversion"/>
  </si>
  <si>
    <t>주호</t>
    <phoneticPr fontId="2" type="noConversion"/>
  </si>
  <si>
    <t>정택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</si>
  <si>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</si>
  <si>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</si>
  <si>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</si>
  <si>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</si>
  <si>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</si>
  <si>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</si>
  <si>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</si>
  <si>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</si>
  <si>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이용재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</si>
  <si>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</si>
  <si>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</si>
  <si>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</si>
  <si>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</si>
  <si>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</si>
  <si>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</si>
  <si>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한량김상준고대자</t>
    <phoneticPr fontId="2" type="noConversion"/>
  </si>
  <si>
    <t>주호</t>
    <phoneticPr fontId="2" type="noConversion"/>
  </si>
  <si>
    <t>童蒙校生</t>
    <phoneticPr fontId="2" type="noConversion"/>
  </si>
  <si>
    <t>동몽교생</t>
    <phoneticPr fontId="2" type="noConversion"/>
  </si>
  <si>
    <t>金</t>
    <phoneticPr fontId="2" type="noConversion"/>
  </si>
  <si>
    <t>김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</si>
  <si>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</si>
  <si>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</si>
  <si>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</si>
  <si>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</si>
  <si>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</si>
  <si>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재복</t>
    <phoneticPr fontId="2" type="noConversion"/>
  </si>
  <si>
    <t>남용기</t>
    <phoneticPr fontId="2" type="noConversion"/>
  </si>
  <si>
    <t>解北村</t>
    <phoneticPr fontId="2" type="noConversion"/>
  </si>
  <si>
    <t>해북촌</t>
    <phoneticPr fontId="2" type="noConversion"/>
  </si>
  <si>
    <t>유</t>
    <phoneticPr fontId="2" type="noConversion"/>
  </si>
  <si>
    <t>여주</t>
    <phoneticPr fontId="2" type="noConversion"/>
  </si>
  <si>
    <t>사열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</si>
  <si>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</si>
  <si>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</si>
  <si>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</si>
  <si>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서악</t>
    <phoneticPr fontId="2" type="noConversion"/>
  </si>
  <si>
    <t>解北村</t>
    <phoneticPr fontId="2" type="noConversion"/>
  </si>
  <si>
    <t>해북촌</t>
    <phoneticPr fontId="2" type="noConversion"/>
  </si>
  <si>
    <t>능주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</si>
  <si>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</si>
  <si>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</si>
  <si>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</si>
  <si>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</si>
  <si>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</si>
  <si>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</si>
  <si>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r>
      <t>朴聖</t>
    </r>
    <r>
      <rPr>
        <sz val="10"/>
        <rFont val="HG-GothicB-Sun"/>
        <family val="3"/>
        <charset val="128"/>
      </rPr>
      <t>爿</t>
    </r>
    <r>
      <rPr>
        <sz val="10"/>
        <rFont val="돋움"/>
        <family val="3"/>
        <charset val="129"/>
      </rPr>
      <t>+吾</t>
    </r>
    <phoneticPr fontId="2" type="noConversion"/>
  </si>
  <si>
    <t>박성오</t>
    <phoneticPr fontId="2" type="noConversion"/>
  </si>
  <si>
    <t>解北村</t>
    <phoneticPr fontId="2" type="noConversion"/>
  </si>
  <si>
    <t>해북촌</t>
    <phoneticPr fontId="2" type="noConversion"/>
  </si>
  <si>
    <r>
      <rPr>
        <sz val="10"/>
        <rFont val="NSimSun"/>
        <family val="3"/>
        <charset val="134"/>
      </rPr>
      <t>枂</t>
    </r>
    <r>
      <rPr>
        <sz val="10"/>
        <rFont val="돋움"/>
        <family val="3"/>
        <charset val="129"/>
      </rPr>
      <t>均</t>
    </r>
  </si>
  <si>
    <t>월균</t>
    <phoneticPr fontId="2" type="noConversion"/>
  </si>
  <si>
    <t>노비</t>
    <phoneticPr fontId="2" type="noConversion"/>
  </si>
  <si>
    <t>사복</t>
    <phoneticPr fontId="2" type="noConversion"/>
  </si>
  <si>
    <r>
      <t>崔鎭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+奎</t>
    </r>
    <phoneticPr fontId="2" type="noConversion"/>
  </si>
  <si>
    <t>최진규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</si>
  <si>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</si>
  <si>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</si>
  <si>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</si>
  <si>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</si>
  <si>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故</t>
    <phoneticPr fontId="2" type="noConversion"/>
  </si>
  <si>
    <t>고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</si>
  <si>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</si>
  <si>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</si>
  <si>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</si>
  <si>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</si>
  <si>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</si>
  <si>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</si>
  <si>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</si>
  <si>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</si>
  <si>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</si>
  <si>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</si>
  <si>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자</t>
    <phoneticPr fontId="2" type="noConversion"/>
  </si>
  <si>
    <t>晦應</t>
    <phoneticPr fontId="2" type="noConversion"/>
  </si>
  <si>
    <t>노비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</si>
  <si>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</si>
  <si>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</si>
  <si>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</si>
  <si>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</si>
  <si>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능주</t>
    <phoneticPr fontId="2" type="noConversion"/>
  </si>
  <si>
    <t>온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</si>
  <si>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</si>
  <si>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</si>
  <si>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</si>
  <si>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</si>
  <si>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</si>
  <si>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同分</t>
    <phoneticPr fontId="2" type="noConversion"/>
  </si>
  <si>
    <t>同</t>
    <phoneticPr fontId="2" type="noConversion"/>
  </si>
  <si>
    <t>동</t>
    <phoneticPr fontId="2" type="noConversion"/>
  </si>
  <si>
    <t>所生</t>
    <phoneticPr fontId="2" type="noConversion"/>
  </si>
  <si>
    <t>1所生</t>
    <phoneticPr fontId="2" type="noConversion"/>
  </si>
  <si>
    <t>3所生</t>
    <phoneticPr fontId="2" type="noConversion"/>
  </si>
  <si>
    <t>계미도망</t>
    <phoneticPr fontId="2" type="noConversion"/>
  </si>
  <si>
    <t>2所生</t>
    <phoneticPr fontId="2" type="noConversion"/>
  </si>
  <si>
    <t>等四口癸未逃亡</t>
    <phoneticPr fontId="2" type="noConversion"/>
  </si>
  <si>
    <t>등4구계미도망</t>
    <phoneticPr fontId="2" type="noConversion"/>
  </si>
  <si>
    <t>用母</t>
    <phoneticPr fontId="2" type="noConversion"/>
  </si>
  <si>
    <t>윤복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</si>
  <si>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</si>
  <si>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</si>
  <si>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</si>
  <si>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婦</t>
    <phoneticPr fontId="2" type="noConversion"/>
  </si>
  <si>
    <t>부</t>
    <phoneticPr fontId="2" type="noConversion"/>
  </si>
  <si>
    <t>1所生</t>
    <phoneticPr fontId="2" type="noConversion"/>
  </si>
  <si>
    <t>文+文同</t>
    <phoneticPr fontId="2" type="noConversion"/>
  </si>
  <si>
    <t>쌍동</t>
    <phoneticPr fontId="2" type="noConversion"/>
  </si>
  <si>
    <t>도망</t>
    <phoneticPr fontId="2" type="noConversion"/>
  </si>
  <si>
    <t>解北村</t>
    <phoneticPr fontId="2" type="noConversion"/>
  </si>
  <si>
    <t>해북촌</t>
    <phoneticPr fontId="2" type="noConversion"/>
  </si>
  <si>
    <t>이거</t>
    <phoneticPr fontId="2" type="noConversion"/>
  </si>
  <si>
    <t>一先</t>
    <phoneticPr fontId="2" type="noConversion"/>
  </si>
  <si>
    <t>等移去</t>
    <phoneticPr fontId="2" type="noConversion"/>
  </si>
  <si>
    <t>등이거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</si>
  <si>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</si>
  <si>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</si>
  <si>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</si>
  <si>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</si>
  <si>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</si>
  <si>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</si>
  <si>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</si>
  <si>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</si>
  <si>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</si>
  <si>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馬軍保</t>
    <phoneticPr fontId="2" type="noConversion"/>
  </si>
  <si>
    <r>
      <rPr>
        <sz val="10"/>
        <rFont val="NSimSun"/>
        <family val="3"/>
        <charset val="134"/>
      </rPr>
      <t>还</t>
    </r>
    <r>
      <rPr>
        <sz val="10"/>
        <rFont val="돋움"/>
        <family val="3"/>
        <charset val="129"/>
      </rPr>
      <t>伊</t>
    </r>
  </si>
  <si>
    <t>앙역</t>
    <phoneticPr fontId="2" type="noConversion"/>
  </si>
  <si>
    <t>1所生</t>
    <phoneticPr fontId="2" type="noConversion"/>
  </si>
  <si>
    <t>解北村</t>
    <phoneticPr fontId="2" type="noConversion"/>
  </si>
  <si>
    <t>해북촌</t>
    <phoneticPr fontId="2" type="noConversion"/>
  </si>
  <si>
    <t>婢夫</t>
    <phoneticPr fontId="2" type="noConversion"/>
  </si>
  <si>
    <t>비부</t>
    <phoneticPr fontId="2" type="noConversion"/>
  </si>
  <si>
    <t>大願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</si>
  <si>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</si>
  <si>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</si>
  <si>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</si>
  <si>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</si>
  <si>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연심</t>
    <phoneticPr fontId="2" type="noConversion"/>
  </si>
  <si>
    <t>朔不</t>
    <phoneticPr fontId="2" type="noConversion"/>
  </si>
  <si>
    <t>解北村</t>
    <phoneticPr fontId="2" type="noConversion"/>
  </si>
  <si>
    <t>해북촌</t>
    <phoneticPr fontId="2" type="noConversion"/>
  </si>
  <si>
    <t>黔同</t>
    <phoneticPr fontId="2" type="noConversion"/>
  </si>
  <si>
    <t>도망</t>
    <phoneticPr fontId="2" type="noConversion"/>
  </si>
  <si>
    <t>解北村</t>
    <phoneticPr fontId="2" type="noConversion"/>
  </si>
  <si>
    <t>해북촌</t>
    <phoneticPr fontId="2" type="noConversion"/>
  </si>
  <si>
    <r>
      <t>斤</t>
    </r>
    <r>
      <rPr>
        <sz val="10"/>
        <rFont val="FZMingTi"/>
        <family val="3"/>
        <charset val="136"/>
      </rPr>
      <t>伻</t>
    </r>
    <phoneticPr fontId="2" type="noConversion"/>
  </si>
  <si>
    <t>근팽</t>
    <phoneticPr fontId="2" type="noConversion"/>
  </si>
  <si>
    <t>等五口逃亡</t>
    <phoneticPr fontId="2" type="noConversion"/>
  </si>
  <si>
    <t>등5구도망</t>
    <phoneticPr fontId="2" type="noConversion"/>
  </si>
  <si>
    <t>비</t>
    <phoneticPr fontId="2" type="noConversion"/>
  </si>
  <si>
    <t>심이</t>
    <phoneticPr fontId="2" type="noConversion"/>
  </si>
  <si>
    <t>2所生</t>
    <phoneticPr fontId="2" type="noConversion"/>
  </si>
  <si>
    <t>주호</t>
    <phoneticPr fontId="2" type="noConversion"/>
  </si>
  <si>
    <t>조복주</t>
    <phoneticPr fontId="2" type="noConversion"/>
  </si>
  <si>
    <t>김</t>
    <phoneticPr fontId="2" type="noConversion"/>
  </si>
  <si>
    <t>나주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</si>
  <si>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</si>
  <si>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</si>
  <si>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</si>
  <si>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</si>
  <si>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</si>
  <si>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</si>
  <si>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</si>
  <si>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</si>
  <si>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</si>
  <si>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</si>
  <si>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</si>
  <si>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</si>
  <si>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子婦</t>
    <phoneticPr fontId="2" type="noConversion"/>
  </si>
  <si>
    <t>나</t>
    <phoneticPr fontId="2" type="noConversion"/>
  </si>
  <si>
    <t>昌每</t>
    <phoneticPr fontId="2" type="noConversion"/>
  </si>
  <si>
    <t>白彔</t>
    <phoneticPr fontId="2" type="noConversion"/>
  </si>
  <si>
    <t>백록</t>
    <phoneticPr fontId="2" type="noConversion"/>
  </si>
  <si>
    <t>以孫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</si>
  <si>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</si>
  <si>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</si>
  <si>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</si>
  <si>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</si>
  <si>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</si>
  <si>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</si>
  <si>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통정대부절충장군행용양위부호군겸오위장</t>
    <phoneticPr fontId="2" type="noConversion"/>
  </si>
  <si>
    <t>노비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</si>
  <si>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</si>
  <si>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</si>
  <si>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</si>
  <si>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</si>
  <si>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</si>
  <si>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</si>
  <si>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</si>
  <si>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연심</t>
    <phoneticPr fontId="2" type="noConversion"/>
  </si>
  <si>
    <t>巨郞</t>
    <phoneticPr fontId="2" type="noConversion"/>
  </si>
  <si>
    <t>1所生</t>
    <phoneticPr fontId="2" type="noConversion"/>
  </si>
  <si>
    <t>達彦</t>
    <phoneticPr fontId="2" type="noConversion"/>
  </si>
  <si>
    <t>고</t>
    <phoneticPr fontId="2" type="noConversion"/>
  </si>
  <si>
    <t>2所生</t>
    <phoneticPr fontId="2" type="noConversion"/>
  </si>
  <si>
    <t>3所生</t>
    <phoneticPr fontId="2" type="noConversion"/>
  </si>
  <si>
    <t>달언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</si>
  <si>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</si>
  <si>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</si>
  <si>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</si>
  <si>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</si>
  <si>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</si>
  <si>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</si>
  <si>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</si>
  <si>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</si>
  <si>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서항복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</si>
  <si>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</si>
  <si>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</si>
  <si>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</si>
  <si>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영산</t>
    <phoneticPr fontId="2" type="noConversion"/>
  </si>
  <si>
    <t>노비</t>
    <phoneticPr fontId="2" type="noConversion"/>
  </si>
  <si>
    <t>첨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</si>
  <si>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</si>
  <si>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</si>
  <si>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</si>
  <si>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</si>
  <si>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</si>
  <si>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</si>
  <si>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</si>
  <si>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</si>
  <si>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</si>
  <si>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</si>
  <si>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</si>
  <si>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</si>
  <si>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</si>
  <si>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</si>
  <si>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</si>
  <si>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</si>
  <si>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</si>
  <si>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</si>
  <si>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</si>
  <si>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</si>
  <si>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</si>
  <si>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</si>
  <si>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</si>
  <si>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</si>
  <si>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</si>
  <si>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蔡鵬海</t>
    <phoneticPr fontId="2" type="noConversion"/>
  </si>
  <si>
    <t>채붕해</t>
    <phoneticPr fontId="2" type="noConversion"/>
  </si>
  <si>
    <t>通政大夫蔡師天故代孫</t>
    <phoneticPr fontId="2" type="noConversion"/>
  </si>
  <si>
    <t>蔡</t>
    <phoneticPr fontId="2" type="noConversion"/>
  </si>
  <si>
    <t>채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</si>
  <si>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</si>
  <si>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</si>
  <si>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</si>
  <si>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노비</t>
    <phoneticPr fontId="2" type="noConversion"/>
  </si>
  <si>
    <t>1所生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</si>
  <si>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</si>
  <si>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</si>
  <si>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</si>
  <si>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</si>
  <si>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蔡龍海</t>
    <phoneticPr fontId="2" type="noConversion"/>
  </si>
  <si>
    <t>채용해</t>
    <phoneticPr fontId="2" type="noConversion"/>
  </si>
  <si>
    <t>문</t>
    <phoneticPr fontId="2" type="noConversion"/>
  </si>
  <si>
    <t>용해</t>
    <phoneticPr fontId="2" type="noConversion"/>
  </si>
  <si>
    <t>解北村</t>
    <phoneticPr fontId="2" type="noConversion"/>
  </si>
  <si>
    <t>해북촌</t>
    <phoneticPr fontId="2" type="noConversion"/>
  </si>
  <si>
    <r>
      <t>蔡</t>
    </r>
    <r>
      <rPr>
        <sz val="10"/>
        <rFont val="새바탕"/>
        <family val="1"/>
        <charset val="129"/>
      </rPr>
      <t>渂</t>
    </r>
  </si>
  <si>
    <t>解北村</t>
    <phoneticPr fontId="2" type="noConversion"/>
  </si>
  <si>
    <t>해북촌</t>
    <phoneticPr fontId="2" type="noConversion"/>
  </si>
  <si>
    <t>自保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</si>
  <si>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</si>
  <si>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</si>
  <si>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</si>
  <si>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</si>
  <si>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解北村</t>
    <phoneticPr fontId="2" type="noConversion"/>
  </si>
  <si>
    <t>해북촌</t>
    <phoneticPr fontId="2" type="noConversion"/>
  </si>
  <si>
    <t>思年</t>
    <phoneticPr fontId="2" type="noConversion"/>
  </si>
  <si>
    <t>영천</t>
    <phoneticPr fontId="2" type="noConversion"/>
  </si>
  <si>
    <t>노비</t>
    <phoneticPr fontId="2" type="noConversion"/>
  </si>
  <si>
    <t>능주</t>
    <phoneticPr fontId="2" type="noConversion"/>
  </si>
  <si>
    <t>李以廷</t>
    <phoneticPr fontId="2" type="noConversion"/>
  </si>
  <si>
    <t>이이정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</si>
  <si>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</si>
  <si>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</si>
  <si>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</si>
  <si>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</si>
  <si>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여해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</si>
  <si>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</si>
  <si>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</si>
  <si>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</si>
  <si>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자</t>
    <phoneticPr fontId="2" type="noConversion"/>
  </si>
  <si>
    <t>漢鳳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</si>
  <si>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</si>
  <si>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</si>
  <si>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</si>
  <si>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</si>
  <si>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김해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</si>
  <si>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+舒</t>
    </r>
    <phoneticPr fontId="2" type="noConversion"/>
  </si>
  <si>
    <t>서</t>
    <phoneticPr fontId="2" type="noConversion"/>
  </si>
  <si>
    <t>蔡攸坤</t>
    <phoneticPr fontId="2" type="noConversion"/>
  </si>
  <si>
    <t>채유곤</t>
    <phoneticPr fontId="2" type="noConversion"/>
  </si>
  <si>
    <t>攸坤</t>
    <phoneticPr fontId="2" type="noConversion"/>
  </si>
  <si>
    <t>유곤</t>
    <phoneticPr fontId="2" type="noConversion"/>
  </si>
  <si>
    <t>韓錫裕</t>
    <phoneticPr fontId="2" type="noConversion"/>
  </si>
  <si>
    <t>용전리</t>
    <phoneticPr fontId="2" type="noConversion"/>
  </si>
  <si>
    <t>주호</t>
    <phoneticPr fontId="2" type="noConversion"/>
  </si>
  <si>
    <t>김</t>
    <phoneticPr fontId="2" type="noConversion"/>
  </si>
  <si>
    <t>李元培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</si>
  <si>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</si>
  <si>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</si>
  <si>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</si>
  <si>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</si>
  <si>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</si>
  <si>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</si>
  <si>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</si>
  <si>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형택</t>
    <phoneticPr fontId="2" type="noConversion"/>
  </si>
  <si>
    <t>이</t>
    <phoneticPr fontId="2" type="noConversion"/>
  </si>
  <si>
    <t>의복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</si>
  <si>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</si>
  <si>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</si>
  <si>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</si>
  <si>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</si>
  <si>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</si>
  <si>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유</t>
    <phoneticPr fontId="2" type="noConversion"/>
  </si>
  <si>
    <t>正來</t>
    <phoneticPr fontId="2" type="noConversion"/>
  </si>
  <si>
    <t>강릉</t>
    <phoneticPr fontId="2" type="noConversion"/>
  </si>
  <si>
    <t>시택</t>
    <phoneticPr fontId="2" type="noConversion"/>
  </si>
  <si>
    <t>서성택</t>
    <phoneticPr fontId="2" type="noConversion"/>
  </si>
  <si>
    <t>解北村</t>
    <phoneticPr fontId="2" type="noConversion"/>
  </si>
  <si>
    <t>해북촌</t>
    <phoneticPr fontId="2" type="noConversion"/>
  </si>
  <si>
    <t>양래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</si>
  <si>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</si>
  <si>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</si>
  <si>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</si>
  <si>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春月</t>
    <phoneticPr fontId="2" type="noConversion"/>
  </si>
  <si>
    <t>解北村</t>
    <phoneticPr fontId="2" type="noConversion"/>
  </si>
  <si>
    <t>해북촌</t>
    <phoneticPr fontId="2" type="noConversion"/>
  </si>
  <si>
    <t>복룡</t>
    <phoneticPr fontId="2" type="noConversion"/>
  </si>
  <si>
    <t>金啓龍</t>
    <phoneticPr fontId="2" type="noConversion"/>
  </si>
  <si>
    <t>김계룡</t>
    <phoneticPr fontId="2" type="noConversion"/>
  </si>
  <si>
    <t>淸道</t>
    <phoneticPr fontId="2" type="noConversion"/>
  </si>
  <si>
    <t>金聖得</t>
    <phoneticPr fontId="2" type="noConversion"/>
  </si>
  <si>
    <t>김성득</t>
    <phoneticPr fontId="2" type="noConversion"/>
  </si>
  <si>
    <t>私奴束伍</t>
    <phoneticPr fontId="2" type="noConversion"/>
  </si>
  <si>
    <t>김해</t>
    <phoneticPr fontId="2" type="noConversion"/>
  </si>
  <si>
    <t>이택근</t>
    <phoneticPr fontId="2" type="noConversion"/>
  </si>
  <si>
    <t>解北村</t>
    <phoneticPr fontId="2" type="noConversion"/>
  </si>
  <si>
    <t>해북촌</t>
    <phoneticPr fontId="2" type="noConversion"/>
  </si>
  <si>
    <r>
      <t>幼學崔</t>
    </r>
    <r>
      <rPr>
        <sz val="10"/>
        <rFont val="FZMingTi"/>
        <family val="3"/>
        <charset val="136"/>
      </rPr>
      <t>濎</t>
    </r>
    <r>
      <rPr>
        <sz val="10"/>
        <rFont val="돋움"/>
        <family val="3"/>
        <charset val="129"/>
      </rPr>
      <t>故代子</t>
    </r>
  </si>
  <si>
    <t>解北村</t>
    <phoneticPr fontId="2" type="noConversion"/>
  </si>
  <si>
    <t>해북촌</t>
    <phoneticPr fontId="2" type="noConversion"/>
  </si>
  <si>
    <t>獜述</t>
    <phoneticPr fontId="2" type="noConversion"/>
  </si>
  <si>
    <t>본</t>
    <phoneticPr fontId="2" type="noConversion"/>
  </si>
  <si>
    <t>주호</t>
    <phoneticPr fontId="2" type="noConversion"/>
  </si>
  <si>
    <r>
      <t>賓</t>
    </r>
    <r>
      <rPr>
        <sz val="10"/>
        <rFont val="FZMingTi"/>
        <family val="3"/>
        <charset val="136"/>
      </rPr>
      <t>淂</t>
    </r>
    <r>
      <rPr>
        <sz val="10"/>
        <rFont val="돋움"/>
        <family val="3"/>
        <charset val="129"/>
      </rPr>
      <t>龍</t>
    </r>
  </si>
  <si>
    <t>노비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</si>
  <si>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</si>
  <si>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</si>
  <si>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</si>
  <si>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유학최농고대자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</si>
  <si>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</si>
  <si>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</si>
  <si>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</si>
  <si>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</si>
  <si>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</si>
  <si>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</si>
  <si>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</si>
  <si>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</si>
  <si>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</si>
  <si>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</si>
  <si>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甲</t>
    <phoneticPr fontId="2" type="noConversion"/>
  </si>
  <si>
    <t>갑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</si>
  <si>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</si>
  <si>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</si>
  <si>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</si>
  <si>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</si>
  <si>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</si>
  <si>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</si>
  <si>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</si>
  <si>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</si>
  <si>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+觀</t>
    </r>
    <phoneticPr fontId="2" type="noConversion"/>
  </si>
  <si>
    <t>관</t>
    <phoneticPr fontId="2" type="noConversion"/>
  </si>
  <si>
    <t>澗</t>
    <phoneticPr fontId="2" type="noConversion"/>
  </si>
  <si>
    <t>노비</t>
    <phoneticPr fontId="2" type="noConversion"/>
  </si>
  <si>
    <t>김인식</t>
    <phoneticPr fontId="2" type="noConversion"/>
  </si>
  <si>
    <t>주호</t>
    <phoneticPr fontId="2" type="noConversion"/>
  </si>
  <si>
    <t>능주</t>
    <phoneticPr fontId="2" type="noConversion"/>
  </si>
  <si>
    <t>인택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</si>
  <si>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</si>
  <si>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</si>
  <si>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</si>
  <si>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</si>
  <si>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</si>
  <si>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</si>
  <si>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</si>
  <si>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</si>
  <si>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</si>
  <si>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</si>
  <si>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</si>
  <si>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</si>
  <si>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</si>
  <si>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</si>
  <si>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</si>
  <si>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김이만</t>
    <phoneticPr fontId="2" type="noConversion"/>
  </si>
  <si>
    <t>解北村</t>
    <phoneticPr fontId="2" type="noConversion"/>
  </si>
  <si>
    <t>해북촌</t>
    <phoneticPr fontId="2" type="noConversion"/>
  </si>
  <si>
    <t>金亨俊</t>
    <phoneticPr fontId="2" type="noConversion"/>
  </si>
  <si>
    <t>김형준</t>
    <phoneticPr fontId="2" type="noConversion"/>
  </si>
  <si>
    <t>능주</t>
    <phoneticPr fontId="2" type="noConversion"/>
  </si>
  <si>
    <t>解北村</t>
    <phoneticPr fontId="2" type="noConversion"/>
  </si>
  <si>
    <t>해북촌</t>
    <phoneticPr fontId="2" type="noConversion"/>
  </si>
  <si>
    <t>몽택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</si>
  <si>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</si>
  <si>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</si>
  <si>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</si>
  <si>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崔尙顯</t>
    <phoneticPr fontId="2" type="noConversion"/>
  </si>
  <si>
    <t>최상현</t>
    <phoneticPr fontId="2" type="noConversion"/>
  </si>
  <si>
    <t>김해</t>
    <phoneticPr fontId="2" type="noConversion"/>
  </si>
  <si>
    <t>나</t>
    <phoneticPr fontId="2" type="noConversion"/>
  </si>
  <si>
    <t>洪漢杓</t>
    <phoneticPr fontId="2" type="noConversion"/>
  </si>
  <si>
    <t>홍한표</t>
    <phoneticPr fontId="2" type="noConversion"/>
  </si>
  <si>
    <t>능주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</si>
  <si>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</si>
  <si>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</si>
  <si>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</si>
  <si>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</si>
  <si>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鄭以錫</t>
    <phoneticPr fontId="2" type="noConversion"/>
  </si>
  <si>
    <t>정이석</t>
    <phoneticPr fontId="2" type="noConversion"/>
  </si>
  <si>
    <t>溫川</t>
    <phoneticPr fontId="2" type="noConversion"/>
  </si>
  <si>
    <t>온천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</si>
  <si>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</si>
  <si>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</si>
  <si>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</si>
  <si>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</si>
  <si>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몽택</t>
    <phoneticPr fontId="2" type="noConversion"/>
  </si>
  <si>
    <t>배치복</t>
    <phoneticPr fontId="2" type="noConversion"/>
  </si>
  <si>
    <t>노비</t>
    <phoneticPr fontId="2" type="noConversion"/>
  </si>
  <si>
    <t>주호</t>
    <phoneticPr fontId="2" type="noConversion"/>
  </si>
  <si>
    <t>나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</si>
  <si>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</si>
  <si>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</si>
  <si>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</si>
  <si>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</si>
  <si>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</si>
  <si>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</si>
  <si>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노비</t>
    <phoneticPr fontId="2" type="noConversion"/>
  </si>
  <si>
    <t>나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</si>
  <si>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</si>
  <si>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</si>
  <si>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</si>
  <si>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</si>
  <si>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</si>
  <si>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</si>
  <si>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</si>
  <si>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</si>
  <si>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</si>
  <si>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</si>
  <si>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</si>
  <si>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</si>
  <si>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r>
      <t>吳炳</t>
    </r>
    <r>
      <rPr>
        <sz val="10"/>
        <rFont val="새바탕"/>
        <family val="1"/>
        <charset val="129"/>
      </rPr>
      <t>爕</t>
    </r>
  </si>
  <si>
    <t>주호</t>
    <phoneticPr fontId="2" type="noConversion"/>
  </si>
  <si>
    <t>이</t>
    <phoneticPr fontId="2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</si>
  <si>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道</t>
    </r>
  </si>
  <si>
    <t>예도</t>
    <phoneticPr fontId="2" type="noConversion"/>
  </si>
  <si>
    <t>노비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</si>
  <si>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</si>
  <si>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</si>
  <si>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</si>
  <si>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</si>
  <si>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</si>
  <si>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</si>
  <si>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</si>
  <si>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이</t>
    <phoneticPr fontId="2" type="noConversion"/>
  </si>
  <si>
    <t>양인택</t>
    <phoneticPr fontId="2" type="noConversion"/>
  </si>
  <si>
    <t>기</t>
    <phoneticPr fontId="2" type="noConversion"/>
  </si>
  <si>
    <t>지복</t>
    <phoneticPr fontId="2" type="noConversion"/>
  </si>
  <si>
    <t>幼學李守福故代弟</t>
    <phoneticPr fontId="2" type="noConversion"/>
  </si>
  <si>
    <t>李</t>
    <phoneticPr fontId="2" type="noConversion"/>
  </si>
  <si>
    <t>주호</t>
    <phoneticPr fontId="2" type="noConversion"/>
  </si>
  <si>
    <t>김</t>
    <phoneticPr fontId="2" type="noConversion"/>
  </si>
  <si>
    <t>김녕</t>
    <phoneticPr fontId="2" type="noConversion"/>
  </si>
  <si>
    <t>노비</t>
    <phoneticPr fontId="2" type="noConversion"/>
  </si>
  <si>
    <t>연창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</si>
  <si>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</si>
  <si>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</si>
  <si>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</si>
  <si>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인수</t>
    <phoneticPr fontId="2" type="noConversion"/>
  </si>
  <si>
    <t>김</t>
    <phoneticPr fontId="2" type="noConversion"/>
  </si>
  <si>
    <t>주호</t>
    <phoneticPr fontId="2" type="noConversion"/>
  </si>
  <si>
    <t>김해</t>
    <phoneticPr fontId="2" type="noConversion"/>
  </si>
  <si>
    <t>이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</si>
  <si>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新</t>
    </r>
  </si>
  <si>
    <t>노비</t>
    <phoneticPr fontId="2" type="noConversion"/>
  </si>
  <si>
    <t>김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</si>
  <si>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</si>
  <si>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</si>
  <si>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</si>
  <si>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</si>
  <si>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</si>
  <si>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</si>
  <si>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</si>
  <si>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복심</t>
    <phoneticPr fontId="2" type="noConversion"/>
  </si>
  <si>
    <t>1所生</t>
    <phoneticPr fontId="2" type="noConversion"/>
  </si>
  <si>
    <t>비</t>
    <phoneticPr fontId="2" type="noConversion"/>
  </si>
  <si>
    <t>2所生</t>
    <phoneticPr fontId="2" type="noConversion"/>
  </si>
  <si>
    <t>命切</t>
    <phoneticPr fontId="2" type="noConversion"/>
  </si>
  <si>
    <t>도망</t>
    <phoneticPr fontId="2" type="noConversion"/>
  </si>
  <si>
    <t>命得</t>
    <phoneticPr fontId="2" type="noConversion"/>
  </si>
  <si>
    <t>만녀</t>
    <phoneticPr fontId="2" type="noConversion"/>
  </si>
  <si>
    <t>全</t>
    <phoneticPr fontId="2" type="noConversion"/>
  </si>
  <si>
    <t>전</t>
    <phoneticPr fontId="2" type="noConversion"/>
  </si>
  <si>
    <t>주호</t>
    <phoneticPr fontId="2" type="noConversion"/>
  </si>
  <si>
    <t>유</t>
    <phoneticPr fontId="2" type="noConversion"/>
  </si>
  <si>
    <t>노비</t>
    <phoneticPr fontId="2" type="noConversion"/>
  </si>
  <si>
    <t>崔濳</t>
    <phoneticPr fontId="2" type="noConversion"/>
  </si>
  <si>
    <t>최잠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</si>
  <si>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+慶</t>
    </r>
    <phoneticPr fontId="2" type="noConversion"/>
  </si>
  <si>
    <t>경</t>
    <phoneticPr fontId="2" type="noConversion"/>
  </si>
  <si>
    <t>解北村</t>
    <phoneticPr fontId="2" type="noConversion"/>
  </si>
  <si>
    <t>해북촌</t>
    <phoneticPr fontId="2" type="noConversion"/>
  </si>
  <si>
    <t>김연백</t>
    <phoneticPr fontId="2" type="noConversion"/>
  </si>
  <si>
    <t>解北村</t>
    <phoneticPr fontId="2" type="noConversion"/>
  </si>
  <si>
    <t>해북촌</t>
    <phoneticPr fontId="2" type="noConversion"/>
  </si>
  <si>
    <t>능주</t>
    <phoneticPr fontId="2" type="noConversion"/>
  </si>
  <si>
    <t>인택</t>
    <phoneticPr fontId="2" type="noConversion"/>
  </si>
  <si>
    <t>주호</t>
    <phoneticPr fontId="2" type="noConversion"/>
  </si>
  <si>
    <t>가선대부행용양위부호군경복궁위장</t>
    <phoneticPr fontId="2" type="noConversion"/>
  </si>
  <si>
    <t>나</t>
    <phoneticPr fontId="2" type="noConversion"/>
  </si>
  <si>
    <t>나주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</si>
  <si>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殷</t>
    </r>
  </si>
  <si>
    <t>노비</t>
    <phoneticPr fontId="2" type="noConversion"/>
  </si>
  <si>
    <t>解北村</t>
    <phoneticPr fontId="2" type="noConversion"/>
  </si>
  <si>
    <t>해북촌</t>
    <phoneticPr fontId="2" type="noConversion"/>
  </si>
  <si>
    <t>幼學羅達得故代子</t>
    <phoneticPr fontId="2" type="noConversion"/>
  </si>
  <si>
    <t>羅</t>
    <phoneticPr fontId="2" type="noConversion"/>
  </si>
  <si>
    <t>나</t>
    <phoneticPr fontId="2" type="noConversion"/>
  </si>
  <si>
    <r>
      <rPr>
        <sz val="10"/>
        <rFont val="HG-GothicB-Sun"/>
        <family val="3"/>
        <charset val="128"/>
      </rPr>
      <t>羣</t>
    </r>
    <r>
      <rPr>
        <sz val="10"/>
        <rFont val="돋움"/>
        <family val="3"/>
        <charset val="129"/>
      </rPr>
      <t>翼</t>
    </r>
  </si>
  <si>
    <t>解北村</t>
    <phoneticPr fontId="2" type="noConversion"/>
  </si>
  <si>
    <t>해북촌</t>
    <phoneticPr fontId="2" type="noConversion"/>
  </si>
  <si>
    <t>나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</si>
  <si>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</si>
  <si>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</si>
  <si>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</si>
  <si>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</si>
  <si>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</si>
  <si>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r>
      <rPr>
        <sz val="10"/>
        <rFont val="HG-GothicB-Sun"/>
        <family val="3"/>
        <charset val="128"/>
      </rPr>
      <t>閠</t>
    </r>
    <r>
      <rPr>
        <sz val="10"/>
        <rFont val="돋움"/>
        <family val="3"/>
        <charset val="129"/>
      </rPr>
      <t>伯</t>
    </r>
  </si>
  <si>
    <t>주호</t>
    <phoneticPr fontId="2" type="noConversion"/>
  </si>
  <si>
    <t>吳</t>
    <phoneticPr fontId="2" type="noConversion"/>
  </si>
  <si>
    <t>오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</si>
  <si>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</si>
  <si>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</si>
  <si>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</si>
  <si>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김유안</t>
    <phoneticPr fontId="2" type="noConversion"/>
  </si>
  <si>
    <t>李長瑞</t>
    <phoneticPr fontId="2" type="noConversion"/>
  </si>
  <si>
    <t>이장서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</si>
  <si>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</si>
  <si>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</si>
  <si>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</si>
  <si>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</si>
  <si>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</si>
  <si>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</si>
  <si>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</si>
  <si>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</si>
  <si>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</si>
  <si>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吳</t>
    <phoneticPr fontId="2" type="noConversion"/>
  </si>
  <si>
    <t>오</t>
    <phoneticPr fontId="2" type="noConversion"/>
  </si>
  <si>
    <t>김해</t>
    <phoneticPr fontId="2" type="noConversion"/>
  </si>
  <si>
    <t>이</t>
    <phoneticPr fontId="2" type="noConversion"/>
  </si>
  <si>
    <t>임진동</t>
    <phoneticPr fontId="2" type="noConversion"/>
  </si>
  <si>
    <t>예천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</si>
  <si>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</si>
  <si>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</si>
  <si>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</si>
  <si>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</si>
  <si>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김해</t>
    <phoneticPr fontId="2" type="noConversion"/>
  </si>
  <si>
    <t>徐允坤</t>
    <phoneticPr fontId="2" type="noConversion"/>
  </si>
  <si>
    <t>서윤곤</t>
    <phoneticPr fontId="2" type="noConversion"/>
  </si>
  <si>
    <t>윤복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</si>
  <si>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</si>
  <si>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</si>
  <si>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</si>
  <si>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여산</t>
    <phoneticPr fontId="2" type="noConversion"/>
  </si>
  <si>
    <t>영택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</si>
  <si>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</si>
  <si>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</si>
  <si>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</si>
  <si>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</si>
  <si>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</si>
  <si>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</si>
  <si>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김창곤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</si>
  <si>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</si>
  <si>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</si>
  <si>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</si>
  <si>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</si>
  <si>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</si>
  <si>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여성</t>
    <phoneticPr fontId="2" type="noConversion"/>
  </si>
  <si>
    <t>김</t>
    <phoneticPr fontId="2" type="noConversion"/>
  </si>
  <si>
    <t>주호</t>
    <phoneticPr fontId="2" type="noConversion"/>
  </si>
  <si>
    <t>노비</t>
    <phoneticPr fontId="2" type="noConversion"/>
  </si>
  <si>
    <t>배용운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</si>
  <si>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</si>
  <si>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</si>
  <si>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</si>
  <si>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</si>
  <si>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</si>
  <si>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김영택</t>
    <phoneticPr fontId="2" type="noConversion"/>
  </si>
  <si>
    <t>김해</t>
    <phoneticPr fontId="2" type="noConversion"/>
  </si>
  <si>
    <t>김해</t>
    <phoneticPr fontId="2" type="noConversion"/>
  </si>
  <si>
    <t>노비</t>
    <phoneticPr fontId="2" type="noConversion"/>
  </si>
  <si>
    <t>解北村</t>
    <phoneticPr fontId="2" type="noConversion"/>
  </si>
  <si>
    <t>해북촌</t>
    <phoneticPr fontId="2" type="noConversion"/>
  </si>
  <si>
    <t>윤양필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</si>
  <si>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</si>
  <si>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</si>
  <si>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</si>
  <si>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주호</t>
    <phoneticPr fontId="2" type="noConversion"/>
  </si>
  <si>
    <t>노비</t>
    <phoneticPr fontId="2" type="noConversion"/>
  </si>
  <si>
    <t>김말종</t>
    <phoneticPr fontId="2" type="noConversion"/>
  </si>
  <si>
    <t>김훈삼</t>
    <phoneticPr fontId="2" type="noConversion"/>
  </si>
  <si>
    <t>김녕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</si>
  <si>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</si>
  <si>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</si>
  <si>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</si>
  <si>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</si>
  <si>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염</t>
    <phoneticPr fontId="2" type="noConversion"/>
  </si>
  <si>
    <t>조택룡</t>
    <phoneticPr fontId="2" type="noConversion"/>
  </si>
  <si>
    <t>解北村</t>
    <phoneticPr fontId="2" type="noConversion"/>
  </si>
  <si>
    <t>해북촌</t>
    <phoneticPr fontId="2" type="noConversion"/>
  </si>
  <si>
    <t>正哲</t>
    <phoneticPr fontId="2" type="noConversion"/>
  </si>
  <si>
    <t>秋</t>
    <phoneticPr fontId="2" type="noConversion"/>
  </si>
  <si>
    <t>추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</si>
  <si>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辰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</si>
  <si>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</si>
  <si>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t>주호</t>
    <phoneticPr fontId="2" type="noConversion"/>
  </si>
  <si>
    <t>이</t>
    <phoneticPr fontId="2" type="noConversion"/>
  </si>
  <si>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+春覺</t>
    </r>
    <phoneticPr fontId="2" type="noConversion"/>
  </si>
  <si>
    <t>춘각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</si>
  <si>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</si>
  <si>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</si>
  <si>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</si>
  <si>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</si>
  <si>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</si>
  <si>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</si>
  <si>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</si>
  <si>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주택</t>
    <phoneticPr fontId="2" type="noConversion"/>
  </si>
  <si>
    <t>경복</t>
    <phoneticPr fontId="2" type="noConversion"/>
  </si>
  <si>
    <t>辛未</t>
    <phoneticPr fontId="2" type="noConversion"/>
  </si>
  <si>
    <t>신미</t>
    <phoneticPr fontId="2" type="noConversion"/>
  </si>
  <si>
    <t>玉宗</t>
    <phoneticPr fontId="2" type="noConversion"/>
  </si>
  <si>
    <t>옥종</t>
    <phoneticPr fontId="2" type="noConversion"/>
  </si>
  <si>
    <t>金尙正</t>
    <phoneticPr fontId="2" type="noConversion"/>
  </si>
  <si>
    <t>김상정</t>
    <phoneticPr fontId="2" type="noConversion"/>
  </si>
  <si>
    <t>金</t>
    <phoneticPr fontId="2" type="noConversion"/>
  </si>
  <si>
    <t>尙正</t>
    <phoneticPr fontId="2" type="noConversion"/>
  </si>
  <si>
    <t>상정</t>
    <phoneticPr fontId="2" type="noConversion"/>
  </si>
  <si>
    <t>解北村</t>
    <phoneticPr fontId="2" type="noConversion"/>
  </si>
  <si>
    <t>해북촌</t>
    <phoneticPr fontId="2" type="noConversion"/>
  </si>
  <si>
    <t>김해</t>
    <phoneticPr fontId="2" type="noConversion"/>
  </si>
  <si>
    <t>楊万億</t>
    <phoneticPr fontId="2" type="noConversion"/>
  </si>
  <si>
    <t>양만억</t>
    <phoneticPr fontId="2" type="noConversion"/>
  </si>
  <si>
    <t>驛吏楊斗宇故代弟</t>
    <phoneticPr fontId="2" type="noConversion"/>
  </si>
  <si>
    <t>楊</t>
    <phoneticPr fontId="2" type="noConversion"/>
  </si>
  <si>
    <t>양</t>
    <phoneticPr fontId="2" type="noConversion"/>
  </si>
  <si>
    <t>현용진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</si>
  <si>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</si>
  <si>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</si>
  <si>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</si>
  <si>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</si>
  <si>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</si>
  <si>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</si>
  <si>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</si>
  <si>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</si>
  <si>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</si>
  <si>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r>
      <t>羅</t>
    </r>
    <r>
      <rPr>
        <sz val="10"/>
        <rFont val="새바탕"/>
        <family val="1"/>
        <charset val="129"/>
      </rPr>
      <t>礼</t>
    </r>
    <r>
      <rPr>
        <sz val="10"/>
        <rFont val="돋움"/>
        <family val="3"/>
        <charset val="129"/>
      </rPr>
      <t>點</t>
    </r>
  </si>
  <si>
    <t>주호</t>
    <phoneticPr fontId="2" type="noConversion"/>
  </si>
  <si>
    <t>나</t>
    <phoneticPr fontId="2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</si>
  <si>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點</t>
    </r>
  </si>
  <si>
    <t>나주</t>
    <phoneticPr fontId="2" type="noConversion"/>
  </si>
  <si>
    <t>창복</t>
    <phoneticPr fontId="2" type="noConversion"/>
  </si>
  <si>
    <t>연화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</si>
  <si>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</si>
  <si>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</si>
  <si>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</si>
  <si>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HG-GothicB-Sun"/>
        <family val="3"/>
        <charset val="128"/>
      </rPr>
      <t>寉</t>
    </r>
    <r>
      <rPr>
        <sz val="10"/>
        <rFont val="돋움"/>
        <family val="3"/>
        <charset val="129"/>
      </rPr>
      <t>東</t>
    </r>
  </si>
  <si>
    <t>추동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</si>
  <si>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</si>
  <si>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</si>
  <si>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</si>
  <si>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</si>
  <si>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</si>
  <si>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禹</t>
    <phoneticPr fontId="2" type="noConversion"/>
  </si>
  <si>
    <t>우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</si>
  <si>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</si>
  <si>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</si>
  <si>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</si>
  <si>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김해</t>
    <phoneticPr fontId="2" type="noConversion"/>
  </si>
  <si>
    <t>노비</t>
    <phoneticPr fontId="2" type="noConversion"/>
  </si>
  <si>
    <t>추동</t>
    <phoneticPr fontId="2" type="noConversion"/>
  </si>
  <si>
    <t>이</t>
    <phoneticPr fontId="2" type="noConversion"/>
  </si>
  <si>
    <t>김취령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</si>
  <si>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</si>
  <si>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</si>
  <si>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</si>
  <si>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</si>
  <si>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</si>
  <si>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</si>
  <si>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</si>
  <si>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용주석</t>
    <phoneticPr fontId="2" type="noConversion"/>
  </si>
  <si>
    <t>萬根</t>
    <phoneticPr fontId="2" type="noConversion"/>
  </si>
  <si>
    <t>김녕</t>
    <phoneticPr fontId="2" type="noConversion"/>
  </si>
  <si>
    <t>江陵</t>
    <phoneticPr fontId="2" type="noConversion"/>
  </si>
  <si>
    <t>강릉</t>
    <phoneticPr fontId="2" type="noConversion"/>
  </si>
  <si>
    <t>주호</t>
    <phoneticPr fontId="2" type="noConversion"/>
  </si>
  <si>
    <t>이</t>
    <phoneticPr fontId="2" type="noConversion"/>
  </si>
  <si>
    <t>윤치열</t>
    <phoneticPr fontId="2" type="noConversion"/>
  </si>
  <si>
    <t>解北村</t>
    <phoneticPr fontId="2" type="noConversion"/>
  </si>
  <si>
    <t>해북촌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</si>
  <si>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</si>
  <si>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</si>
  <si>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</si>
  <si>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용</t>
    <phoneticPr fontId="2" type="noConversion"/>
  </si>
  <si>
    <t>住錫</t>
    <phoneticPr fontId="2" type="noConversion"/>
  </si>
  <si>
    <t>홍주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</si>
  <si>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</si>
  <si>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</si>
  <si>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</si>
  <si>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</si>
  <si>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김해</t>
    <phoneticPr fontId="2" type="noConversion"/>
  </si>
  <si>
    <t>木+駿</t>
    <phoneticPr fontId="2" type="noConversion"/>
  </si>
  <si>
    <t>준</t>
    <phoneticPr fontId="2" type="noConversion"/>
  </si>
  <si>
    <t>두복</t>
    <phoneticPr fontId="2" type="noConversion"/>
  </si>
  <si>
    <r>
      <t>光</t>
    </r>
    <r>
      <rPr>
        <sz val="10"/>
        <rFont val="NSimSun"/>
        <family val="3"/>
        <charset val="134"/>
      </rPr>
      <t>氵</t>
    </r>
    <r>
      <rPr>
        <sz val="10"/>
        <rFont val="돋움"/>
        <family val="3"/>
        <charset val="129"/>
      </rPr>
      <t>+殷</t>
    </r>
    <phoneticPr fontId="2" type="noConversion"/>
  </si>
  <si>
    <t>광은</t>
    <phoneticPr fontId="2" type="noConversion"/>
  </si>
  <si>
    <t>木+馹</t>
    <phoneticPr fontId="2" type="noConversion"/>
  </si>
  <si>
    <t>일</t>
    <phoneticPr fontId="2" type="noConversion"/>
  </si>
  <si>
    <t>주호</t>
    <phoneticPr fontId="2" type="noConversion"/>
  </si>
  <si>
    <t>王+原栽</t>
    <phoneticPr fontId="2" type="noConversion"/>
  </si>
  <si>
    <t>원재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</si>
  <si>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</si>
  <si>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</si>
  <si>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</si>
  <si>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</si>
  <si>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</si>
  <si>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</si>
  <si>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</si>
  <si>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t>今連</t>
    <phoneticPr fontId="2" type="noConversion"/>
  </si>
  <si>
    <t>今卜</t>
    <phoneticPr fontId="2" type="noConversion"/>
  </si>
  <si>
    <t>금복</t>
    <phoneticPr fontId="2" type="noConversion"/>
  </si>
  <si>
    <t>김달룡</t>
    <phoneticPr fontId="2" type="noConversion"/>
  </si>
  <si>
    <r>
      <t>南日+</t>
    </r>
    <r>
      <rPr>
        <sz val="10"/>
        <rFont val="NSimSun"/>
        <family val="3"/>
        <charset val="134"/>
      </rPr>
      <t>枼</t>
    </r>
    <phoneticPr fontId="2" type="noConversion"/>
  </si>
  <si>
    <t>남엽</t>
    <phoneticPr fontId="2" type="noConversion"/>
  </si>
  <si>
    <t>解北村</t>
    <phoneticPr fontId="2" type="noConversion"/>
  </si>
  <si>
    <t>해북촌</t>
    <phoneticPr fontId="2" type="noConversion"/>
  </si>
  <si>
    <t>추동</t>
    <phoneticPr fontId="2" type="noConversion"/>
  </si>
  <si>
    <t>解北村</t>
    <phoneticPr fontId="2" type="noConversion"/>
  </si>
  <si>
    <t>해북촌</t>
    <phoneticPr fontId="2" type="noConversion"/>
  </si>
  <si>
    <t>여</t>
    <phoneticPr fontId="2" type="noConversion"/>
  </si>
  <si>
    <t>祖(原)曾祖</t>
    <phoneticPr fontId="2" type="noConversion"/>
  </si>
  <si>
    <t>김</t>
    <phoneticPr fontId="2" type="noConversion"/>
  </si>
  <si>
    <t>흥택</t>
    <phoneticPr fontId="2" type="noConversion"/>
  </si>
  <si>
    <t>이</t>
    <phoneticPr fontId="2" type="noConversion"/>
  </si>
  <si>
    <t>김해</t>
    <phoneticPr fontId="2" type="noConversion"/>
  </si>
  <si>
    <t>이관</t>
    <phoneticPr fontId="2" type="noConversion"/>
  </si>
  <si>
    <t>박기열</t>
    <phoneticPr fontId="2" type="noConversion"/>
  </si>
  <si>
    <t>才男</t>
    <phoneticPr fontId="2" type="noConversion"/>
  </si>
  <si>
    <t>김</t>
    <phoneticPr fontId="2" type="noConversion"/>
  </si>
  <si>
    <t>김해</t>
    <phoneticPr fontId="2" type="noConversion"/>
  </si>
  <si>
    <r>
      <t>禹守</t>
    </r>
    <r>
      <rPr>
        <sz val="10"/>
        <rFont val="새바탕"/>
        <family val="1"/>
        <charset val="129"/>
      </rPr>
      <t>賛</t>
    </r>
  </si>
  <si>
    <t>염</t>
    <phoneticPr fontId="2" type="noConversion"/>
  </si>
  <si>
    <r>
      <t>梁</t>
    </r>
    <r>
      <rPr>
        <sz val="10"/>
        <rFont val="FZMingTi"/>
        <family val="3"/>
        <charset val="136"/>
      </rPr>
      <t>洁</t>
    </r>
    <r>
      <rPr>
        <sz val="10"/>
        <rFont val="돋움"/>
        <family val="3"/>
        <charset val="129"/>
      </rPr>
      <t>郁</t>
    </r>
  </si>
  <si>
    <t>양길욱</t>
    <phoneticPr fontId="2" type="noConversion"/>
  </si>
  <si>
    <t>김해</t>
    <phoneticPr fontId="2" type="noConversion"/>
  </si>
  <si>
    <t>주호</t>
    <phoneticPr fontId="2" type="noConversion"/>
  </si>
  <si>
    <t>楊</t>
    <phoneticPr fontId="2" type="noConversion"/>
  </si>
  <si>
    <t>양</t>
    <phoneticPr fontId="2" type="noConversion"/>
  </si>
  <si>
    <t>현용진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</si>
  <si>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</si>
  <si>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</si>
  <si>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</si>
  <si>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</si>
  <si>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</si>
  <si>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</si>
  <si>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應奎</t>
    <phoneticPr fontId="2" type="noConversion"/>
  </si>
  <si>
    <t>解北村</t>
    <phoneticPr fontId="2" type="noConversion"/>
  </si>
  <si>
    <t>해북촌</t>
    <phoneticPr fontId="2" type="noConversion"/>
  </si>
  <si>
    <t>여</t>
    <phoneticPr fontId="2" type="noConversion"/>
  </si>
  <si>
    <t>김해</t>
    <phoneticPr fontId="2" type="noConversion"/>
  </si>
  <si>
    <t>김해</t>
    <phoneticPr fontId="2" type="noConversion"/>
  </si>
  <si>
    <t>하용전</t>
    <phoneticPr fontId="2" type="noConversion"/>
  </si>
  <si>
    <t>解北村</t>
    <phoneticPr fontId="2" type="noConversion"/>
  </si>
  <si>
    <t>해북촌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</si>
  <si>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</si>
  <si>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</si>
  <si>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</si>
  <si>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이철동</t>
    <phoneticPr fontId="2" type="noConversion"/>
  </si>
  <si>
    <t>주호</t>
    <phoneticPr fontId="2" type="noConversion"/>
  </si>
  <si>
    <t>尹</t>
    <phoneticPr fontId="2" type="noConversion"/>
  </si>
  <si>
    <t>윤</t>
    <phoneticPr fontId="2" type="noConversion"/>
  </si>
  <si>
    <t>노비</t>
    <phoneticPr fontId="2" type="noConversion"/>
  </si>
  <si>
    <t>東奭</t>
    <phoneticPr fontId="2" type="noConversion"/>
  </si>
  <si>
    <t>璞</t>
    <phoneticPr fontId="2" type="noConversion"/>
  </si>
  <si>
    <t>박</t>
    <phoneticPr fontId="2" type="noConversion"/>
  </si>
  <si>
    <t>羅慶龍</t>
    <phoneticPr fontId="2" type="noConversion"/>
  </si>
  <si>
    <t>나주</t>
    <phoneticPr fontId="2" type="noConversion"/>
  </si>
  <si>
    <t>이</t>
    <phoneticPr fontId="2" type="noConversion"/>
  </si>
  <si>
    <t>莫心</t>
    <phoneticPr fontId="2" type="noConversion"/>
  </si>
  <si>
    <t>막심</t>
    <phoneticPr fontId="2" type="noConversion"/>
  </si>
  <si>
    <t>주호</t>
    <phoneticPr fontId="2" type="noConversion"/>
  </si>
  <si>
    <t>이</t>
    <phoneticPr fontId="2" type="noConversion"/>
  </si>
  <si>
    <t>병계</t>
    <phoneticPr fontId="2" type="noConversion"/>
  </si>
  <si>
    <t>노비</t>
    <phoneticPr fontId="2" type="noConversion"/>
  </si>
  <si>
    <t>육심</t>
    <phoneticPr fontId="2" type="noConversion"/>
  </si>
  <si>
    <t>喆東</t>
    <phoneticPr fontId="2" type="noConversion"/>
  </si>
  <si>
    <t>都</t>
    <phoneticPr fontId="2" type="noConversion"/>
  </si>
  <si>
    <t>日孫</t>
    <phoneticPr fontId="2" type="noConversion"/>
  </si>
  <si>
    <t>일손</t>
    <phoneticPr fontId="2" type="noConversion"/>
  </si>
  <si>
    <t>日女</t>
    <phoneticPr fontId="2" type="noConversion"/>
  </si>
  <si>
    <t>최육안</t>
    <phoneticPr fontId="2" type="noConversion"/>
  </si>
  <si>
    <t>允利</t>
    <phoneticPr fontId="2" type="noConversion"/>
  </si>
  <si>
    <t>정헌대부용양위부호군</t>
    <phoneticPr fontId="2" type="noConversion"/>
  </si>
  <si>
    <t>李和範</t>
    <phoneticPr fontId="2" type="noConversion"/>
  </si>
  <si>
    <t>漢秋</t>
    <phoneticPr fontId="2" type="noConversion"/>
  </si>
  <si>
    <t>金益萬</t>
    <phoneticPr fontId="2" type="noConversion"/>
  </si>
  <si>
    <t>김익만</t>
    <phoneticPr fontId="2" type="noConversion"/>
  </si>
  <si>
    <t>김</t>
    <phoneticPr fontId="2" type="noConversion"/>
  </si>
  <si>
    <t>김녕</t>
    <phoneticPr fontId="2" type="noConversion"/>
  </si>
  <si>
    <t>나</t>
    <phoneticPr fontId="2" type="noConversion"/>
  </si>
  <si>
    <t>나주</t>
    <phoneticPr fontId="2" type="noConversion"/>
  </si>
  <si>
    <t>연화</t>
    <phoneticPr fontId="2" type="noConversion"/>
  </si>
  <si>
    <t>나주</t>
    <phoneticPr fontId="2" type="noConversion"/>
  </si>
  <si>
    <t>연화</t>
    <phoneticPr fontId="2" type="noConversion"/>
  </si>
  <si>
    <t>신호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</si>
  <si>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</si>
  <si>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</si>
  <si>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</si>
  <si>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능주</t>
    <phoneticPr fontId="2" type="noConversion"/>
  </si>
  <si>
    <t>나</t>
    <phoneticPr fontId="2" type="noConversion"/>
  </si>
  <si>
    <t>상택</t>
    <phoneticPr fontId="2" type="noConversion"/>
  </si>
  <si>
    <t>노비</t>
    <phoneticPr fontId="2" type="noConversion"/>
  </si>
  <si>
    <t>郭</t>
    <phoneticPr fontId="2" type="noConversion"/>
  </si>
  <si>
    <t>곽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</si>
  <si>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</si>
  <si>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</si>
  <si>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</si>
  <si>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유용문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</si>
  <si>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</si>
  <si>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</si>
  <si>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</si>
  <si>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學慶</t>
    <phoneticPr fontId="2" type="noConversion"/>
  </si>
  <si>
    <t>鄭達潤</t>
    <phoneticPr fontId="2" type="noConversion"/>
  </si>
  <si>
    <t>炳鎭</t>
    <phoneticPr fontId="2" type="noConversion"/>
  </si>
  <si>
    <t>具東筋</t>
    <phoneticPr fontId="2" type="noConversion"/>
  </si>
  <si>
    <t>구동근</t>
    <phoneticPr fontId="2" type="noConversion"/>
  </si>
  <si>
    <t>달복</t>
    <phoneticPr fontId="2" type="noConversion"/>
  </si>
  <si>
    <t>聖元</t>
    <phoneticPr fontId="2" type="noConversion"/>
  </si>
  <si>
    <t>성원</t>
    <phoneticPr fontId="2" type="noConversion"/>
  </si>
  <si>
    <t>裴達三</t>
    <phoneticPr fontId="2" type="noConversion"/>
  </si>
  <si>
    <t>曺慶承</t>
    <phoneticPr fontId="2" type="noConversion"/>
  </si>
  <si>
    <t>조경승</t>
    <phoneticPr fontId="2" type="noConversion"/>
  </si>
  <si>
    <t>이순국</t>
    <phoneticPr fontId="2" type="noConversion"/>
  </si>
  <si>
    <t>朴</t>
    <phoneticPr fontId="2" type="noConversion"/>
  </si>
  <si>
    <t>박</t>
    <phoneticPr fontId="2" type="noConversion"/>
  </si>
  <si>
    <t>黃有希</t>
    <phoneticPr fontId="2" type="noConversion"/>
  </si>
  <si>
    <t>김해</t>
    <phoneticPr fontId="2" type="noConversion"/>
  </si>
  <si>
    <t>주호</t>
    <phoneticPr fontId="2" type="noConversion"/>
  </si>
  <si>
    <t>나</t>
    <phoneticPr fontId="2" type="noConversion"/>
  </si>
  <si>
    <t>나주</t>
    <phoneticPr fontId="2" type="noConversion"/>
  </si>
  <si>
    <t>진복</t>
    <phoneticPr fontId="2" type="noConversion"/>
  </si>
  <si>
    <t>김</t>
    <phoneticPr fontId="2" type="noConversion"/>
  </si>
  <si>
    <t>김</t>
    <phoneticPr fontId="2" type="noConversion"/>
  </si>
  <si>
    <t>노비</t>
    <phoneticPr fontId="2" type="noConversion"/>
  </si>
  <si>
    <t>나주</t>
    <phoneticPr fontId="2" type="noConversion"/>
  </si>
  <si>
    <t>김해</t>
    <phoneticPr fontId="2" type="noConversion"/>
  </si>
  <si>
    <t>유월</t>
    <phoneticPr fontId="2" type="noConversion"/>
  </si>
  <si>
    <t>유학나윤복고대자</t>
    <phoneticPr fontId="2" type="noConversion"/>
  </si>
  <si>
    <t>나주</t>
    <phoneticPr fontId="2" type="noConversion"/>
  </si>
  <si>
    <t>윤복</t>
    <phoneticPr fontId="2" type="noConversion"/>
  </si>
  <si>
    <t>김녕</t>
    <phoneticPr fontId="2" type="noConversion"/>
  </si>
  <si>
    <t>김의흥</t>
    <phoneticPr fontId="2" type="noConversion"/>
  </si>
  <si>
    <t>주호</t>
    <phoneticPr fontId="2" type="noConversion"/>
  </si>
  <si>
    <t>나</t>
    <phoneticPr fontId="2" type="noConversion"/>
  </si>
  <si>
    <t>나주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</si>
  <si>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</si>
  <si>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</si>
  <si>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</si>
  <si>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</si>
  <si>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</si>
  <si>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</si>
  <si>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</si>
  <si>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t>녹리</t>
    <phoneticPr fontId="2" type="noConversion"/>
  </si>
  <si>
    <t>禹夏從</t>
    <phoneticPr fontId="2" type="noConversion"/>
  </si>
  <si>
    <t>우하종</t>
    <phoneticPr fontId="2" type="noConversion"/>
  </si>
  <si>
    <t>夏從</t>
    <phoneticPr fontId="2" type="noConversion"/>
  </si>
  <si>
    <t>하종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</si>
  <si>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FZMingTi"/>
        <family val="3"/>
        <charset val="136"/>
      </rPr>
      <t>僎</t>
    </r>
    <phoneticPr fontId="2" type="noConversion"/>
  </si>
  <si>
    <t>崔雲浩</t>
    <phoneticPr fontId="2" type="noConversion"/>
  </si>
  <si>
    <t>택룡</t>
    <phoneticPr fontId="2" type="noConversion"/>
  </si>
  <si>
    <t>소연심</t>
    <phoneticPr fontId="2" type="noConversion"/>
  </si>
  <si>
    <t>解北村</t>
    <phoneticPr fontId="2" type="noConversion"/>
  </si>
  <si>
    <t>해북촌</t>
    <phoneticPr fontId="2" type="noConversion"/>
  </si>
  <si>
    <t>나</t>
    <phoneticPr fontId="2" type="noConversion"/>
  </si>
  <si>
    <t>나주</t>
    <phoneticPr fontId="2" type="noConversion"/>
  </si>
  <si>
    <t>능주</t>
    <phoneticPr fontId="2" type="noConversion"/>
  </si>
  <si>
    <t>유월</t>
    <phoneticPr fontId="2" type="noConversion"/>
  </si>
  <si>
    <t>月得</t>
    <phoneticPr fontId="2" type="noConversion"/>
  </si>
  <si>
    <r>
      <t>羅</t>
    </r>
    <r>
      <rPr>
        <sz val="10"/>
        <rFont val="HG-GothicB-Sun"/>
        <family val="3"/>
        <charset val="128"/>
      </rPr>
      <t>勲</t>
    </r>
    <r>
      <rPr>
        <sz val="10"/>
        <rFont val="돋움"/>
        <family val="3"/>
        <charset val="129"/>
      </rPr>
      <t>章</t>
    </r>
    <phoneticPr fontId="2" type="noConversion"/>
  </si>
  <si>
    <t>나훈장</t>
    <phoneticPr fontId="2" type="noConversion"/>
  </si>
  <si>
    <r>
      <rPr>
        <sz val="10"/>
        <rFont val="HG-GothicB-Sun"/>
        <family val="3"/>
        <charset val="128"/>
      </rPr>
      <t>勲</t>
    </r>
    <r>
      <rPr>
        <sz val="10"/>
        <rFont val="돋움"/>
        <family val="3"/>
        <charset val="129"/>
      </rPr>
      <t>章</t>
    </r>
  </si>
  <si>
    <t>은복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</si>
  <si>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大</t>
    </r>
  </si>
  <si>
    <t>김해</t>
    <phoneticPr fontId="2" type="noConversion"/>
  </si>
  <si>
    <t>주호</t>
    <phoneticPr fontId="2" type="noConversion"/>
  </si>
  <si>
    <t>馬堂</t>
    <phoneticPr fontId="2" type="noConversion"/>
  </si>
  <si>
    <t>殷州</t>
    <phoneticPr fontId="2" type="noConversion"/>
  </si>
  <si>
    <t>은주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</si>
  <si>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</si>
  <si>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</si>
  <si>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</si>
  <si>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김녕</t>
    <phoneticPr fontId="2" type="noConversion"/>
  </si>
  <si>
    <r>
      <t>李</t>
    </r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</si>
  <si>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t>이용서</t>
    <phoneticPr fontId="2" type="noConversion"/>
  </si>
  <si>
    <t>解北村</t>
    <phoneticPr fontId="2" type="noConversion"/>
  </si>
  <si>
    <t>해북촌</t>
    <phoneticPr fontId="2" type="noConversion"/>
  </si>
  <si>
    <t>김녕</t>
    <phoneticPr fontId="2" type="noConversion"/>
  </si>
  <si>
    <t>仁希</t>
    <phoneticPr fontId="2" type="noConversion"/>
  </si>
  <si>
    <t>鄭順泰</t>
    <phoneticPr fontId="2" type="noConversion"/>
  </si>
  <si>
    <t>孫</t>
    <phoneticPr fontId="2" type="noConversion"/>
  </si>
  <si>
    <t>손</t>
    <phoneticPr fontId="2" type="noConversion"/>
  </si>
  <si>
    <t>김해</t>
    <phoneticPr fontId="2" type="noConversion"/>
  </si>
  <si>
    <t>幼學禹龍眞故代弟</t>
    <phoneticPr fontId="2" type="noConversion"/>
  </si>
  <si>
    <t>유학우용진고대제</t>
    <phoneticPr fontId="2" type="noConversion"/>
  </si>
  <si>
    <t>禹</t>
    <phoneticPr fontId="2" type="noConversion"/>
  </si>
  <si>
    <t>우</t>
    <phoneticPr fontId="2" type="noConversion"/>
  </si>
  <si>
    <t>이경업</t>
    <phoneticPr fontId="2" type="noConversion"/>
  </si>
  <si>
    <t>童蒙</t>
    <phoneticPr fontId="2" type="noConversion"/>
  </si>
  <si>
    <t>동몽</t>
    <phoneticPr fontId="2" type="noConversion"/>
  </si>
  <si>
    <t>徐</t>
    <phoneticPr fontId="2" type="noConversion"/>
  </si>
  <si>
    <t>서</t>
    <phoneticPr fontId="2" type="noConversion"/>
  </si>
  <si>
    <t>항복</t>
    <phoneticPr fontId="2" type="noConversion"/>
  </si>
  <si>
    <t>공생이을록고대자</t>
    <phoneticPr fontId="2" type="noConversion"/>
  </si>
  <si>
    <t>이</t>
    <phoneticPr fontId="2" type="noConversion"/>
  </si>
  <si>
    <t>김해</t>
    <phoneticPr fontId="2" type="noConversion"/>
  </si>
  <si>
    <t>연심</t>
    <phoneticPr fontId="2" type="noConversion"/>
  </si>
  <si>
    <t>이</t>
    <phoneticPr fontId="2" type="noConversion"/>
  </si>
  <si>
    <t>羅秀仁</t>
    <phoneticPr fontId="2" type="noConversion"/>
  </si>
  <si>
    <t>나수인</t>
    <phoneticPr fontId="2" type="noConversion"/>
  </si>
  <si>
    <t>守業</t>
    <phoneticPr fontId="2" type="noConversion"/>
  </si>
  <si>
    <t>일복</t>
    <phoneticPr fontId="2" type="noConversion"/>
  </si>
  <si>
    <t>禹範洪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</si>
  <si>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殷</t>
    </r>
  </si>
  <si>
    <t>이용우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</si>
  <si>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</si>
  <si>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</si>
  <si>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</si>
  <si>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都致</t>
    <phoneticPr fontId="2" type="noConversion"/>
  </si>
  <si>
    <t>華從</t>
    <phoneticPr fontId="2" type="noConversion"/>
  </si>
  <si>
    <t>화종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</si>
  <si>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</si>
  <si>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</si>
  <si>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</si>
  <si>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</si>
  <si>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대복</t>
    <phoneticPr fontId="2" type="noConversion"/>
  </si>
  <si>
    <t>이원백</t>
    <phoneticPr fontId="2" type="noConversion"/>
  </si>
  <si>
    <t>김</t>
    <phoneticPr fontId="2" type="noConversion"/>
  </si>
  <si>
    <t>김해</t>
    <phoneticPr fontId="2" type="noConversion"/>
  </si>
  <si>
    <t>己亥</t>
    <phoneticPr fontId="2" type="noConversion"/>
  </si>
  <si>
    <t>기해</t>
    <phoneticPr fontId="2" type="noConversion"/>
  </si>
  <si>
    <t>주호</t>
    <phoneticPr fontId="2" type="noConversion"/>
  </si>
  <si>
    <t>추동</t>
    <phoneticPr fontId="2" type="noConversion"/>
  </si>
  <si>
    <t>노비</t>
    <phoneticPr fontId="2" type="noConversion"/>
  </si>
  <si>
    <t>나</t>
    <phoneticPr fontId="2" type="noConversion"/>
  </si>
  <si>
    <t>나주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</si>
  <si>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</si>
  <si>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</si>
  <si>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</si>
  <si>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</si>
  <si>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</si>
  <si>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</si>
  <si>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</si>
  <si>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</si>
  <si>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</si>
  <si>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</si>
  <si>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</si>
  <si>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노비</t>
    <phoneticPr fontId="2" type="noConversion"/>
  </si>
  <si>
    <t>부지</t>
    <phoneticPr fontId="2" type="noConversion"/>
  </si>
  <si>
    <t>用文</t>
    <phoneticPr fontId="2" type="noConversion"/>
  </si>
  <si>
    <t>부지</t>
    <phoneticPr fontId="2" type="noConversion"/>
  </si>
  <si>
    <t>용</t>
    <phoneticPr fontId="2" type="noConversion"/>
  </si>
  <si>
    <t>홍주</t>
    <phoneticPr fontId="2" type="noConversion"/>
  </si>
  <si>
    <t>수열</t>
    <phoneticPr fontId="2" type="noConversion"/>
  </si>
  <si>
    <t>김</t>
    <phoneticPr fontId="2" type="noConversion"/>
  </si>
  <si>
    <t>搜</t>
    <phoneticPr fontId="2" type="noConversion"/>
  </si>
  <si>
    <t>수</t>
    <phoneticPr fontId="2" type="noConversion"/>
  </si>
  <si>
    <t>김수경</t>
    <phoneticPr fontId="2" type="noConversion"/>
  </si>
  <si>
    <t>추동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</si>
  <si>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</si>
  <si>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</si>
  <si>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</si>
  <si>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나주</t>
    <phoneticPr fontId="2" type="noConversion"/>
  </si>
  <si>
    <t>김녕</t>
    <phoneticPr fontId="2" type="noConversion"/>
  </si>
  <si>
    <t>노비</t>
    <phoneticPr fontId="2" type="noConversion"/>
  </si>
  <si>
    <t>업유김약종고대자</t>
    <phoneticPr fontId="2" type="noConversion"/>
  </si>
  <si>
    <t>능주</t>
    <phoneticPr fontId="2" type="noConversion"/>
  </si>
  <si>
    <t>劉</t>
    <phoneticPr fontId="2" type="noConversion"/>
  </si>
  <si>
    <t>유</t>
    <phoneticPr fontId="2" type="noConversion"/>
  </si>
  <si>
    <t>朴</t>
    <phoneticPr fontId="2" type="noConversion"/>
  </si>
  <si>
    <t>박</t>
    <phoneticPr fontId="2" type="noConversion"/>
  </si>
  <si>
    <t>解北村</t>
    <phoneticPr fontId="2" type="noConversion"/>
  </si>
  <si>
    <t>해북촌</t>
    <phoneticPr fontId="2" type="noConversion"/>
  </si>
  <si>
    <t>유복춘</t>
    <phoneticPr fontId="2" type="noConversion"/>
  </si>
  <si>
    <t>解北村</t>
    <phoneticPr fontId="2" type="noConversion"/>
  </si>
  <si>
    <t>해북촌</t>
    <phoneticPr fontId="2" type="noConversion"/>
  </si>
  <si>
    <t>通政</t>
    <phoneticPr fontId="2" type="noConversion"/>
  </si>
  <si>
    <t>통정</t>
    <phoneticPr fontId="2" type="noConversion"/>
  </si>
  <si>
    <t>有宣</t>
    <phoneticPr fontId="2" type="noConversion"/>
  </si>
  <si>
    <t>婦</t>
    <phoneticPr fontId="2" type="noConversion"/>
  </si>
  <si>
    <t>부</t>
    <phoneticPr fontId="2" type="noConversion"/>
  </si>
  <si>
    <t>이철곤</t>
    <phoneticPr fontId="2" type="noConversion"/>
  </si>
  <si>
    <t>車</t>
    <phoneticPr fontId="2" type="noConversion"/>
  </si>
  <si>
    <t>차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</si>
  <si>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</si>
  <si>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</si>
  <si>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</si>
  <si>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r>
      <rPr>
        <sz val="10"/>
        <rFont val="HG-GothicB-Sun"/>
        <family val="3"/>
        <charset val="128"/>
      </rPr>
      <t>昜</t>
    </r>
    <r>
      <rPr>
        <sz val="10"/>
        <rFont val="돋움"/>
        <family val="3"/>
        <charset val="129"/>
      </rPr>
      <t>龍</t>
    </r>
  </si>
  <si>
    <t>한량이정만고대자</t>
    <phoneticPr fontId="2" type="noConversion"/>
  </si>
  <si>
    <t>李</t>
    <phoneticPr fontId="2" type="noConversion"/>
  </si>
  <si>
    <t>주호</t>
    <phoneticPr fontId="2" type="noConversion"/>
  </si>
  <si>
    <t>노비</t>
    <phoneticPr fontId="2" type="noConversion"/>
  </si>
  <si>
    <t>주호</t>
    <phoneticPr fontId="2" type="noConversion"/>
  </si>
  <si>
    <t>능주</t>
    <phoneticPr fontId="2" type="noConversion"/>
  </si>
  <si>
    <t>인택</t>
    <phoneticPr fontId="2" type="noConversion"/>
  </si>
  <si>
    <t>노비</t>
    <phoneticPr fontId="2" type="noConversion"/>
  </si>
  <si>
    <t>김계문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</si>
  <si>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</si>
  <si>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</si>
  <si>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</si>
  <si>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</si>
  <si>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상태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</si>
  <si>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</si>
  <si>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</si>
  <si>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</si>
  <si>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연심</t>
    <phoneticPr fontId="2" type="noConversion"/>
  </si>
  <si>
    <t>김해</t>
    <phoneticPr fontId="2" type="noConversion"/>
  </si>
  <si>
    <t>능주</t>
    <phoneticPr fontId="2" type="noConversion"/>
  </si>
  <si>
    <t>인택</t>
    <phoneticPr fontId="2" type="noConversion"/>
  </si>
  <si>
    <t>이복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</si>
  <si>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</si>
  <si>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</si>
  <si>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</si>
  <si>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瑞</t>
    </r>
  </si>
  <si>
    <t>예서</t>
    <phoneticPr fontId="2" type="noConversion"/>
  </si>
  <si>
    <t>오해신</t>
    <phoneticPr fontId="2" type="noConversion"/>
  </si>
  <si>
    <t>노비</t>
    <phoneticPr fontId="2" type="noConversion"/>
  </si>
  <si>
    <t>치추</t>
    <phoneticPr fontId="2" type="noConversion"/>
  </si>
  <si>
    <t>漢宗</t>
    <phoneticPr fontId="2" type="noConversion"/>
  </si>
  <si>
    <t>흥해</t>
    <phoneticPr fontId="2" type="noConversion"/>
  </si>
  <si>
    <t>배흥택</t>
    <phoneticPr fontId="2" type="noConversion"/>
  </si>
  <si>
    <r>
      <t>崔鎭</t>
    </r>
    <r>
      <rPr>
        <sz val="10"/>
        <rFont val="새바탕"/>
        <family val="1"/>
        <charset val="129"/>
      </rPr>
      <t>寉</t>
    </r>
  </si>
  <si>
    <t>주호</t>
    <phoneticPr fontId="2" type="noConversion"/>
  </si>
  <si>
    <t>진추</t>
    <phoneticPr fontId="2" type="noConversion"/>
  </si>
  <si>
    <t>노비</t>
    <phoneticPr fontId="2" type="noConversion"/>
  </si>
  <si>
    <t>연심</t>
    <phoneticPr fontId="2" type="noConversion"/>
  </si>
  <si>
    <t>이춘득</t>
    <phoneticPr fontId="2" type="noConversion"/>
  </si>
  <si>
    <t>黃奎元故代弟</t>
    <phoneticPr fontId="2" type="noConversion"/>
  </si>
  <si>
    <t>주호</t>
    <phoneticPr fontId="2" type="noConversion"/>
  </si>
  <si>
    <t>黃</t>
    <phoneticPr fontId="2" type="noConversion"/>
  </si>
  <si>
    <t>황</t>
    <phoneticPr fontId="2" type="noConversion"/>
  </si>
  <si>
    <t>나</t>
    <phoneticPr fontId="2" type="noConversion"/>
  </si>
  <si>
    <t>斗柄</t>
    <phoneticPr fontId="2" type="noConversion"/>
  </si>
  <si>
    <t>正兵</t>
    <phoneticPr fontId="2" type="noConversion"/>
  </si>
  <si>
    <t>정병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</si>
  <si>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伊</t>
    </r>
  </si>
  <si>
    <t>解北村</t>
    <phoneticPr fontId="2" type="noConversion"/>
  </si>
  <si>
    <t>해북촌</t>
    <phoneticPr fontId="2" type="noConversion"/>
  </si>
  <si>
    <t>추동</t>
    <phoneticPr fontId="2" type="noConversion"/>
  </si>
  <si>
    <t>나주</t>
    <phoneticPr fontId="2" type="noConversion"/>
  </si>
  <si>
    <t>김해</t>
    <phoneticPr fontId="2" type="noConversion"/>
  </si>
  <si>
    <t>명택</t>
    <phoneticPr fontId="2" type="noConversion"/>
  </si>
  <si>
    <t>김해</t>
    <phoneticPr fontId="2" type="noConversion"/>
  </si>
  <si>
    <t>예도</t>
    <phoneticPr fontId="2" type="noConversion"/>
  </si>
  <si>
    <t>이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</si>
  <si>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庚</t>
    </r>
  </si>
  <si>
    <t>孟春</t>
    <phoneticPr fontId="2" type="noConversion"/>
  </si>
  <si>
    <r>
      <t>金茂</t>
    </r>
    <r>
      <rPr>
        <sz val="10"/>
        <rFont val="새바탕"/>
        <family val="1"/>
        <charset val="129"/>
      </rPr>
      <t>淂</t>
    </r>
  </si>
  <si>
    <t>유학김용식고대자</t>
    <phoneticPr fontId="2" type="noConversion"/>
  </si>
  <si>
    <t>金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</si>
  <si>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</si>
  <si>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</si>
  <si>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</si>
  <si>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서세열</t>
    <phoneticPr fontId="2" type="noConversion"/>
  </si>
  <si>
    <t>노비</t>
    <phoneticPr fontId="2" type="noConversion"/>
  </si>
  <si>
    <t>熙彦</t>
    <phoneticPr fontId="2" type="noConversion"/>
  </si>
  <si>
    <t>時碩</t>
    <phoneticPr fontId="2" type="noConversion"/>
  </si>
  <si>
    <t>시석</t>
    <phoneticPr fontId="2" type="noConversion"/>
  </si>
  <si>
    <t>우윤삼</t>
    <phoneticPr fontId="2" type="noConversion"/>
  </si>
  <si>
    <r>
      <t>李</t>
    </r>
    <r>
      <rPr>
        <sz val="10"/>
        <rFont val="FZMingTi"/>
        <family val="3"/>
        <charset val="136"/>
      </rPr>
      <t>洁</t>
    </r>
    <r>
      <rPr>
        <sz val="10"/>
        <rFont val="돋움"/>
        <family val="3"/>
        <charset val="129"/>
      </rPr>
      <t>然</t>
    </r>
  </si>
  <si>
    <t>능주</t>
    <phoneticPr fontId="2" type="noConversion"/>
  </si>
  <si>
    <t>牙兵</t>
    <phoneticPr fontId="2" type="noConversion"/>
  </si>
  <si>
    <t>아병</t>
    <phoneticPr fontId="2" type="noConversion"/>
  </si>
  <si>
    <t>先得</t>
    <phoneticPr fontId="2" type="noConversion"/>
  </si>
  <si>
    <t>自萬</t>
    <phoneticPr fontId="2" type="noConversion"/>
  </si>
  <si>
    <t>연주</t>
    <phoneticPr fontId="2" type="noConversion"/>
  </si>
  <si>
    <t>劉</t>
    <phoneticPr fontId="2" type="noConversion"/>
  </si>
  <si>
    <t>유</t>
    <phoneticPr fontId="2" type="noConversion"/>
  </si>
  <si>
    <t>江陵</t>
    <phoneticPr fontId="2" type="noConversion"/>
  </si>
  <si>
    <t>강릉</t>
    <phoneticPr fontId="2" type="noConversion"/>
  </si>
  <si>
    <t>주호</t>
    <phoneticPr fontId="2" type="noConversion"/>
  </si>
  <si>
    <t>이</t>
    <phoneticPr fontId="2" type="noConversion"/>
  </si>
  <si>
    <t>김정려</t>
    <phoneticPr fontId="2" type="noConversion"/>
  </si>
  <si>
    <t>김녕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</si>
  <si>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</si>
  <si>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</si>
  <si>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</si>
  <si>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</si>
  <si>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弼</t>
    </r>
  </si>
  <si>
    <t>심양채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</si>
  <si>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</si>
  <si>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</si>
  <si>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</si>
  <si>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</si>
  <si>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</si>
  <si>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</si>
  <si>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李仁福</t>
    <phoneticPr fontId="2" type="noConversion"/>
  </si>
  <si>
    <t>이인복</t>
    <phoneticPr fontId="2" type="noConversion"/>
  </si>
  <si>
    <t>이</t>
    <phoneticPr fontId="2" type="noConversion"/>
  </si>
  <si>
    <t>日福</t>
    <phoneticPr fontId="2" type="noConversion"/>
  </si>
  <si>
    <t>일복</t>
    <phoneticPr fontId="2" type="noConversion"/>
  </si>
  <si>
    <t>允文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</si>
  <si>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</si>
  <si>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</si>
  <si>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</si>
  <si>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</si>
  <si>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</si>
  <si>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今得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</si>
  <si>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謨</t>
    </r>
  </si>
  <si>
    <r>
      <rPr>
        <sz val="10"/>
        <rFont val="NSimSun"/>
        <family val="3"/>
        <charset val="134"/>
      </rPr>
      <t>啇</t>
    </r>
    <r>
      <rPr>
        <sz val="10"/>
        <rFont val="돋움"/>
        <family val="3"/>
        <charset val="129"/>
      </rPr>
      <t>輔</t>
    </r>
  </si>
  <si>
    <t>봉삼</t>
    <phoneticPr fontId="2" type="noConversion"/>
  </si>
  <si>
    <t>李永祚</t>
    <phoneticPr fontId="2" type="noConversion"/>
  </si>
  <si>
    <t>연심</t>
    <phoneticPr fontId="2" type="noConversion"/>
  </si>
  <si>
    <t>鎭舜</t>
    <phoneticPr fontId="2" type="noConversion"/>
  </si>
  <si>
    <t>松今</t>
    <phoneticPr fontId="2" type="noConversion"/>
  </si>
  <si>
    <t>解北村</t>
    <phoneticPr fontId="2" type="noConversion"/>
  </si>
  <si>
    <t>해북촌</t>
    <phoneticPr fontId="2" type="noConversion"/>
  </si>
  <si>
    <t>정기</t>
    <phoneticPr fontId="2" type="noConversion"/>
  </si>
  <si>
    <r>
      <rPr>
        <sz val="10"/>
        <rFont val="FZMingTi"/>
        <family val="3"/>
        <charset val="136"/>
      </rPr>
      <t>筲</t>
    </r>
    <r>
      <rPr>
        <sz val="10"/>
        <rFont val="돋움"/>
        <family val="3"/>
        <charset val="129"/>
      </rPr>
      <t>楠</t>
    </r>
  </si>
  <si>
    <t>김동억</t>
    <phoneticPr fontId="2" type="noConversion"/>
  </si>
  <si>
    <t>주호</t>
    <phoneticPr fontId="2" type="noConversion"/>
  </si>
  <si>
    <t>이</t>
    <phoneticPr fontId="2" type="noConversion"/>
  </si>
  <si>
    <t>예도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</si>
  <si>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</si>
  <si>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</si>
  <si>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</si>
  <si>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</si>
  <si>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</si>
  <si>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來升</t>
    <phoneticPr fontId="2" type="noConversion"/>
  </si>
  <si>
    <t>내승</t>
    <phoneticPr fontId="2" type="noConversion"/>
  </si>
  <si>
    <t>解北村</t>
    <phoneticPr fontId="2" type="noConversion"/>
  </si>
  <si>
    <t>해북촌</t>
    <phoneticPr fontId="2" type="noConversion"/>
  </si>
  <si>
    <t>이</t>
    <phoneticPr fontId="2" type="noConversion"/>
  </si>
  <si>
    <t>甲子</t>
    <phoneticPr fontId="2" type="noConversion"/>
  </si>
  <si>
    <t>내진</t>
    <phoneticPr fontId="2" type="noConversion"/>
  </si>
  <si>
    <t>김</t>
    <phoneticPr fontId="2" type="noConversion"/>
  </si>
  <si>
    <t>노비</t>
    <phoneticPr fontId="2" type="noConversion"/>
  </si>
  <si>
    <t>이</t>
    <phoneticPr fontId="2" type="noConversion"/>
  </si>
  <si>
    <t>김</t>
    <phoneticPr fontId="2" type="noConversion"/>
  </si>
  <si>
    <t>복운</t>
    <phoneticPr fontId="2" type="noConversion"/>
  </si>
  <si>
    <t>김학록</t>
    <phoneticPr fontId="2" type="noConversion"/>
  </si>
  <si>
    <t>복운</t>
    <phoneticPr fontId="2" type="noConversion"/>
  </si>
  <si>
    <t>解北村</t>
    <phoneticPr fontId="2" type="noConversion"/>
  </si>
  <si>
    <t>해북촌</t>
    <phoneticPr fontId="2" type="noConversion"/>
  </si>
  <si>
    <t>유</t>
    <phoneticPr fontId="2" type="noConversion"/>
  </si>
  <si>
    <t>영암</t>
    <phoneticPr fontId="2" type="noConversion"/>
  </si>
  <si>
    <r>
      <t>李</t>
    </r>
    <r>
      <rPr>
        <sz val="10"/>
        <rFont val="새바탕"/>
        <family val="1"/>
        <charset val="129"/>
      </rPr>
      <t>鐱</t>
    </r>
    <r>
      <rPr>
        <sz val="10"/>
        <rFont val="돋움"/>
        <family val="3"/>
        <charset val="129"/>
      </rPr>
      <t>坤</t>
    </r>
  </si>
  <si>
    <r>
      <rPr>
        <sz val="10"/>
        <rFont val="HG-GothicB-Sun"/>
        <family val="3"/>
        <charset val="128"/>
      </rPr>
      <t>鐱</t>
    </r>
    <r>
      <rPr>
        <sz val="10"/>
        <rFont val="돋움"/>
        <family val="3"/>
        <charset val="129"/>
      </rPr>
      <t>坤</t>
    </r>
  </si>
  <si>
    <r>
      <t>姜</t>
    </r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漢</t>
    </r>
  </si>
  <si>
    <t>이</t>
    <phoneticPr fontId="2" type="noConversion"/>
  </si>
  <si>
    <t>김생려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</si>
  <si>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</si>
  <si>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</si>
  <si>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</si>
  <si>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順辰</t>
    <phoneticPr fontId="2" type="noConversion"/>
  </si>
  <si>
    <t>순진</t>
    <phoneticPr fontId="2" type="noConversion"/>
  </si>
  <si>
    <t>양방리</t>
    <phoneticPr fontId="2" type="noConversion"/>
  </si>
  <si>
    <t>박록</t>
    <phoneticPr fontId="2" type="noConversion"/>
  </si>
  <si>
    <t>解北村</t>
    <phoneticPr fontId="2" type="noConversion"/>
  </si>
  <si>
    <t>해북촌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</si>
  <si>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善</t>
    </r>
  </si>
  <si>
    <t>염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</si>
  <si>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彩</t>
    </r>
  </si>
  <si>
    <t>두열</t>
    <phoneticPr fontId="2" type="noConversion"/>
  </si>
  <si>
    <t>姜遇鶴</t>
    <phoneticPr fontId="2" type="noConversion"/>
  </si>
  <si>
    <t>강우학</t>
    <phoneticPr fontId="2" type="noConversion"/>
  </si>
  <si>
    <t>姜</t>
    <phoneticPr fontId="2" type="noConversion"/>
  </si>
  <si>
    <t>遇鶴</t>
    <phoneticPr fontId="2" type="noConversion"/>
  </si>
  <si>
    <t>우학</t>
    <phoneticPr fontId="2" type="noConversion"/>
  </si>
  <si>
    <t>甲子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</si>
  <si>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漢</t>
    </r>
  </si>
  <si>
    <t>나주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</si>
  <si>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範</t>
    </r>
  </si>
  <si>
    <t>次巾</t>
    <phoneticPr fontId="2" type="noConversion"/>
  </si>
  <si>
    <t>차건</t>
    <phoneticPr fontId="2" type="noConversion"/>
  </si>
  <si>
    <t>주호</t>
    <phoneticPr fontId="2" type="noConversion"/>
  </si>
  <si>
    <t>이</t>
    <phoneticPr fontId="2" type="noConversion"/>
  </si>
  <si>
    <t>부지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</si>
  <si>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</si>
  <si>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</si>
  <si>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</si>
  <si>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r>
      <t>李春</t>
    </r>
    <r>
      <rPr>
        <sz val="10"/>
        <rFont val="새바탕"/>
        <family val="1"/>
        <charset val="129"/>
      </rPr>
      <t>淂</t>
    </r>
  </si>
  <si>
    <t>이춘득</t>
    <phoneticPr fontId="2" type="noConversion"/>
  </si>
  <si>
    <t>이</t>
    <phoneticPr fontId="2" type="noConversion"/>
  </si>
  <si>
    <t>임</t>
    <phoneticPr fontId="2" type="noConversion"/>
  </si>
  <si>
    <t>김</t>
    <phoneticPr fontId="2" type="noConversion"/>
  </si>
  <si>
    <t>김녕</t>
    <phoneticPr fontId="2" type="noConversion"/>
  </si>
  <si>
    <t>김</t>
    <phoneticPr fontId="2" type="noConversion"/>
  </si>
  <si>
    <t>김녕</t>
    <phoneticPr fontId="2" type="noConversion"/>
  </si>
  <si>
    <t>車斗光</t>
    <phoneticPr fontId="2" type="noConversion"/>
  </si>
  <si>
    <t>차두광</t>
    <phoneticPr fontId="2" type="noConversion"/>
  </si>
  <si>
    <t>김</t>
    <phoneticPr fontId="2" type="noConversion"/>
  </si>
  <si>
    <r>
      <t>幼學徐</t>
    </r>
    <r>
      <rPr>
        <sz val="10"/>
        <rFont val="NSimSun"/>
        <family val="3"/>
        <charset val="134"/>
      </rPr>
      <t>櫕</t>
    </r>
    <r>
      <rPr>
        <sz val="10"/>
        <rFont val="돋움"/>
        <family val="3"/>
        <charset val="129"/>
      </rPr>
      <t>故代子</t>
    </r>
  </si>
  <si>
    <t>유학서찬고대자</t>
    <phoneticPr fontId="2" type="noConversion"/>
  </si>
  <si>
    <t>徐</t>
    <phoneticPr fontId="2" type="noConversion"/>
  </si>
  <si>
    <t>서</t>
    <phoneticPr fontId="2" type="noConversion"/>
  </si>
  <si>
    <t>찬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</si>
  <si>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采</t>
    </r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</si>
  <si>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溪</t>
    </r>
  </si>
  <si>
    <t>효복호통정대부</t>
    <phoneticPr fontId="2" type="noConversion"/>
  </si>
  <si>
    <t>광복</t>
    <phoneticPr fontId="2" type="noConversion"/>
  </si>
  <si>
    <t>김해</t>
    <phoneticPr fontId="2" type="noConversion"/>
  </si>
  <si>
    <t>甲子</t>
    <phoneticPr fontId="2" type="noConversion"/>
  </si>
  <si>
    <t>갑자</t>
    <phoneticPr fontId="2" type="noConversion"/>
  </si>
  <si>
    <t>박연이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</si>
  <si>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</si>
  <si>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</si>
  <si>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</si>
  <si>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</si>
  <si>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</si>
  <si>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녹심</t>
    <phoneticPr fontId="2" type="noConversion"/>
  </si>
  <si>
    <t>이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</si>
  <si>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化</t>
    </r>
  </si>
  <si>
    <t>박연계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</si>
  <si>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</si>
  <si>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</si>
  <si>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</si>
  <si>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노비</t>
    <phoneticPr fontId="2" type="noConversion"/>
  </si>
  <si>
    <t>김응중</t>
    <phoneticPr fontId="2" type="noConversion"/>
  </si>
  <si>
    <t>주호</t>
    <phoneticPr fontId="2" type="noConversion"/>
  </si>
  <si>
    <t>맹복</t>
    <phoneticPr fontId="2" type="noConversion"/>
  </si>
  <si>
    <t>돈</t>
    <phoneticPr fontId="2" type="noConversion"/>
  </si>
  <si>
    <t>新寧補民軍</t>
    <phoneticPr fontId="2" type="noConversion"/>
  </si>
  <si>
    <t>신녕보민군</t>
    <phoneticPr fontId="2" type="noConversion"/>
  </si>
  <si>
    <t>김명원고대자</t>
    <phoneticPr fontId="2" type="noConversion"/>
  </si>
  <si>
    <t>金</t>
    <phoneticPr fontId="2" type="noConversion"/>
  </si>
  <si>
    <t>춘택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</si>
  <si>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</si>
  <si>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</si>
  <si>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</si>
  <si>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</si>
  <si>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연화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</si>
  <si>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</si>
  <si>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</si>
  <si>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</si>
  <si>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</si>
  <si>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湖</t>
    </r>
  </si>
  <si>
    <t>김</t>
    <phoneticPr fontId="2" type="noConversion"/>
  </si>
  <si>
    <t>이정삼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</si>
  <si>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</si>
  <si>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</si>
  <si>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</si>
  <si>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</si>
  <si>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</si>
  <si>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</si>
  <si>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</si>
  <si>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</si>
  <si>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</si>
  <si>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</si>
  <si>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</si>
  <si>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</t>
    <phoneticPr fontId="2" type="noConversion"/>
  </si>
  <si>
    <t>성택</t>
    <phoneticPr fontId="2" type="noConversion"/>
  </si>
  <si>
    <t>상택</t>
    <phoneticPr fontId="2" type="noConversion"/>
  </si>
  <si>
    <t>강연하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</si>
  <si>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</si>
  <si>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</si>
  <si>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</si>
  <si>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노비</t>
    <phoneticPr fontId="2" type="noConversion"/>
  </si>
  <si>
    <t>崔</t>
    <phoneticPr fontId="2" type="noConversion"/>
  </si>
  <si>
    <t>최</t>
    <phoneticPr fontId="2" type="noConversion"/>
  </si>
  <si>
    <r>
      <t>宋</t>
    </r>
    <r>
      <rPr>
        <sz val="10"/>
        <rFont val="HG-GothicB-Sun"/>
        <family val="3"/>
        <charset val="128"/>
      </rPr>
      <t>并</t>
    </r>
    <r>
      <rPr>
        <sz val="10"/>
        <rFont val="돋움"/>
        <family val="3"/>
        <charset val="129"/>
      </rPr>
      <t>州</t>
    </r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</si>
  <si>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澤</t>
    </r>
  </si>
  <si>
    <t>劉鎭東</t>
    <phoneticPr fontId="2" type="noConversion"/>
  </si>
  <si>
    <t>유진동</t>
    <phoneticPr fontId="2" type="noConversion"/>
  </si>
  <si>
    <t>劉</t>
    <phoneticPr fontId="2" type="noConversion"/>
  </si>
  <si>
    <t>江陵</t>
    <phoneticPr fontId="2" type="noConversion"/>
  </si>
  <si>
    <t>강릉</t>
    <phoneticPr fontId="2" type="noConversion"/>
  </si>
  <si>
    <t>解北村</t>
    <phoneticPr fontId="2" type="noConversion"/>
  </si>
  <si>
    <t>해북촌</t>
    <phoneticPr fontId="2" type="noConversion"/>
  </si>
  <si>
    <t>성택</t>
    <phoneticPr fontId="2" type="noConversion"/>
  </si>
  <si>
    <t>정기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</si>
  <si>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泰</t>
    </r>
  </si>
  <si>
    <r>
      <t>宋欽</t>
    </r>
    <r>
      <rPr>
        <sz val="10"/>
        <rFont val="새바탕"/>
        <family val="1"/>
        <charset val="129"/>
      </rPr>
      <t>斆</t>
    </r>
  </si>
  <si>
    <t>송흠효</t>
    <phoneticPr fontId="2" type="noConversion"/>
  </si>
  <si>
    <r>
      <t>欽</t>
    </r>
    <r>
      <rPr>
        <sz val="10"/>
        <rFont val="NSimSun"/>
        <family val="3"/>
        <charset val="134"/>
      </rPr>
      <t>斆</t>
    </r>
    <phoneticPr fontId="2" type="noConversion"/>
  </si>
  <si>
    <t>흠효</t>
    <phoneticPr fontId="2" type="noConversion"/>
  </si>
  <si>
    <t>나연화</t>
    <phoneticPr fontId="2" type="noConversion"/>
  </si>
  <si>
    <t>나주</t>
    <phoneticPr fontId="2" type="noConversion"/>
  </si>
  <si>
    <t>解北村</t>
    <phoneticPr fontId="2" type="noConversion"/>
  </si>
  <si>
    <t>해북촌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</si>
  <si>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X</t>
    </r>
    <phoneticPr fontId="2" type="noConversion"/>
  </si>
  <si>
    <t>용한</t>
    <phoneticPr fontId="2" type="noConversion"/>
  </si>
  <si>
    <t>복호통정대부</t>
    <phoneticPr fontId="2" type="noConversion"/>
  </si>
  <si>
    <t>順恒</t>
    <phoneticPr fontId="2" type="noConversion"/>
  </si>
  <si>
    <t>玄光壽</t>
    <phoneticPr fontId="2" type="noConversion"/>
  </si>
  <si>
    <t>子</t>
    <phoneticPr fontId="2" type="noConversion"/>
  </si>
  <si>
    <t>자</t>
    <phoneticPr fontId="2" type="noConversion"/>
  </si>
  <si>
    <t>裕洙</t>
    <phoneticPr fontId="2" type="noConversion"/>
  </si>
  <si>
    <t>흠택</t>
    <phoneticPr fontId="2" type="noConversion"/>
  </si>
  <si>
    <r>
      <rPr>
        <sz val="10"/>
        <rFont val="HG-GothicB-Sun"/>
        <family val="3"/>
        <charset val="128"/>
      </rPr>
      <t>寉</t>
    </r>
    <r>
      <rPr>
        <sz val="10"/>
        <rFont val="돋움"/>
        <family val="3"/>
        <charset val="129"/>
      </rPr>
      <t>奉</t>
    </r>
  </si>
  <si>
    <t>추동</t>
    <phoneticPr fontId="2" type="noConversion"/>
  </si>
  <si>
    <t>연흥</t>
    <phoneticPr fontId="2" type="noConversion"/>
  </si>
  <si>
    <t>능주</t>
    <phoneticPr fontId="2" type="noConversion"/>
  </si>
  <si>
    <t>김해</t>
    <phoneticPr fontId="2" type="noConversion"/>
  </si>
  <si>
    <t>능주</t>
    <phoneticPr fontId="2" type="noConversion"/>
  </si>
  <si>
    <t>영월</t>
    <phoneticPr fontId="2" type="noConversion"/>
  </si>
  <si>
    <t>최택진</t>
    <phoneticPr fontId="2" type="noConversion"/>
  </si>
  <si>
    <t>解北村</t>
    <phoneticPr fontId="2" type="noConversion"/>
  </si>
  <si>
    <t>해북촌</t>
    <phoneticPr fontId="2" type="noConversion"/>
  </si>
  <si>
    <t>만택</t>
    <phoneticPr fontId="2" type="noConversion"/>
  </si>
  <si>
    <t>김여생</t>
    <phoneticPr fontId="2" type="noConversion"/>
  </si>
  <si>
    <t>김해</t>
    <phoneticPr fontId="2" type="noConversion"/>
  </si>
  <si>
    <t>유동일</t>
    <phoneticPr fontId="2" type="noConversion"/>
  </si>
  <si>
    <t>유</t>
    <phoneticPr fontId="2" type="noConversion"/>
  </si>
  <si>
    <t>學生族親衛</t>
    <phoneticPr fontId="2" type="noConversion"/>
  </si>
  <si>
    <t>민택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</si>
  <si>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</si>
  <si>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</si>
  <si>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</si>
  <si>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鄭</t>
    <phoneticPr fontId="2" type="noConversion"/>
  </si>
  <si>
    <t>정</t>
    <phoneticPr fontId="2" type="noConversion"/>
  </si>
  <si>
    <t>김우주</t>
    <phoneticPr fontId="2" type="noConversion"/>
  </si>
  <si>
    <t>鄭鎭休故代子</t>
    <phoneticPr fontId="2" type="noConversion"/>
  </si>
  <si>
    <t>주호</t>
    <phoneticPr fontId="2" type="noConversion"/>
  </si>
  <si>
    <t>鄭</t>
    <phoneticPr fontId="2" type="noConversion"/>
  </si>
  <si>
    <t>정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</si>
  <si>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緖</t>
    </r>
  </si>
  <si>
    <t>능주</t>
    <phoneticPr fontId="2" type="noConversion"/>
  </si>
  <si>
    <t>鄭</t>
    <phoneticPr fontId="2" type="noConversion"/>
  </si>
  <si>
    <t>정</t>
    <phoneticPr fontId="2" type="noConversion"/>
  </si>
  <si>
    <t>이</t>
    <phoneticPr fontId="2" type="noConversion"/>
  </si>
  <si>
    <t>주호</t>
    <phoneticPr fontId="2" type="noConversion"/>
  </si>
  <si>
    <t>노비</t>
    <phoneticPr fontId="2" type="noConversion"/>
  </si>
  <si>
    <t>春悅</t>
    <phoneticPr fontId="2" type="noConversion"/>
  </si>
  <si>
    <t>춘열</t>
    <phoneticPr fontId="2" type="noConversion"/>
  </si>
  <si>
    <t>秋</t>
    <phoneticPr fontId="2" type="noConversion"/>
  </si>
  <si>
    <t>추</t>
    <phoneticPr fontId="2" type="noConversion"/>
  </si>
  <si>
    <t>성복</t>
    <phoneticPr fontId="2" type="noConversion"/>
  </si>
  <si>
    <t>盧</t>
    <phoneticPr fontId="2" type="noConversion"/>
  </si>
  <si>
    <t>노</t>
    <phoneticPr fontId="2" type="noConversion"/>
  </si>
  <si>
    <t>聖復</t>
    <phoneticPr fontId="2" type="noConversion"/>
  </si>
  <si>
    <t>성복</t>
    <phoneticPr fontId="2" type="noConversion"/>
  </si>
  <si>
    <t>朴進根</t>
    <phoneticPr fontId="2" type="noConversion"/>
  </si>
  <si>
    <t>김해</t>
    <phoneticPr fontId="2" type="noConversion"/>
  </si>
  <si>
    <t>나용서</t>
    <phoneticPr fontId="2" type="noConversion"/>
  </si>
  <si>
    <t>解北村</t>
    <phoneticPr fontId="2" type="noConversion"/>
  </si>
  <si>
    <t>해북촌</t>
    <phoneticPr fontId="2" type="noConversion"/>
  </si>
  <si>
    <t>及分</t>
    <phoneticPr fontId="2" type="noConversion"/>
  </si>
  <si>
    <t>貞海</t>
    <phoneticPr fontId="2" type="noConversion"/>
  </si>
  <si>
    <t>致王+族</t>
    <phoneticPr fontId="2" type="noConversion"/>
  </si>
  <si>
    <t>치족</t>
    <phoneticPr fontId="2" type="noConversion"/>
  </si>
  <si>
    <t>유</t>
    <phoneticPr fontId="2" type="noConversion"/>
  </si>
  <si>
    <t>세복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</si>
  <si>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</si>
  <si>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t>김</t>
    <phoneticPr fontId="2" type="noConversion"/>
  </si>
  <si>
    <t>김인범</t>
    <phoneticPr fontId="2" type="noConversion"/>
  </si>
  <si>
    <t>김해</t>
    <phoneticPr fontId="2" type="noConversion"/>
  </si>
  <si>
    <t>나</t>
    <phoneticPr fontId="2" type="noConversion"/>
  </si>
  <si>
    <t>나주</t>
    <phoneticPr fontId="2" type="noConversion"/>
  </si>
  <si>
    <t>婢</t>
    <phoneticPr fontId="2" type="noConversion"/>
  </si>
  <si>
    <t>비</t>
    <phoneticPr fontId="2" type="noConversion"/>
  </si>
  <si>
    <t>夫乃</t>
    <phoneticPr fontId="2" type="noConversion"/>
  </si>
  <si>
    <t>부내</t>
    <phoneticPr fontId="2" type="noConversion"/>
  </si>
  <si>
    <t>김장욱</t>
    <phoneticPr fontId="2" type="noConversion"/>
  </si>
  <si>
    <t>주호</t>
    <phoneticPr fontId="2" type="noConversion"/>
  </si>
  <si>
    <t>염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</si>
  <si>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</si>
  <si>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</si>
  <si>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</si>
  <si>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김</t>
    <phoneticPr fontId="2" type="noConversion"/>
  </si>
  <si>
    <t>김녕</t>
    <phoneticPr fontId="2" type="noConversion"/>
  </si>
  <si>
    <t>규복</t>
    <phoneticPr fontId="2" type="noConversion"/>
  </si>
  <si>
    <t>김해</t>
    <phoneticPr fontId="2" type="noConversion"/>
  </si>
  <si>
    <t>賓元吉</t>
    <phoneticPr fontId="2" type="noConversion"/>
  </si>
  <si>
    <t>빈원길</t>
    <phoneticPr fontId="2" type="noConversion"/>
  </si>
  <si>
    <t>이</t>
    <phoneticPr fontId="2" type="noConversion"/>
  </si>
  <si>
    <r>
      <t>卞</t>
    </r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振</t>
    </r>
  </si>
  <si>
    <t>변용진</t>
    <phoneticPr fontId="2" type="noConversion"/>
  </si>
  <si>
    <t>卞</t>
    <phoneticPr fontId="2" type="noConversion"/>
  </si>
  <si>
    <t>변</t>
    <phoneticPr fontId="2" type="noConversion"/>
  </si>
  <si>
    <t>김해</t>
    <phoneticPr fontId="2" type="noConversion"/>
  </si>
  <si>
    <t>奉月</t>
    <phoneticPr fontId="2" type="noConversion"/>
  </si>
  <si>
    <t>김녕</t>
    <phoneticPr fontId="2" type="noConversion"/>
  </si>
  <si>
    <t>日女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</si>
  <si>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周</t>
    </r>
  </si>
  <si>
    <t>복흥</t>
    <phoneticPr fontId="2" type="noConversion"/>
  </si>
  <si>
    <t>김</t>
    <phoneticPr fontId="2" type="noConversion"/>
  </si>
  <si>
    <t>유성익</t>
    <phoneticPr fontId="2" type="noConversion"/>
  </si>
  <si>
    <t>유학최진복고대자</t>
    <phoneticPr fontId="2" type="noConversion"/>
  </si>
  <si>
    <t>崔</t>
    <phoneticPr fontId="2" type="noConversion"/>
  </si>
  <si>
    <t>최</t>
    <phoneticPr fontId="2" type="noConversion"/>
  </si>
  <si>
    <t>진복</t>
    <phoneticPr fontId="2" type="noConversion"/>
  </si>
  <si>
    <t>국삼</t>
    <phoneticPr fontId="2" type="noConversion"/>
  </si>
  <si>
    <t>나</t>
    <phoneticPr fontId="2" type="noConversion"/>
  </si>
  <si>
    <t>유</t>
    <phoneticPr fontId="2" type="noConversion"/>
  </si>
  <si>
    <t>김</t>
    <phoneticPr fontId="2" type="noConversion"/>
  </si>
  <si>
    <r>
      <rPr>
        <sz val="10"/>
        <rFont val="NSimSun"/>
        <family val="3"/>
        <charset val="134"/>
      </rPr>
      <t>揁</t>
    </r>
    <r>
      <rPr>
        <sz val="10"/>
        <rFont val="돋움"/>
        <family val="3"/>
        <charset val="129"/>
      </rPr>
      <t>安</t>
    </r>
  </si>
  <si>
    <t>解北村</t>
    <phoneticPr fontId="2" type="noConversion"/>
  </si>
  <si>
    <t>해북촌</t>
    <phoneticPr fontId="2" type="noConversion"/>
  </si>
  <si>
    <t>유성련</t>
    <phoneticPr fontId="2" type="noConversion"/>
  </si>
  <si>
    <t>예서</t>
    <phoneticPr fontId="2" type="noConversion"/>
  </si>
  <si>
    <r>
      <rPr>
        <sz val="10"/>
        <rFont val="NSimSun"/>
        <family val="3"/>
        <charset val="134"/>
      </rPr>
      <t>揁</t>
    </r>
    <r>
      <rPr>
        <sz val="10"/>
        <rFont val="돋움"/>
        <family val="3"/>
        <charset val="129"/>
      </rPr>
      <t>立</t>
    </r>
  </si>
  <si>
    <t>1所生</t>
    <phoneticPr fontId="2" type="noConversion"/>
  </si>
  <si>
    <t>유</t>
    <phoneticPr fontId="2" type="noConversion"/>
  </si>
  <si>
    <t>김해</t>
    <phoneticPr fontId="2" type="noConversion"/>
  </si>
  <si>
    <t>예도</t>
    <phoneticPr fontId="2" type="noConversion"/>
  </si>
  <si>
    <t>김</t>
    <phoneticPr fontId="2" type="noConversion"/>
  </si>
  <si>
    <t>周煥</t>
    <phoneticPr fontId="2" type="noConversion"/>
  </si>
  <si>
    <t>김해</t>
    <phoneticPr fontId="2" type="noConversion"/>
  </si>
  <si>
    <t>八十</t>
    <phoneticPr fontId="2" type="noConversion"/>
  </si>
  <si>
    <t>팔십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</si>
  <si>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</si>
  <si>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</si>
  <si>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</si>
  <si>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解北村</t>
    <phoneticPr fontId="2" type="noConversion"/>
  </si>
  <si>
    <t>노비</t>
    <phoneticPr fontId="2" type="noConversion"/>
  </si>
  <si>
    <t>해북촌</t>
    <phoneticPr fontId="2" type="noConversion"/>
  </si>
  <si>
    <t>주호</t>
    <phoneticPr fontId="2" type="noConversion"/>
  </si>
  <si>
    <t>解北村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</si>
  <si>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</si>
  <si>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</si>
  <si>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</si>
  <si>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禹</t>
    <phoneticPr fontId="2" type="noConversion"/>
  </si>
  <si>
    <t>우</t>
    <phoneticPr fontId="2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</si>
  <si>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舜</t>
    </r>
  </si>
  <si>
    <t>여주</t>
    <phoneticPr fontId="2" type="noConversion"/>
  </si>
  <si>
    <t>金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</si>
  <si>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門</t>
    </r>
  </si>
  <si>
    <t>解北村</t>
    <phoneticPr fontId="2" type="noConversion"/>
  </si>
  <si>
    <t>해북촌</t>
    <phoneticPr fontId="2" type="noConversion"/>
  </si>
  <si>
    <t>劉</t>
    <phoneticPr fontId="2" type="noConversion"/>
  </si>
  <si>
    <t>유</t>
    <phoneticPr fontId="2" type="noConversion"/>
  </si>
  <si>
    <t>김주홍</t>
    <phoneticPr fontId="2" type="noConversion"/>
  </si>
  <si>
    <t>禹喜善</t>
    <phoneticPr fontId="2" type="noConversion"/>
  </si>
  <si>
    <t>우희선</t>
    <phoneticPr fontId="2" type="noConversion"/>
  </si>
  <si>
    <t>喜善</t>
    <phoneticPr fontId="2" type="noConversion"/>
  </si>
  <si>
    <t>禹喜善</t>
    <phoneticPr fontId="2" type="noConversion"/>
  </si>
  <si>
    <t>우희선</t>
    <phoneticPr fontId="2" type="noConversion"/>
  </si>
  <si>
    <t>劉</t>
    <phoneticPr fontId="2" type="noConversion"/>
  </si>
  <si>
    <t>유</t>
    <phoneticPr fontId="2" type="noConversion"/>
  </si>
  <si>
    <t>禹喜善</t>
    <phoneticPr fontId="2" type="noConversion"/>
  </si>
  <si>
    <t>우희선</t>
    <phoneticPr fontId="2" type="noConversion"/>
  </si>
  <si>
    <t>김</t>
    <phoneticPr fontId="2" type="noConversion"/>
  </si>
  <si>
    <t>주호</t>
    <phoneticPr fontId="2" type="noConversion"/>
  </si>
  <si>
    <t>김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</si>
  <si>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</si>
  <si>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</si>
  <si>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</si>
  <si>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능주</t>
    <phoneticPr fontId="2" type="noConversion"/>
  </si>
  <si>
    <t>내근</t>
    <phoneticPr fontId="2" type="noConversion"/>
  </si>
  <si>
    <t>中丹</t>
    <phoneticPr fontId="2" type="noConversion"/>
  </si>
  <si>
    <t>김이구</t>
    <phoneticPr fontId="2" type="noConversion"/>
  </si>
  <si>
    <t>解北村</t>
    <phoneticPr fontId="2" type="noConversion"/>
  </si>
  <si>
    <t>해북촌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</si>
  <si>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</si>
  <si>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</si>
  <si>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</si>
  <si>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</si>
  <si>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</si>
  <si>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r>
      <t>禹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善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</si>
  <si>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</si>
  <si>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t>崔鎭</t>
    <phoneticPr fontId="2" type="noConversion"/>
  </si>
  <si>
    <t>典江</t>
    <phoneticPr fontId="2" type="noConversion"/>
  </si>
  <si>
    <t>김해</t>
    <phoneticPr fontId="2" type="noConversion"/>
  </si>
  <si>
    <t>김철언</t>
    <phoneticPr fontId="2" type="noConversion"/>
  </si>
  <si>
    <t>朴</t>
    <phoneticPr fontId="2" type="noConversion"/>
  </si>
  <si>
    <t>박</t>
    <phoneticPr fontId="2" type="noConversion"/>
  </si>
  <si>
    <t>사복</t>
    <phoneticPr fontId="2" type="noConversion"/>
  </si>
  <si>
    <t>원추</t>
    <phoneticPr fontId="2" type="noConversion"/>
  </si>
  <si>
    <t>裵相祖</t>
    <phoneticPr fontId="2" type="noConversion"/>
  </si>
  <si>
    <t>배상조</t>
    <phoneticPr fontId="2" type="noConversion"/>
  </si>
  <si>
    <t>京仲</t>
    <phoneticPr fontId="2" type="noConversion"/>
  </si>
  <si>
    <t>경중</t>
    <phoneticPr fontId="2" type="noConversion"/>
  </si>
  <si>
    <t>元柱</t>
    <phoneticPr fontId="2" type="noConversion"/>
  </si>
  <si>
    <t>노비</t>
    <phoneticPr fontId="2" type="noConversion"/>
  </si>
  <si>
    <r>
      <t>權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哲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</si>
  <si>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</si>
  <si>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t>주호</t>
    <phoneticPr fontId="2" type="noConversion"/>
  </si>
  <si>
    <t>泳秀</t>
    <phoneticPr fontId="2" type="noConversion"/>
  </si>
  <si>
    <t>金德遠</t>
    <phoneticPr fontId="2" type="noConversion"/>
  </si>
  <si>
    <t>김덕원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</si>
  <si>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</si>
  <si>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</si>
  <si>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</si>
  <si>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</si>
  <si>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이</t>
    <phoneticPr fontId="2" type="noConversion"/>
  </si>
  <si>
    <t>노비</t>
    <phoneticPr fontId="2" type="noConversion"/>
  </si>
  <si>
    <t>김응규</t>
    <phoneticPr fontId="2" type="noConversion"/>
  </si>
  <si>
    <t>주호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</si>
  <si>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</si>
  <si>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</si>
  <si>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</si>
  <si>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雲</t>
    </r>
  </si>
  <si>
    <t>원추</t>
    <phoneticPr fontId="2" type="noConversion"/>
  </si>
  <si>
    <t>이</t>
    <phoneticPr fontId="2" type="noConversion"/>
  </si>
  <si>
    <t>致龍</t>
    <phoneticPr fontId="2" type="noConversion"/>
  </si>
  <si>
    <t>遜白</t>
    <phoneticPr fontId="2" type="noConversion"/>
  </si>
  <si>
    <t>손백</t>
    <phoneticPr fontId="2" type="noConversion"/>
  </si>
  <si>
    <t>능주</t>
    <phoneticPr fontId="2" type="noConversion"/>
  </si>
  <si>
    <t>이윤백고대자</t>
    <phoneticPr fontId="2" type="noConversion"/>
  </si>
  <si>
    <t>李</t>
    <phoneticPr fontId="2" type="noConversion"/>
  </si>
  <si>
    <t>學</t>
    <phoneticPr fontId="2" type="noConversion"/>
  </si>
  <si>
    <t>학</t>
    <phoneticPr fontId="2" type="noConversion"/>
  </si>
  <si>
    <t>김</t>
    <phoneticPr fontId="2" type="noConversion"/>
  </si>
  <si>
    <r>
      <rPr>
        <sz val="10"/>
        <rFont val="HG-GothicB-Sun"/>
        <family val="3"/>
        <charset val="128"/>
      </rPr>
      <t>双</t>
    </r>
    <r>
      <rPr>
        <sz val="10"/>
        <rFont val="돋움"/>
        <family val="3"/>
        <charset val="129"/>
      </rPr>
      <t>年</t>
    </r>
  </si>
  <si>
    <t>김운추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</si>
  <si>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宅</t>
    </r>
  </si>
  <si>
    <t>주호</t>
    <phoneticPr fontId="2" type="noConversion"/>
  </si>
  <si>
    <t>金</t>
    <phoneticPr fontId="2" type="noConversion"/>
  </si>
  <si>
    <t>김</t>
    <phoneticPr fontId="2" type="noConversion"/>
  </si>
  <si>
    <t>배이소</t>
    <phoneticPr fontId="2" type="noConversion"/>
  </si>
  <si>
    <t>解北村</t>
    <phoneticPr fontId="2" type="noConversion"/>
  </si>
  <si>
    <t>해북촌</t>
    <phoneticPr fontId="2" type="noConversion"/>
  </si>
  <si>
    <t>許</t>
    <phoneticPr fontId="2" type="noConversion"/>
  </si>
  <si>
    <t>허</t>
    <phoneticPr fontId="2" type="noConversion"/>
  </si>
  <si>
    <t>尙寬</t>
    <phoneticPr fontId="2" type="noConversion"/>
  </si>
  <si>
    <t>경산</t>
    <phoneticPr fontId="2" type="noConversion"/>
  </si>
  <si>
    <t>노비</t>
    <phoneticPr fontId="2" type="noConversion"/>
  </si>
  <si>
    <t>幼學</t>
    <phoneticPr fontId="2" type="noConversion"/>
  </si>
  <si>
    <t>유학</t>
    <phoneticPr fontId="2" type="noConversion"/>
  </si>
  <si>
    <t>日洪</t>
    <phoneticPr fontId="2" type="noConversion"/>
  </si>
  <si>
    <t>黃鐸</t>
    <phoneticPr fontId="2" type="noConversion"/>
  </si>
  <si>
    <t>황탁</t>
    <phoneticPr fontId="2" type="noConversion"/>
  </si>
  <si>
    <t>능주</t>
    <phoneticPr fontId="2" type="noConversion"/>
  </si>
  <si>
    <t>김정근</t>
    <phoneticPr fontId="2" type="noConversion"/>
  </si>
  <si>
    <r>
      <rPr>
        <sz val="10"/>
        <rFont val="FZMingTi"/>
        <family val="3"/>
        <charset val="136"/>
      </rPr>
      <t>晚</t>
    </r>
    <r>
      <rPr>
        <sz val="10"/>
        <rFont val="돋움"/>
        <family val="3"/>
        <charset val="129"/>
      </rPr>
      <t>得</t>
    </r>
  </si>
  <si>
    <t>김해</t>
    <phoneticPr fontId="2" type="noConversion"/>
  </si>
  <si>
    <r>
      <rPr>
        <sz val="10"/>
        <rFont val="HG-GothicB-Sun"/>
        <family val="3"/>
        <charset val="128"/>
      </rPr>
      <t>礼</t>
    </r>
    <r>
      <rPr>
        <sz val="10"/>
        <rFont val="돋움"/>
        <family val="3"/>
        <charset val="129"/>
      </rPr>
      <t>周</t>
    </r>
  </si>
  <si>
    <t>예주</t>
    <phoneticPr fontId="2" type="noConversion"/>
  </si>
  <si>
    <t>예도</t>
    <phoneticPr fontId="2" type="noConversion"/>
  </si>
  <si>
    <t>김해</t>
    <phoneticPr fontId="2" type="noConversion"/>
  </si>
  <si>
    <t>김복문</t>
    <phoneticPr fontId="2" type="noConversion"/>
  </si>
  <si>
    <t>解北村</t>
    <phoneticPr fontId="2" type="noConversion"/>
  </si>
  <si>
    <t>해북촌</t>
    <phoneticPr fontId="2" type="noConversion"/>
  </si>
  <si>
    <t>김</t>
    <phoneticPr fontId="2" type="noConversion"/>
  </si>
  <si>
    <t>思遠</t>
    <phoneticPr fontId="2" type="noConversion"/>
  </si>
  <si>
    <t>안</t>
    <phoneticPr fontId="2" type="noConversion"/>
  </si>
  <si>
    <t>店汗</t>
    <phoneticPr fontId="2" type="noConversion"/>
  </si>
  <si>
    <t>權</t>
    <phoneticPr fontId="2" type="noConversion"/>
  </si>
  <si>
    <t>권</t>
    <phoneticPr fontId="2" type="noConversion"/>
  </si>
  <si>
    <t>처형</t>
    <phoneticPr fontId="2" type="noConversion"/>
  </si>
  <si>
    <t>여태</t>
    <phoneticPr fontId="2" type="noConversion"/>
  </si>
  <si>
    <t>김연철</t>
    <phoneticPr fontId="2" type="noConversion"/>
  </si>
  <si>
    <t>김해</t>
    <phoneticPr fontId="2" type="noConversion"/>
  </si>
  <si>
    <t>解北村</t>
    <phoneticPr fontId="2" type="noConversion"/>
  </si>
  <si>
    <t>해북촌</t>
    <phoneticPr fontId="2" type="noConversion"/>
  </si>
  <si>
    <t>光彦</t>
    <phoneticPr fontId="2" type="noConversion"/>
  </si>
  <si>
    <t>양철</t>
    <phoneticPr fontId="2" type="noConversion"/>
  </si>
  <si>
    <t>이</t>
    <phoneticPr fontId="2" type="noConversion"/>
  </si>
  <si>
    <t>永奎</t>
    <phoneticPr fontId="2" type="noConversion"/>
  </si>
  <si>
    <t>영규</t>
    <phoneticPr fontId="2" type="noConversion"/>
  </si>
  <si>
    <t>연심</t>
    <phoneticPr fontId="2" type="noConversion"/>
  </si>
  <si>
    <r>
      <t>幼學金</t>
    </r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善故代子</t>
    </r>
  </si>
  <si>
    <t>金</t>
    <phoneticPr fontId="2" type="noConversion"/>
  </si>
  <si>
    <t>김</t>
    <phoneticPr fontId="2" type="noConversion"/>
  </si>
  <si>
    <r>
      <rPr>
        <sz val="10"/>
        <rFont val="HG-GothicB-Sun"/>
        <family val="3"/>
        <charset val="128"/>
      </rPr>
      <t>国</t>
    </r>
    <r>
      <rPr>
        <sz val="10"/>
        <rFont val="돋움"/>
        <family val="3"/>
        <charset val="129"/>
      </rPr>
      <t>善</t>
    </r>
  </si>
  <si>
    <t>김해</t>
    <phoneticPr fontId="2" type="noConversion"/>
  </si>
  <si>
    <t>禹俊哲</t>
    <phoneticPr fontId="2" type="noConversion"/>
  </si>
  <si>
    <t>우준철</t>
    <phoneticPr fontId="2" type="noConversion"/>
  </si>
  <si>
    <t>禹興祿故代孫</t>
    <phoneticPr fontId="2" type="noConversion"/>
  </si>
  <si>
    <t>우</t>
    <phoneticPr fontId="2" type="noConversion"/>
  </si>
  <si>
    <t>禹俊哲</t>
    <phoneticPr fontId="2" type="noConversion"/>
  </si>
  <si>
    <t>우준철</t>
    <phoneticPr fontId="2" type="noConversion"/>
  </si>
  <si>
    <t>禹俊哲</t>
    <phoneticPr fontId="2" type="noConversion"/>
  </si>
  <si>
    <t>우준철</t>
    <phoneticPr fontId="2" type="noConversion"/>
  </si>
  <si>
    <t>이연득</t>
    <phoneticPr fontId="2" type="noConversion"/>
  </si>
  <si>
    <t>주호</t>
    <phoneticPr fontId="2" type="noConversion"/>
  </si>
  <si>
    <t>이</t>
    <phoneticPr fontId="2" type="noConversion"/>
  </si>
  <si>
    <t>解北村</t>
    <phoneticPr fontId="2" type="noConversion"/>
  </si>
  <si>
    <t>해북촌</t>
    <phoneticPr fontId="2" type="noConversion"/>
  </si>
  <si>
    <t>노비</t>
    <phoneticPr fontId="2" type="noConversion"/>
  </si>
  <si>
    <t>丁未</t>
    <phoneticPr fontId="2" type="noConversion"/>
  </si>
  <si>
    <t>정미</t>
    <phoneticPr fontId="2" type="noConversion"/>
  </si>
  <si>
    <t>예도</t>
    <phoneticPr fontId="2" type="noConversion"/>
  </si>
  <si>
    <t>丁雲成</t>
    <phoneticPr fontId="2" type="noConversion"/>
  </si>
  <si>
    <t>나주</t>
    <phoneticPr fontId="2" type="noConversion"/>
  </si>
  <si>
    <t>幼學金尙九故代子</t>
    <phoneticPr fontId="2" type="noConversion"/>
  </si>
  <si>
    <t>金</t>
    <phoneticPr fontId="2" type="noConversion"/>
  </si>
  <si>
    <t>士業</t>
    <phoneticPr fontId="2" type="noConversion"/>
  </si>
  <si>
    <t>尙九</t>
    <phoneticPr fontId="2" type="noConversion"/>
  </si>
  <si>
    <t>福善</t>
    <phoneticPr fontId="2" type="noConversion"/>
  </si>
  <si>
    <t>李耕載</t>
    <phoneticPr fontId="2" type="noConversion"/>
  </si>
  <si>
    <t>이경재</t>
    <phoneticPr fontId="2" type="noConversion"/>
  </si>
  <si>
    <t>權再良</t>
    <phoneticPr fontId="2" type="noConversion"/>
  </si>
  <si>
    <r>
      <rPr>
        <sz val="10"/>
        <rFont val="HG-GothicB-Sun"/>
        <family val="3"/>
        <charset val="128"/>
      </rPr>
      <t>竜</t>
    </r>
    <r>
      <rPr>
        <sz val="10"/>
        <rFont val="돋움"/>
        <family val="3"/>
        <charset val="129"/>
      </rPr>
      <t>才</t>
    </r>
  </si>
  <si>
    <t>김녕</t>
    <phoneticPr fontId="2" type="noConversion"/>
  </si>
  <si>
    <t>연심</t>
    <phoneticPr fontId="2" type="noConversion"/>
  </si>
  <si>
    <t>이재근</t>
    <phoneticPr fontId="2" type="noConversion"/>
  </si>
  <si>
    <r>
      <rPr>
        <sz val="10"/>
        <rFont val="NSimSun"/>
        <family val="3"/>
        <charset val="134"/>
      </rPr>
      <t>啚</t>
    </r>
    <r>
      <rPr>
        <sz val="10"/>
        <rFont val="돋움"/>
        <family val="3"/>
        <charset val="129"/>
      </rPr>
      <t>南</t>
    </r>
  </si>
  <si>
    <t>술택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</si>
</sst>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FZMingTi"/>
      <family val="3"/>
      <charset val="136"/>
    </font>
    <font>
      <sz val="10"/>
      <name val="HG-GothicB-Sun"/>
      <family val="3"/>
      <charset val="128"/>
    </font>
    <font>
      <sz val="10"/>
      <name val="NSimSun"/>
      <family val="3"/>
      <charset val="134"/>
    </font>
    <font>
      <sz val="10"/>
      <name val="새바탕"/>
      <family val="1"/>
      <charset val="129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>
      <alignment vertical="center"/>
    </xf>
    <xf numFmtId="0" fontId="8" fillId="2" borderId="0" xfId="0" applyNumberFormat="1" applyFont="1" applyFill="1" applyAlignment="1">
      <alignment horizontal="center" vertical="top"/>
    </xf>
    <xf numFmtId="0" fontId="8" fillId="2" borderId="0" xfId="0" applyNumberFormat="1" applyFont="1" applyFill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vertical="top" wrapText="1"/>
    </xf>
    <xf numFmtId="0" fontId="9" fillId="0" borderId="0" xfId="0" applyNumberFormat="1" applyFont="1" applyFill="1" applyAlignment="1">
      <alignment vertical="top"/>
    </xf>
    <xf numFmtId="0" fontId="10" fillId="0" borderId="0" xfId="1" applyFont="1" applyAlignment="1" applyProtection="1">
      <alignment vertical="top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69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7.625" defaultRowHeight="13.5" customHeight="1"/>
  <cols>
    <col min="1" max="1" width="15.875" style="5" bestFit="1" customWidth="1"/>
    <col min="2" max="2" width="4.625" style="4" customWidth="1"/>
    <col min="3" max="4" width="6.625" style="4" customWidth="1"/>
    <col min="5" max="6" width="4.625" style="4" customWidth="1"/>
    <col min="7" max="8" width="6.625" style="4" customWidth="1"/>
    <col min="9" max="9" width="3.625" style="4" customWidth="1"/>
    <col min="10" max="11" width="10.625" style="4" customWidth="1"/>
    <col min="12" max="12" width="3.625" style="4" customWidth="1"/>
    <col min="13" max="14" width="9.625" style="4" customWidth="1"/>
    <col min="15" max="16" width="5.625" style="4" customWidth="1"/>
    <col min="17" max="18" width="20.625" style="4" customWidth="1"/>
    <col min="19" max="20" width="10.625" style="4" customWidth="1"/>
    <col min="21" max="22" width="25.625" style="4" customWidth="1"/>
    <col min="23" max="24" width="2.625" style="4" customWidth="1"/>
    <col min="25" max="28" width="10.625" style="4" customWidth="1"/>
    <col min="29" max="31" width="4.625" style="4" customWidth="1"/>
    <col min="32" max="35" width="15.625" style="4" customWidth="1"/>
    <col min="36" max="37" width="2.625" style="4" customWidth="1"/>
    <col min="38" max="39" width="4.625" style="4" customWidth="1"/>
    <col min="40" max="45" width="10.625" style="4" customWidth="1"/>
    <col min="46" max="47" width="25.625" style="4" customWidth="1"/>
    <col min="48" max="57" width="10.625" style="4" customWidth="1"/>
    <col min="58" max="58" width="5.625" style="4" customWidth="1"/>
    <col min="59" max="60" width="25.625" style="4" customWidth="1"/>
    <col min="61" max="62" width="10.625" style="4" customWidth="1"/>
    <col min="63" max="64" width="25.625" style="4" customWidth="1"/>
    <col min="65" max="66" width="10.625" style="4" customWidth="1"/>
    <col min="67" max="68" width="25.625" style="4" customWidth="1"/>
    <col min="69" max="70" width="10.625" style="4" customWidth="1"/>
    <col min="71" max="72" width="4.625" style="4" customWidth="1"/>
    <col min="73" max="73" width="30.625" style="4" customWidth="1"/>
    <col min="74" max="16384" width="7.625" style="4"/>
  </cols>
  <sheetData>
    <row r="1" spans="1:73" s="2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8929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9004</v>
      </c>
    </row>
    <row r="2" spans="1:73" ht="13.5" customHeight="1">
      <c r="A2" s="6" t="str">
        <f>HYPERLINK("http://kyu.snu.ac.kr/sdhj/index.jsp?type=hj/GK14791_00IM0001_119a.jpg","1870_해북촌_119a")</f>
        <v>1870_해북촌_119a</v>
      </c>
      <c r="B2" s="4">
        <v>1870</v>
      </c>
      <c r="C2" s="4" t="s">
        <v>9005</v>
      </c>
      <c r="D2" s="4" t="s">
        <v>9006</v>
      </c>
      <c r="E2" s="4">
        <v>1</v>
      </c>
      <c r="F2" s="4">
        <v>1</v>
      </c>
      <c r="G2" s="4" t="s">
        <v>9007</v>
      </c>
      <c r="H2" s="4" t="s">
        <v>9008</v>
      </c>
      <c r="I2" s="4">
        <v>1</v>
      </c>
      <c r="L2" s="4">
        <v>1</v>
      </c>
      <c r="M2" s="4" t="s">
        <v>71</v>
      </c>
      <c r="N2" s="4" t="s">
        <v>72</v>
      </c>
      <c r="T2" s="4" t="s">
        <v>9009</v>
      </c>
      <c r="U2" s="4" t="s">
        <v>73</v>
      </c>
      <c r="V2" s="4" t="s">
        <v>74</v>
      </c>
      <c r="W2" s="4" t="s">
        <v>75</v>
      </c>
      <c r="X2" s="4" t="s">
        <v>9010</v>
      </c>
      <c r="Y2" s="4" t="s">
        <v>76</v>
      </c>
      <c r="Z2" s="4" t="s">
        <v>77</v>
      </c>
      <c r="AC2" s="4">
        <v>77</v>
      </c>
      <c r="AD2" s="4" t="s">
        <v>78</v>
      </c>
      <c r="AE2" s="4" t="s">
        <v>79</v>
      </c>
      <c r="AJ2" s="4" t="s">
        <v>34</v>
      </c>
      <c r="AK2" s="4" t="s">
        <v>35</v>
      </c>
      <c r="AL2" s="4" t="s">
        <v>80</v>
      </c>
      <c r="AM2" s="4" t="s">
        <v>81</v>
      </c>
      <c r="AT2" s="4" t="s">
        <v>82</v>
      </c>
      <c r="AU2" s="4" t="s">
        <v>83</v>
      </c>
      <c r="AV2" s="4" t="s">
        <v>84</v>
      </c>
      <c r="AW2" s="4" t="s">
        <v>85</v>
      </c>
      <c r="BG2" s="4" t="s">
        <v>82</v>
      </c>
      <c r="BH2" s="4" t="s">
        <v>83</v>
      </c>
      <c r="BI2" s="4" t="s">
        <v>86</v>
      </c>
      <c r="BJ2" s="4" t="s">
        <v>87</v>
      </c>
      <c r="BK2" s="4" t="s">
        <v>88</v>
      </c>
      <c r="BL2" s="4" t="s">
        <v>9011</v>
      </c>
      <c r="BM2" s="4" t="s">
        <v>89</v>
      </c>
      <c r="BN2" s="4" t="s">
        <v>90</v>
      </c>
      <c r="BO2" s="4" t="s">
        <v>82</v>
      </c>
      <c r="BP2" s="4" t="s">
        <v>83</v>
      </c>
      <c r="BQ2" s="4" t="s">
        <v>8933</v>
      </c>
      <c r="BR2" s="4" t="s">
        <v>91</v>
      </c>
      <c r="BS2" s="4" t="s">
        <v>92</v>
      </c>
      <c r="BT2" s="4" t="s">
        <v>93</v>
      </c>
    </row>
    <row r="3" spans="1:73" ht="13.5" customHeight="1">
      <c r="A3" s="6" t="str">
        <f>HYPERLINK("http://kyu.snu.ac.kr/sdhj/index.jsp?type=hj/GK14791_00IM0001_119a.jpg","1870_해북촌_119a")</f>
        <v>1870_해북촌_119a</v>
      </c>
      <c r="B3" s="4">
        <v>1870</v>
      </c>
      <c r="C3" s="4" t="s">
        <v>9012</v>
      </c>
      <c r="D3" s="4" t="s">
        <v>9013</v>
      </c>
      <c r="E3" s="4">
        <v>2</v>
      </c>
      <c r="F3" s="4">
        <v>1</v>
      </c>
      <c r="G3" s="4" t="s">
        <v>94</v>
      </c>
      <c r="H3" s="4" t="s">
        <v>95</v>
      </c>
      <c r="I3" s="4">
        <v>1</v>
      </c>
      <c r="L3" s="4">
        <v>1</v>
      </c>
      <c r="M3" s="4" t="s">
        <v>71</v>
      </c>
      <c r="N3" s="4" t="s">
        <v>72</v>
      </c>
      <c r="S3" s="4" t="s">
        <v>96</v>
      </c>
      <c r="T3" s="4" t="s">
        <v>97</v>
      </c>
      <c r="W3" s="4" t="s">
        <v>98</v>
      </c>
      <c r="X3" s="4" t="s">
        <v>99</v>
      </c>
      <c r="Y3" s="4" t="s">
        <v>100</v>
      </c>
      <c r="Z3" s="4" t="s">
        <v>101</v>
      </c>
      <c r="AC3" s="4">
        <v>62</v>
      </c>
      <c r="AD3" s="4" t="s">
        <v>102</v>
      </c>
      <c r="AE3" s="4" t="s">
        <v>103</v>
      </c>
      <c r="AJ3" s="4" t="s">
        <v>104</v>
      </c>
      <c r="AK3" s="4" t="s">
        <v>105</v>
      </c>
      <c r="AL3" s="4" t="s">
        <v>106</v>
      </c>
      <c r="AM3" s="4" t="s">
        <v>107</v>
      </c>
      <c r="AT3" s="4" t="s">
        <v>82</v>
      </c>
      <c r="AU3" s="4" t="s">
        <v>83</v>
      </c>
      <c r="AV3" s="4" t="s">
        <v>108</v>
      </c>
      <c r="AW3" s="4" t="s">
        <v>109</v>
      </c>
      <c r="BG3" s="4" t="s">
        <v>82</v>
      </c>
      <c r="BH3" s="4" t="s">
        <v>83</v>
      </c>
      <c r="BI3" s="4" t="s">
        <v>110</v>
      </c>
      <c r="BJ3" s="4" t="s">
        <v>9014</v>
      </c>
      <c r="BK3" s="4" t="s">
        <v>82</v>
      </c>
      <c r="BL3" s="4" t="s">
        <v>83</v>
      </c>
      <c r="BM3" s="4" t="s">
        <v>111</v>
      </c>
      <c r="BN3" s="4" t="s">
        <v>112</v>
      </c>
      <c r="BO3" s="4" t="s">
        <v>82</v>
      </c>
      <c r="BP3" s="4" t="s">
        <v>83</v>
      </c>
      <c r="BQ3" s="4" t="s">
        <v>113</v>
      </c>
      <c r="BR3" s="4" t="s">
        <v>114</v>
      </c>
      <c r="BS3" s="4" t="s">
        <v>115</v>
      </c>
      <c r="BT3" s="4" t="s">
        <v>9015</v>
      </c>
    </row>
    <row r="4" spans="1:73" ht="13.5" customHeight="1">
      <c r="A4" s="6" t="str">
        <f>HYPERLINK("http://kyu.snu.ac.kr/sdhj/index.jsp?type=hj/GK14791_00IM0001_119a.jpg","1870_해북촌_119a")</f>
        <v>1870_해북촌_119a</v>
      </c>
      <c r="B4" s="4">
        <v>1870</v>
      </c>
      <c r="C4" s="4" t="s">
        <v>9016</v>
      </c>
      <c r="D4" s="4" t="s">
        <v>9017</v>
      </c>
      <c r="E4" s="4">
        <v>3</v>
      </c>
      <c r="F4" s="4">
        <v>1</v>
      </c>
      <c r="G4" s="4" t="s">
        <v>94</v>
      </c>
      <c r="H4" s="4" t="s">
        <v>95</v>
      </c>
      <c r="I4" s="4">
        <v>1</v>
      </c>
      <c r="L4" s="4">
        <v>1</v>
      </c>
      <c r="M4" s="4" t="s">
        <v>71</v>
      </c>
      <c r="N4" s="4" t="s">
        <v>72</v>
      </c>
      <c r="S4" s="4" t="s">
        <v>116</v>
      </c>
      <c r="T4" s="4" t="s">
        <v>117</v>
      </c>
      <c r="Y4" s="4" t="s">
        <v>118</v>
      </c>
      <c r="Z4" s="4" t="s">
        <v>119</v>
      </c>
      <c r="AA4" s="4" t="s">
        <v>120</v>
      </c>
      <c r="AB4" s="4" t="s">
        <v>121</v>
      </c>
      <c r="AC4" s="4">
        <v>19</v>
      </c>
      <c r="AD4" s="4" t="s">
        <v>122</v>
      </c>
      <c r="AE4" s="4" t="s">
        <v>123</v>
      </c>
    </row>
    <row r="5" spans="1:73" ht="13.5" customHeight="1">
      <c r="A5" s="6" t="str">
        <f>HYPERLINK("http://kyu.snu.ac.kr/sdhj/index.jsp?type=hj/GK14791_00IM0001_119a.jpg","1870_해북촌_119a")</f>
        <v>1870_해북촌_119a</v>
      </c>
      <c r="B5" s="4">
        <v>1870</v>
      </c>
      <c r="C5" s="4" t="s">
        <v>9012</v>
      </c>
      <c r="D5" s="4" t="s">
        <v>9013</v>
      </c>
      <c r="E5" s="4">
        <v>4</v>
      </c>
      <c r="F5" s="4">
        <v>1</v>
      </c>
      <c r="G5" s="4" t="s">
        <v>94</v>
      </c>
      <c r="H5" s="4" t="s">
        <v>95</v>
      </c>
      <c r="I5" s="4">
        <v>1</v>
      </c>
      <c r="L5" s="4">
        <v>1</v>
      </c>
      <c r="M5" s="4" t="s">
        <v>71</v>
      </c>
      <c r="N5" s="4" t="s">
        <v>72</v>
      </c>
      <c r="S5" s="4" t="s">
        <v>124</v>
      </c>
      <c r="T5" s="4" t="s">
        <v>125</v>
      </c>
      <c r="W5" s="4" t="s">
        <v>126</v>
      </c>
      <c r="X5" s="4" t="s">
        <v>9018</v>
      </c>
      <c r="Y5" s="4" t="s">
        <v>100</v>
      </c>
      <c r="Z5" s="4" t="s">
        <v>101</v>
      </c>
      <c r="AC5" s="4">
        <v>22</v>
      </c>
      <c r="AD5" s="4" t="s">
        <v>127</v>
      </c>
      <c r="AE5" s="4" t="s">
        <v>128</v>
      </c>
      <c r="AJ5" s="4" t="s">
        <v>104</v>
      </c>
      <c r="AK5" s="4" t="s">
        <v>105</v>
      </c>
      <c r="AL5" s="4" t="s">
        <v>129</v>
      </c>
      <c r="AM5" s="4" t="s">
        <v>9019</v>
      </c>
    </row>
    <row r="6" spans="1:73" ht="13.5" customHeight="1">
      <c r="A6" s="6" t="str">
        <f>HYPERLINK("http://kyu.snu.ac.kr/sdhj/index.jsp?type=hj/GK14791_00IM0001_119a.jpg","1870_해북촌_119a")</f>
        <v>1870_해북촌_119a</v>
      </c>
      <c r="B6" s="4">
        <v>1870</v>
      </c>
      <c r="C6" s="4" t="s">
        <v>9012</v>
      </c>
      <c r="D6" s="4" t="s">
        <v>9013</v>
      </c>
      <c r="E6" s="4">
        <v>5</v>
      </c>
      <c r="F6" s="4">
        <v>1</v>
      </c>
      <c r="G6" s="4" t="s">
        <v>94</v>
      </c>
      <c r="H6" s="4" t="s">
        <v>95</v>
      </c>
      <c r="I6" s="4">
        <v>1</v>
      </c>
      <c r="L6" s="4">
        <v>1</v>
      </c>
      <c r="M6" s="4" t="s">
        <v>71</v>
      </c>
      <c r="N6" s="4" t="s">
        <v>72</v>
      </c>
      <c r="S6" s="4" t="s">
        <v>130</v>
      </c>
      <c r="T6" s="4" t="s">
        <v>131</v>
      </c>
      <c r="Y6" s="4" t="s">
        <v>132</v>
      </c>
      <c r="Z6" s="4" t="s">
        <v>133</v>
      </c>
      <c r="AC6" s="4">
        <v>32</v>
      </c>
      <c r="AD6" s="4" t="s">
        <v>134</v>
      </c>
      <c r="AE6" s="4" t="s">
        <v>135</v>
      </c>
    </row>
    <row r="7" spans="1:73" ht="13.5" customHeight="1">
      <c r="A7" s="6" t="str">
        <f>HYPERLINK("http://kyu.snu.ac.kr/sdhj/index.jsp?type=hj/GK14791_00IM0001_119a.jpg","1870_해북촌_119a")</f>
        <v>1870_해북촌_119a</v>
      </c>
      <c r="B7" s="4">
        <v>1870</v>
      </c>
      <c r="C7" s="4" t="s">
        <v>9012</v>
      </c>
      <c r="D7" s="4" t="s">
        <v>9013</v>
      </c>
      <c r="E7" s="4">
        <v>6</v>
      </c>
      <c r="F7" s="4">
        <v>1</v>
      </c>
      <c r="G7" s="4" t="s">
        <v>94</v>
      </c>
      <c r="H7" s="4" t="s">
        <v>95</v>
      </c>
      <c r="I7" s="4">
        <v>1</v>
      </c>
      <c r="L7" s="4">
        <v>1</v>
      </c>
      <c r="M7" s="4" t="s">
        <v>71</v>
      </c>
      <c r="N7" s="4" t="s">
        <v>72</v>
      </c>
      <c r="S7" s="4" t="s">
        <v>124</v>
      </c>
      <c r="T7" s="4" t="s">
        <v>125</v>
      </c>
      <c r="W7" s="4" t="s">
        <v>126</v>
      </c>
      <c r="X7" s="4" t="s">
        <v>9018</v>
      </c>
      <c r="Y7" s="4" t="s">
        <v>100</v>
      </c>
      <c r="Z7" s="4" t="s">
        <v>101</v>
      </c>
      <c r="AC7" s="4">
        <v>27</v>
      </c>
      <c r="AD7" s="4" t="s">
        <v>136</v>
      </c>
      <c r="AE7" s="4" t="s">
        <v>137</v>
      </c>
      <c r="AJ7" s="4" t="s">
        <v>104</v>
      </c>
      <c r="AK7" s="4" t="s">
        <v>105</v>
      </c>
      <c r="AL7" s="4" t="s">
        <v>115</v>
      </c>
      <c r="AM7" s="4" t="s">
        <v>9020</v>
      </c>
    </row>
    <row r="8" spans="1:73" ht="13.5" customHeight="1">
      <c r="A8" s="6" t="str">
        <f>HYPERLINK("http://kyu.snu.ac.kr/sdhj/index.jsp?type=hj/GK14791_00IM0001_119a.jpg","1870_해북촌_119a")</f>
        <v>1870_해북촌_119a</v>
      </c>
      <c r="B8" s="4">
        <v>1870</v>
      </c>
      <c r="C8" s="4" t="s">
        <v>9012</v>
      </c>
      <c r="D8" s="4" t="s">
        <v>9013</v>
      </c>
      <c r="E8" s="4">
        <v>7</v>
      </c>
      <c r="F8" s="4">
        <v>1</v>
      </c>
      <c r="G8" s="4" t="s">
        <v>94</v>
      </c>
      <c r="H8" s="4" t="s">
        <v>95</v>
      </c>
      <c r="I8" s="4">
        <v>1</v>
      </c>
      <c r="L8" s="4">
        <v>1</v>
      </c>
      <c r="M8" s="4" t="s">
        <v>71</v>
      </c>
      <c r="N8" s="4" t="s">
        <v>72</v>
      </c>
      <c r="T8" s="4" t="s">
        <v>9021</v>
      </c>
      <c r="U8" s="4" t="s">
        <v>138</v>
      </c>
      <c r="V8" s="4" t="s">
        <v>139</v>
      </c>
      <c r="Y8" s="4" t="s">
        <v>140</v>
      </c>
      <c r="Z8" s="4" t="s">
        <v>141</v>
      </c>
      <c r="AD8" s="4" t="s">
        <v>142</v>
      </c>
      <c r="AE8" s="4" t="s">
        <v>143</v>
      </c>
    </row>
    <row r="9" spans="1:73" ht="13.5" customHeight="1">
      <c r="A9" s="6" t="str">
        <f>HYPERLINK("http://kyu.snu.ac.kr/sdhj/index.jsp?type=hj/GK14791_00IM0001_119a.jpg","1870_해북촌_119a")</f>
        <v>1870_해북촌_119a</v>
      </c>
      <c r="B9" s="4">
        <v>1870</v>
      </c>
      <c r="C9" s="4" t="s">
        <v>9012</v>
      </c>
      <c r="D9" s="4" t="s">
        <v>9013</v>
      </c>
      <c r="E9" s="4">
        <v>8</v>
      </c>
      <c r="F9" s="4">
        <v>1</v>
      </c>
      <c r="G9" s="4" t="s">
        <v>94</v>
      </c>
      <c r="H9" s="4" t="s">
        <v>95</v>
      </c>
      <c r="I9" s="4">
        <v>1</v>
      </c>
      <c r="L9" s="4">
        <v>1</v>
      </c>
      <c r="M9" s="4" t="s">
        <v>71</v>
      </c>
      <c r="N9" s="4" t="s">
        <v>72</v>
      </c>
      <c r="T9" s="4" t="s">
        <v>9021</v>
      </c>
      <c r="U9" s="4" t="s">
        <v>138</v>
      </c>
      <c r="V9" s="4" t="s">
        <v>139</v>
      </c>
      <c r="Y9" s="4" t="s">
        <v>144</v>
      </c>
      <c r="Z9" s="4" t="s">
        <v>145</v>
      </c>
      <c r="AD9" s="4" t="s">
        <v>136</v>
      </c>
      <c r="AE9" s="4" t="s">
        <v>137</v>
      </c>
    </row>
    <row r="10" spans="1:73" ht="13.5" customHeight="1">
      <c r="A10" s="6" t="str">
        <f>HYPERLINK("http://kyu.snu.ac.kr/sdhj/index.jsp?type=hj/GK14791_00IM0001_119a.jpg","1870_해북촌_119a")</f>
        <v>1870_해북촌_119a</v>
      </c>
      <c r="B10" s="4">
        <v>1870</v>
      </c>
      <c r="C10" s="4" t="s">
        <v>9012</v>
      </c>
      <c r="D10" s="4" t="s">
        <v>9013</v>
      </c>
      <c r="E10" s="4">
        <v>9</v>
      </c>
      <c r="F10" s="4">
        <v>1</v>
      </c>
      <c r="G10" s="4" t="s">
        <v>94</v>
      </c>
      <c r="H10" s="4" t="s">
        <v>95</v>
      </c>
      <c r="I10" s="4">
        <v>1</v>
      </c>
      <c r="L10" s="4">
        <v>2</v>
      </c>
      <c r="M10" s="4" t="s">
        <v>146</v>
      </c>
      <c r="N10" s="4" t="s">
        <v>147</v>
      </c>
      <c r="T10" s="4" t="s">
        <v>9022</v>
      </c>
      <c r="U10" s="4" t="s">
        <v>73</v>
      </c>
      <c r="V10" s="4" t="s">
        <v>74</v>
      </c>
      <c r="W10" s="4" t="s">
        <v>148</v>
      </c>
      <c r="X10" s="4" t="s">
        <v>149</v>
      </c>
      <c r="Y10" s="4" t="s">
        <v>150</v>
      </c>
      <c r="Z10" s="4" t="s">
        <v>9023</v>
      </c>
      <c r="AC10" s="4">
        <v>54</v>
      </c>
      <c r="AD10" s="4" t="s">
        <v>151</v>
      </c>
      <c r="AE10" s="4" t="s">
        <v>152</v>
      </c>
      <c r="AJ10" s="4" t="s">
        <v>34</v>
      </c>
      <c r="AK10" s="4" t="s">
        <v>35</v>
      </c>
      <c r="AL10" s="4" t="s">
        <v>153</v>
      </c>
      <c r="AM10" s="4" t="s">
        <v>154</v>
      </c>
      <c r="AT10" s="4" t="s">
        <v>82</v>
      </c>
      <c r="AU10" s="4" t="s">
        <v>83</v>
      </c>
      <c r="AV10" s="4" t="s">
        <v>155</v>
      </c>
      <c r="AW10" s="4" t="s">
        <v>156</v>
      </c>
      <c r="BG10" s="4" t="s">
        <v>82</v>
      </c>
      <c r="BH10" s="4" t="s">
        <v>83</v>
      </c>
      <c r="BI10" s="4" t="s">
        <v>157</v>
      </c>
      <c r="BJ10" s="4" t="s">
        <v>158</v>
      </c>
      <c r="BK10" s="4" t="s">
        <v>82</v>
      </c>
      <c r="BL10" s="4" t="s">
        <v>83</v>
      </c>
      <c r="BM10" s="4" t="s">
        <v>159</v>
      </c>
      <c r="BN10" s="4" t="s">
        <v>160</v>
      </c>
      <c r="BO10" s="4" t="s">
        <v>82</v>
      </c>
      <c r="BP10" s="4" t="s">
        <v>83</v>
      </c>
      <c r="BQ10" s="4" t="s">
        <v>161</v>
      </c>
      <c r="BR10" s="4" t="s">
        <v>162</v>
      </c>
      <c r="BS10" s="4" t="s">
        <v>163</v>
      </c>
      <c r="BT10" s="4" t="s">
        <v>164</v>
      </c>
    </row>
    <row r="11" spans="1:73" ht="13.5" customHeight="1">
      <c r="A11" s="6" t="str">
        <f>HYPERLINK("http://kyu.snu.ac.kr/sdhj/index.jsp?type=hj/GK14791_00IM0001_119a.jpg","1870_해북촌_119a")</f>
        <v>1870_해북촌_119a</v>
      </c>
      <c r="B11" s="4">
        <v>1870</v>
      </c>
      <c r="C11" s="4" t="s">
        <v>9024</v>
      </c>
      <c r="D11" s="4" t="s">
        <v>9025</v>
      </c>
      <c r="E11" s="4">
        <v>10</v>
      </c>
      <c r="F11" s="4">
        <v>1</v>
      </c>
      <c r="G11" s="4" t="s">
        <v>94</v>
      </c>
      <c r="H11" s="4" t="s">
        <v>95</v>
      </c>
      <c r="I11" s="4">
        <v>1</v>
      </c>
      <c r="L11" s="4">
        <v>2</v>
      </c>
      <c r="M11" s="4" t="s">
        <v>146</v>
      </c>
      <c r="N11" s="4" t="s">
        <v>147</v>
      </c>
      <c r="S11" s="4" t="s">
        <v>165</v>
      </c>
      <c r="T11" s="4" t="s">
        <v>166</v>
      </c>
      <c r="Y11" s="4" t="s">
        <v>167</v>
      </c>
      <c r="Z11" s="4" t="s">
        <v>168</v>
      </c>
      <c r="AC11" s="4">
        <v>49</v>
      </c>
      <c r="AD11" s="4" t="s">
        <v>169</v>
      </c>
      <c r="AE11" s="4" t="s">
        <v>170</v>
      </c>
    </row>
    <row r="12" spans="1:73" ht="13.5" customHeight="1">
      <c r="A12" s="6" t="str">
        <f>HYPERLINK("http://kyu.snu.ac.kr/sdhj/index.jsp?type=hj/GK14791_00IM0001_119a.jpg","1870_해북촌_119a")</f>
        <v>1870_해북촌_119a</v>
      </c>
      <c r="B12" s="4">
        <v>1870</v>
      </c>
      <c r="C12" s="4" t="s">
        <v>9026</v>
      </c>
      <c r="D12" s="4" t="s">
        <v>9027</v>
      </c>
      <c r="E12" s="4">
        <v>11</v>
      </c>
      <c r="F12" s="4">
        <v>1</v>
      </c>
      <c r="G12" s="4" t="s">
        <v>94</v>
      </c>
      <c r="H12" s="4" t="s">
        <v>95</v>
      </c>
      <c r="I12" s="4">
        <v>1</v>
      </c>
      <c r="L12" s="4">
        <v>2</v>
      </c>
      <c r="M12" s="4" t="s">
        <v>146</v>
      </c>
      <c r="N12" s="4" t="s">
        <v>147</v>
      </c>
      <c r="S12" s="4" t="s">
        <v>171</v>
      </c>
      <c r="T12" s="4" t="s">
        <v>172</v>
      </c>
      <c r="W12" s="4" t="s">
        <v>173</v>
      </c>
      <c r="X12" s="4" t="s">
        <v>9028</v>
      </c>
      <c r="Y12" s="4" t="s">
        <v>100</v>
      </c>
      <c r="Z12" s="4" t="s">
        <v>101</v>
      </c>
      <c r="AC12" s="4">
        <v>39</v>
      </c>
      <c r="AD12" s="4" t="s">
        <v>174</v>
      </c>
      <c r="AE12" s="4" t="s">
        <v>175</v>
      </c>
      <c r="AJ12" s="4" t="s">
        <v>34</v>
      </c>
      <c r="AK12" s="4" t="s">
        <v>35</v>
      </c>
      <c r="AL12" s="4" t="s">
        <v>176</v>
      </c>
      <c r="AM12" s="4" t="s">
        <v>177</v>
      </c>
    </row>
    <row r="13" spans="1:73" ht="13.5" customHeight="1">
      <c r="A13" s="6" t="str">
        <f>HYPERLINK("http://kyu.snu.ac.kr/sdhj/index.jsp?type=hj/GK14791_00IM0001_119a.jpg","1870_해북촌_119a")</f>
        <v>1870_해북촌_119a</v>
      </c>
      <c r="B13" s="4">
        <v>1870</v>
      </c>
      <c r="C13" s="4" t="s">
        <v>9026</v>
      </c>
      <c r="D13" s="4" t="s">
        <v>9027</v>
      </c>
      <c r="E13" s="4">
        <v>12</v>
      </c>
      <c r="F13" s="4">
        <v>1</v>
      </c>
      <c r="G13" s="4" t="s">
        <v>94</v>
      </c>
      <c r="H13" s="4" t="s">
        <v>95</v>
      </c>
      <c r="I13" s="4">
        <v>1</v>
      </c>
      <c r="L13" s="4">
        <v>2</v>
      </c>
      <c r="M13" s="4" t="s">
        <v>146</v>
      </c>
      <c r="N13" s="4" t="s">
        <v>147</v>
      </c>
      <c r="S13" s="4" t="s">
        <v>178</v>
      </c>
      <c r="T13" s="4" t="s">
        <v>179</v>
      </c>
      <c r="Y13" s="4" t="s">
        <v>180</v>
      </c>
      <c r="Z13" s="4" t="s">
        <v>181</v>
      </c>
      <c r="AC13" s="4">
        <v>22</v>
      </c>
      <c r="AD13" s="4" t="s">
        <v>127</v>
      </c>
      <c r="AE13" s="4" t="s">
        <v>128</v>
      </c>
    </row>
    <row r="14" spans="1:73" ht="13.5" customHeight="1">
      <c r="A14" s="6" t="str">
        <f>HYPERLINK("http://kyu.snu.ac.kr/sdhj/index.jsp?type=hj/GK14791_00IM0001_119a.jpg","1870_해북촌_119a")</f>
        <v>1870_해북촌_119a</v>
      </c>
      <c r="B14" s="4">
        <v>1870</v>
      </c>
      <c r="C14" s="4" t="s">
        <v>9026</v>
      </c>
      <c r="D14" s="4" t="s">
        <v>9027</v>
      </c>
      <c r="E14" s="4">
        <v>13</v>
      </c>
      <c r="F14" s="4">
        <v>1</v>
      </c>
      <c r="G14" s="4" t="s">
        <v>94</v>
      </c>
      <c r="H14" s="4" t="s">
        <v>95</v>
      </c>
      <c r="I14" s="4">
        <v>1</v>
      </c>
      <c r="L14" s="4">
        <v>2</v>
      </c>
      <c r="M14" s="4" t="s">
        <v>146</v>
      </c>
      <c r="N14" s="4" t="s">
        <v>147</v>
      </c>
      <c r="T14" s="4" t="s">
        <v>9029</v>
      </c>
      <c r="U14" s="4" t="s">
        <v>138</v>
      </c>
      <c r="V14" s="4" t="s">
        <v>139</v>
      </c>
      <c r="Y14" s="4" t="s">
        <v>182</v>
      </c>
      <c r="Z14" s="4" t="s">
        <v>183</v>
      </c>
      <c r="AD14" s="4" t="s">
        <v>184</v>
      </c>
      <c r="AE14" s="4" t="s">
        <v>185</v>
      </c>
    </row>
    <row r="15" spans="1:73" ht="13.5" customHeight="1">
      <c r="A15" s="6" t="str">
        <f>HYPERLINK("http://kyu.snu.ac.kr/sdhj/index.jsp?type=hj/GK14791_00IM0001_119a.jpg","1870_해북촌_119a")</f>
        <v>1870_해북촌_119a</v>
      </c>
      <c r="B15" s="4">
        <v>1870</v>
      </c>
      <c r="C15" s="4" t="s">
        <v>9026</v>
      </c>
      <c r="D15" s="4" t="s">
        <v>9027</v>
      </c>
      <c r="E15" s="4">
        <v>14</v>
      </c>
      <c r="F15" s="4">
        <v>1</v>
      </c>
      <c r="G15" s="4" t="s">
        <v>94</v>
      </c>
      <c r="H15" s="4" t="s">
        <v>95</v>
      </c>
      <c r="I15" s="4">
        <v>1</v>
      </c>
      <c r="L15" s="4">
        <v>2</v>
      </c>
      <c r="M15" s="4" t="s">
        <v>146</v>
      </c>
      <c r="N15" s="4" t="s">
        <v>147</v>
      </c>
      <c r="T15" s="4" t="s">
        <v>9029</v>
      </c>
      <c r="U15" s="4" t="s">
        <v>138</v>
      </c>
      <c r="V15" s="4" t="s">
        <v>139</v>
      </c>
      <c r="Y15" s="4" t="s">
        <v>186</v>
      </c>
      <c r="Z15" s="4" t="s">
        <v>187</v>
      </c>
      <c r="AD15" s="4" t="s">
        <v>188</v>
      </c>
      <c r="AE15" s="4" t="s">
        <v>189</v>
      </c>
    </row>
    <row r="16" spans="1:73" ht="13.5" customHeight="1">
      <c r="A16" s="6" t="str">
        <f>HYPERLINK("http://kyu.snu.ac.kr/sdhj/index.jsp?type=hj/GK14791_00IM0001_119a.jpg","1870_해북촌_119a")</f>
        <v>1870_해북촌_119a</v>
      </c>
      <c r="B16" s="4">
        <v>1870</v>
      </c>
      <c r="C16" s="4" t="s">
        <v>9026</v>
      </c>
      <c r="D16" s="4" t="s">
        <v>9027</v>
      </c>
      <c r="E16" s="4">
        <v>15</v>
      </c>
      <c r="F16" s="4">
        <v>1</v>
      </c>
      <c r="G16" s="4" t="s">
        <v>94</v>
      </c>
      <c r="H16" s="4" t="s">
        <v>95</v>
      </c>
      <c r="I16" s="4">
        <v>1</v>
      </c>
      <c r="L16" s="4">
        <v>2</v>
      </c>
      <c r="M16" s="4" t="s">
        <v>146</v>
      </c>
      <c r="N16" s="4" t="s">
        <v>147</v>
      </c>
      <c r="T16" s="4" t="s">
        <v>9029</v>
      </c>
      <c r="U16" s="4" t="s">
        <v>138</v>
      </c>
      <c r="V16" s="4" t="s">
        <v>139</v>
      </c>
      <c r="Y16" s="4" t="s">
        <v>190</v>
      </c>
      <c r="Z16" s="4" t="s">
        <v>191</v>
      </c>
      <c r="AD16" s="4" t="s">
        <v>122</v>
      </c>
      <c r="AE16" s="4" t="s">
        <v>123</v>
      </c>
    </row>
    <row r="17" spans="1:72" ht="13.5" customHeight="1">
      <c r="A17" s="6" t="str">
        <f>HYPERLINK("http://kyu.snu.ac.kr/sdhj/index.jsp?type=hj/GK14791_00IM0001_119a.jpg","1870_해북촌_119a")</f>
        <v>1870_해북촌_119a</v>
      </c>
      <c r="B17" s="4">
        <v>1870</v>
      </c>
      <c r="C17" s="4" t="s">
        <v>9026</v>
      </c>
      <c r="D17" s="4" t="s">
        <v>9027</v>
      </c>
      <c r="E17" s="4">
        <v>16</v>
      </c>
      <c r="F17" s="4">
        <v>1</v>
      </c>
      <c r="G17" s="4" t="s">
        <v>94</v>
      </c>
      <c r="H17" s="4" t="s">
        <v>95</v>
      </c>
      <c r="I17" s="4">
        <v>1</v>
      </c>
      <c r="L17" s="4">
        <v>2</v>
      </c>
      <c r="M17" s="4" t="s">
        <v>146</v>
      </c>
      <c r="N17" s="4" t="s">
        <v>147</v>
      </c>
      <c r="T17" s="4" t="s">
        <v>9029</v>
      </c>
      <c r="U17" s="4" t="s">
        <v>138</v>
      </c>
      <c r="V17" s="4" t="s">
        <v>139</v>
      </c>
      <c r="Y17" s="4" t="s">
        <v>192</v>
      </c>
      <c r="Z17" s="4" t="s">
        <v>193</v>
      </c>
      <c r="AD17" s="4" t="s">
        <v>194</v>
      </c>
      <c r="AE17" s="4" t="s">
        <v>195</v>
      </c>
    </row>
    <row r="18" spans="1:72" ht="13.5" customHeight="1">
      <c r="A18" s="6" t="str">
        <f>HYPERLINK("http://kyu.snu.ac.kr/sdhj/index.jsp?type=hj/GK14791_00IM0001_119a.jpg","1870_해북촌_119a")</f>
        <v>1870_해북촌_119a</v>
      </c>
      <c r="B18" s="4">
        <v>1870</v>
      </c>
      <c r="C18" s="4" t="s">
        <v>9026</v>
      </c>
      <c r="D18" s="4" t="s">
        <v>9027</v>
      </c>
      <c r="E18" s="4">
        <v>17</v>
      </c>
      <c r="F18" s="4">
        <v>1</v>
      </c>
      <c r="G18" s="4" t="s">
        <v>94</v>
      </c>
      <c r="H18" s="4" t="s">
        <v>95</v>
      </c>
      <c r="I18" s="4">
        <v>1</v>
      </c>
      <c r="L18" s="4">
        <v>3</v>
      </c>
      <c r="M18" s="4" t="s">
        <v>196</v>
      </c>
      <c r="N18" s="4" t="s">
        <v>197</v>
      </c>
      <c r="T18" s="4" t="s">
        <v>9030</v>
      </c>
      <c r="U18" s="4" t="s">
        <v>73</v>
      </c>
      <c r="V18" s="4" t="s">
        <v>74</v>
      </c>
      <c r="W18" s="4" t="s">
        <v>198</v>
      </c>
      <c r="X18" s="4" t="s">
        <v>199</v>
      </c>
      <c r="Y18" s="4" t="s">
        <v>200</v>
      </c>
      <c r="Z18" s="4" t="s">
        <v>201</v>
      </c>
      <c r="AC18" s="4">
        <v>53</v>
      </c>
      <c r="AD18" s="4" t="s">
        <v>151</v>
      </c>
      <c r="AE18" s="4" t="s">
        <v>152</v>
      </c>
      <c r="AJ18" s="4" t="s">
        <v>34</v>
      </c>
      <c r="AK18" s="4" t="s">
        <v>35</v>
      </c>
      <c r="AL18" s="4" t="s">
        <v>202</v>
      </c>
      <c r="AM18" s="4" t="s">
        <v>203</v>
      </c>
      <c r="AT18" s="4" t="s">
        <v>82</v>
      </c>
      <c r="AU18" s="4" t="s">
        <v>83</v>
      </c>
      <c r="AV18" s="4" t="s">
        <v>204</v>
      </c>
      <c r="AW18" s="4" t="s">
        <v>205</v>
      </c>
      <c r="BG18" s="4" t="s">
        <v>82</v>
      </c>
      <c r="BH18" s="4" t="s">
        <v>83</v>
      </c>
      <c r="BI18" s="4" t="s">
        <v>206</v>
      </c>
      <c r="BJ18" s="4" t="s">
        <v>207</v>
      </c>
      <c r="BK18" s="4" t="s">
        <v>82</v>
      </c>
      <c r="BL18" s="4" t="s">
        <v>83</v>
      </c>
      <c r="BM18" s="4" t="s">
        <v>208</v>
      </c>
      <c r="BN18" s="4" t="s">
        <v>209</v>
      </c>
      <c r="BO18" s="4" t="s">
        <v>82</v>
      </c>
      <c r="BP18" s="4" t="s">
        <v>83</v>
      </c>
      <c r="BQ18" s="4" t="s">
        <v>210</v>
      </c>
      <c r="BR18" s="4" t="s">
        <v>211</v>
      </c>
      <c r="BS18" s="4" t="s">
        <v>212</v>
      </c>
      <c r="BT18" s="4" t="s">
        <v>213</v>
      </c>
    </row>
    <row r="19" spans="1:72" ht="13.5" customHeight="1">
      <c r="A19" s="6" t="str">
        <f>HYPERLINK("http://kyu.snu.ac.kr/sdhj/index.jsp?type=hj/GK14791_00IM0001_119a.jpg","1870_해북촌_119a")</f>
        <v>1870_해북촌_119a</v>
      </c>
      <c r="B19" s="4">
        <v>1870</v>
      </c>
      <c r="C19" s="4" t="s">
        <v>9031</v>
      </c>
      <c r="D19" s="4" t="s">
        <v>9032</v>
      </c>
      <c r="E19" s="4">
        <v>18</v>
      </c>
      <c r="F19" s="4">
        <v>1</v>
      </c>
      <c r="G19" s="4" t="s">
        <v>94</v>
      </c>
      <c r="H19" s="4" t="s">
        <v>95</v>
      </c>
      <c r="I19" s="4">
        <v>1</v>
      </c>
      <c r="L19" s="4">
        <v>3</v>
      </c>
      <c r="M19" s="4" t="s">
        <v>196</v>
      </c>
      <c r="N19" s="4" t="s">
        <v>197</v>
      </c>
      <c r="S19" s="4" t="s">
        <v>214</v>
      </c>
      <c r="T19" s="4" t="s">
        <v>215</v>
      </c>
      <c r="W19" s="4" t="s">
        <v>216</v>
      </c>
      <c r="X19" s="4" t="s">
        <v>217</v>
      </c>
      <c r="Y19" s="4" t="s">
        <v>100</v>
      </c>
      <c r="Z19" s="4" t="s">
        <v>101</v>
      </c>
      <c r="AC19" s="4">
        <v>75</v>
      </c>
      <c r="AD19" s="4" t="s">
        <v>218</v>
      </c>
      <c r="AE19" s="4" t="s">
        <v>219</v>
      </c>
    </row>
    <row r="20" spans="1:72" ht="13.5" customHeight="1">
      <c r="A20" s="6" t="str">
        <f>HYPERLINK("http://kyu.snu.ac.kr/sdhj/index.jsp?type=hj/GK14791_00IM0001_119a.jpg","1870_해북촌_119a")</f>
        <v>1870_해북촌_119a</v>
      </c>
      <c r="B20" s="4">
        <v>1870</v>
      </c>
      <c r="C20" s="4" t="s">
        <v>9033</v>
      </c>
      <c r="D20" s="4" t="s">
        <v>9034</v>
      </c>
      <c r="E20" s="4">
        <v>19</v>
      </c>
      <c r="F20" s="4">
        <v>1</v>
      </c>
      <c r="G20" s="4" t="s">
        <v>94</v>
      </c>
      <c r="H20" s="4" t="s">
        <v>95</v>
      </c>
      <c r="I20" s="4">
        <v>1</v>
      </c>
      <c r="L20" s="4">
        <v>3</v>
      </c>
      <c r="M20" s="4" t="s">
        <v>196</v>
      </c>
      <c r="N20" s="4" t="s">
        <v>197</v>
      </c>
      <c r="S20" s="4" t="s">
        <v>96</v>
      </c>
      <c r="T20" s="4" t="s">
        <v>97</v>
      </c>
      <c r="W20" s="4" t="s">
        <v>75</v>
      </c>
      <c r="X20" s="4" t="s">
        <v>9035</v>
      </c>
      <c r="Y20" s="4" t="s">
        <v>100</v>
      </c>
      <c r="Z20" s="4" t="s">
        <v>101</v>
      </c>
      <c r="AC20" s="4">
        <v>45</v>
      </c>
      <c r="AD20" s="4" t="s">
        <v>220</v>
      </c>
      <c r="AE20" s="4" t="s">
        <v>221</v>
      </c>
      <c r="AJ20" s="4" t="s">
        <v>104</v>
      </c>
      <c r="AK20" s="4" t="s">
        <v>105</v>
      </c>
      <c r="AL20" s="4" t="s">
        <v>222</v>
      </c>
      <c r="AM20" s="4" t="s">
        <v>223</v>
      </c>
      <c r="AT20" s="4" t="s">
        <v>82</v>
      </c>
      <c r="AU20" s="4" t="s">
        <v>83</v>
      </c>
      <c r="AV20" s="4" t="s">
        <v>224</v>
      </c>
      <c r="AW20" s="4" t="s">
        <v>225</v>
      </c>
      <c r="BG20" s="4" t="s">
        <v>82</v>
      </c>
      <c r="BH20" s="4" t="s">
        <v>83</v>
      </c>
      <c r="BI20" s="4" t="s">
        <v>9036</v>
      </c>
      <c r="BJ20" s="4" t="s">
        <v>226</v>
      </c>
      <c r="BO20" s="4" t="s">
        <v>82</v>
      </c>
      <c r="BP20" s="4" t="s">
        <v>83</v>
      </c>
      <c r="BQ20" s="4" t="s">
        <v>9037</v>
      </c>
      <c r="BR20" s="4" t="s">
        <v>227</v>
      </c>
      <c r="BS20" s="4" t="s">
        <v>228</v>
      </c>
      <c r="BT20" s="4" t="s">
        <v>229</v>
      </c>
    </row>
    <row r="21" spans="1:72" ht="13.5" customHeight="1">
      <c r="A21" s="6" t="str">
        <f>HYPERLINK("http://kyu.snu.ac.kr/sdhj/index.jsp?type=hj/GK14791_00IM0001_119a.jpg","1870_해북촌_119a")</f>
        <v>1870_해북촌_119a</v>
      </c>
      <c r="B21" s="4">
        <v>1870</v>
      </c>
      <c r="C21" s="4" t="s">
        <v>9038</v>
      </c>
      <c r="D21" s="4" t="s">
        <v>9039</v>
      </c>
      <c r="E21" s="4">
        <v>20</v>
      </c>
      <c r="F21" s="4">
        <v>1</v>
      </c>
      <c r="G21" s="4" t="s">
        <v>94</v>
      </c>
      <c r="H21" s="4" t="s">
        <v>95</v>
      </c>
      <c r="I21" s="4">
        <v>1</v>
      </c>
      <c r="L21" s="4">
        <v>3</v>
      </c>
      <c r="M21" s="4" t="s">
        <v>196</v>
      </c>
      <c r="N21" s="4" t="s">
        <v>197</v>
      </c>
      <c r="T21" s="4" t="s">
        <v>9040</v>
      </c>
      <c r="U21" s="4" t="s">
        <v>138</v>
      </c>
      <c r="V21" s="4" t="s">
        <v>139</v>
      </c>
      <c r="Y21" s="4" t="s">
        <v>230</v>
      </c>
      <c r="Z21" s="4" t="s">
        <v>231</v>
      </c>
      <c r="AD21" s="4" t="s">
        <v>232</v>
      </c>
      <c r="AE21" s="4" t="s">
        <v>233</v>
      </c>
    </row>
    <row r="22" spans="1:72" ht="13.5" customHeight="1">
      <c r="A22" s="6" t="str">
        <f>HYPERLINK("http://kyu.snu.ac.kr/sdhj/index.jsp?type=hj/GK14791_00IM0001_119a.jpg","1870_해북촌_119a")</f>
        <v>1870_해북촌_119a</v>
      </c>
      <c r="B22" s="4">
        <v>1870</v>
      </c>
      <c r="C22" s="4" t="s">
        <v>9033</v>
      </c>
      <c r="D22" s="4" t="s">
        <v>9034</v>
      </c>
      <c r="E22" s="4">
        <v>21</v>
      </c>
      <c r="F22" s="4">
        <v>1</v>
      </c>
      <c r="G22" s="4" t="s">
        <v>94</v>
      </c>
      <c r="H22" s="4" t="s">
        <v>95</v>
      </c>
      <c r="I22" s="4">
        <v>1</v>
      </c>
      <c r="L22" s="4">
        <v>3</v>
      </c>
      <c r="M22" s="4" t="s">
        <v>196</v>
      </c>
      <c r="N22" s="4" t="s">
        <v>197</v>
      </c>
      <c r="T22" s="4" t="s">
        <v>9040</v>
      </c>
      <c r="U22" s="4" t="s">
        <v>138</v>
      </c>
      <c r="V22" s="4" t="s">
        <v>139</v>
      </c>
      <c r="Y22" s="4" t="s">
        <v>234</v>
      </c>
      <c r="Z22" s="4" t="s">
        <v>235</v>
      </c>
      <c r="AD22" s="4" t="s">
        <v>151</v>
      </c>
      <c r="AE22" s="4" t="s">
        <v>152</v>
      </c>
    </row>
    <row r="23" spans="1:72" ht="13.5" customHeight="1">
      <c r="A23" s="6" t="str">
        <f>HYPERLINK("http://kyu.snu.ac.kr/sdhj/index.jsp?type=hj/GK14791_00IM0001_119a.jpg","1870_해북촌_119a")</f>
        <v>1870_해북촌_119a</v>
      </c>
      <c r="B23" s="4">
        <v>1870</v>
      </c>
      <c r="C23" s="4" t="s">
        <v>9033</v>
      </c>
      <c r="D23" s="4" t="s">
        <v>9034</v>
      </c>
      <c r="E23" s="4">
        <v>22</v>
      </c>
      <c r="F23" s="4">
        <v>1</v>
      </c>
      <c r="G23" s="4" t="s">
        <v>94</v>
      </c>
      <c r="H23" s="4" t="s">
        <v>95</v>
      </c>
      <c r="I23" s="4">
        <v>1</v>
      </c>
      <c r="L23" s="4">
        <v>3</v>
      </c>
      <c r="M23" s="4" t="s">
        <v>196</v>
      </c>
      <c r="N23" s="4" t="s">
        <v>197</v>
      </c>
      <c r="T23" s="4" t="s">
        <v>9040</v>
      </c>
      <c r="U23" s="4" t="s">
        <v>138</v>
      </c>
      <c r="V23" s="4" t="s">
        <v>139</v>
      </c>
      <c r="Y23" s="4" t="s">
        <v>236</v>
      </c>
      <c r="Z23" s="4" t="s">
        <v>237</v>
      </c>
      <c r="AD23" s="4" t="s">
        <v>238</v>
      </c>
      <c r="AE23" s="4" t="s">
        <v>239</v>
      </c>
    </row>
    <row r="24" spans="1:72" ht="13.5" customHeight="1">
      <c r="A24" s="6" t="str">
        <f>HYPERLINK("http://kyu.snu.ac.kr/sdhj/index.jsp?type=hj/GK14791_00IM0001_119a.jpg","1870_해북촌_119a")</f>
        <v>1870_해북촌_119a</v>
      </c>
      <c r="B24" s="4">
        <v>1870</v>
      </c>
      <c r="C24" s="4" t="s">
        <v>9033</v>
      </c>
      <c r="D24" s="4" t="s">
        <v>9034</v>
      </c>
      <c r="E24" s="4">
        <v>23</v>
      </c>
      <c r="F24" s="4">
        <v>1</v>
      </c>
      <c r="G24" s="4" t="s">
        <v>94</v>
      </c>
      <c r="H24" s="4" t="s">
        <v>95</v>
      </c>
      <c r="I24" s="4">
        <v>1</v>
      </c>
      <c r="L24" s="4">
        <v>3</v>
      </c>
      <c r="M24" s="4" t="s">
        <v>196</v>
      </c>
      <c r="N24" s="4" t="s">
        <v>197</v>
      </c>
      <c r="T24" s="4" t="s">
        <v>9040</v>
      </c>
      <c r="U24" s="4" t="s">
        <v>138</v>
      </c>
      <c r="V24" s="4" t="s">
        <v>139</v>
      </c>
      <c r="Y24" s="4" t="s">
        <v>240</v>
      </c>
      <c r="Z24" s="4" t="s">
        <v>241</v>
      </c>
      <c r="AD24" s="4" t="s">
        <v>242</v>
      </c>
      <c r="AE24" s="4" t="s">
        <v>243</v>
      </c>
    </row>
    <row r="25" spans="1:72" ht="13.5" customHeight="1">
      <c r="A25" s="6" t="str">
        <f>HYPERLINK("http://kyu.snu.ac.kr/sdhj/index.jsp?type=hj/GK14791_00IM0001_119b.jpg","1870_해북촌_119b")</f>
        <v>1870_해북촌_119b</v>
      </c>
      <c r="B25" s="4">
        <v>1870</v>
      </c>
      <c r="C25" s="4" t="s">
        <v>9033</v>
      </c>
      <c r="D25" s="4" t="s">
        <v>9034</v>
      </c>
      <c r="E25" s="4">
        <v>24</v>
      </c>
      <c r="F25" s="4">
        <v>1</v>
      </c>
      <c r="G25" s="4" t="s">
        <v>94</v>
      </c>
      <c r="H25" s="4" t="s">
        <v>95</v>
      </c>
      <c r="I25" s="4">
        <v>1</v>
      </c>
      <c r="L25" s="4">
        <v>4</v>
      </c>
      <c r="M25" s="4" t="s">
        <v>244</v>
      </c>
      <c r="N25" s="4" t="s">
        <v>245</v>
      </c>
      <c r="T25" s="4" t="s">
        <v>9041</v>
      </c>
      <c r="U25" s="4" t="s">
        <v>73</v>
      </c>
      <c r="V25" s="4" t="s">
        <v>74</v>
      </c>
      <c r="W25" s="4" t="s">
        <v>198</v>
      </c>
      <c r="X25" s="4" t="s">
        <v>199</v>
      </c>
      <c r="Y25" s="4" t="s">
        <v>246</v>
      </c>
      <c r="Z25" s="4" t="s">
        <v>247</v>
      </c>
      <c r="AC25" s="4">
        <v>57</v>
      </c>
      <c r="AD25" s="4" t="s">
        <v>248</v>
      </c>
      <c r="AE25" s="4" t="s">
        <v>249</v>
      </c>
      <c r="AJ25" s="4" t="s">
        <v>34</v>
      </c>
      <c r="AK25" s="4" t="s">
        <v>35</v>
      </c>
      <c r="AL25" s="4" t="s">
        <v>202</v>
      </c>
      <c r="AM25" s="4" t="s">
        <v>203</v>
      </c>
      <c r="AT25" s="4" t="s">
        <v>82</v>
      </c>
      <c r="AU25" s="4" t="s">
        <v>83</v>
      </c>
      <c r="AV25" s="4" t="s">
        <v>250</v>
      </c>
      <c r="AW25" s="4" t="s">
        <v>251</v>
      </c>
      <c r="BG25" s="4" t="s">
        <v>82</v>
      </c>
      <c r="BH25" s="4" t="s">
        <v>83</v>
      </c>
      <c r="BI25" s="4" t="s">
        <v>252</v>
      </c>
      <c r="BJ25" s="4" t="s">
        <v>253</v>
      </c>
      <c r="BK25" s="4" t="s">
        <v>82</v>
      </c>
      <c r="BL25" s="4" t="s">
        <v>83</v>
      </c>
      <c r="BM25" s="4" t="s">
        <v>254</v>
      </c>
      <c r="BN25" s="4" t="s">
        <v>255</v>
      </c>
      <c r="BO25" s="4" t="s">
        <v>82</v>
      </c>
      <c r="BP25" s="4" t="s">
        <v>83</v>
      </c>
      <c r="BQ25" s="4" t="s">
        <v>256</v>
      </c>
      <c r="BR25" s="4" t="s">
        <v>9042</v>
      </c>
      <c r="BS25" s="4" t="s">
        <v>257</v>
      </c>
      <c r="BT25" s="4" t="s">
        <v>9043</v>
      </c>
    </row>
    <row r="26" spans="1:72" ht="13.5" customHeight="1">
      <c r="A26" s="6" t="str">
        <f>HYPERLINK("http://kyu.snu.ac.kr/sdhj/index.jsp?type=hj/GK14791_00IM0001_119b.jpg","1870_해북촌_119b")</f>
        <v>1870_해북촌_119b</v>
      </c>
      <c r="B26" s="4">
        <v>1870</v>
      </c>
      <c r="C26" s="4" t="s">
        <v>9044</v>
      </c>
      <c r="D26" s="4" t="s">
        <v>9045</v>
      </c>
      <c r="E26" s="4">
        <v>25</v>
      </c>
      <c r="F26" s="4">
        <v>1</v>
      </c>
      <c r="G26" s="4" t="s">
        <v>94</v>
      </c>
      <c r="H26" s="4" t="s">
        <v>95</v>
      </c>
      <c r="I26" s="4">
        <v>1</v>
      </c>
      <c r="L26" s="4">
        <v>4</v>
      </c>
      <c r="M26" s="4" t="s">
        <v>244</v>
      </c>
      <c r="N26" s="4" t="s">
        <v>245</v>
      </c>
      <c r="S26" s="4" t="s">
        <v>96</v>
      </c>
      <c r="T26" s="4" t="s">
        <v>97</v>
      </c>
      <c r="W26" s="4" t="s">
        <v>75</v>
      </c>
      <c r="X26" s="4" t="s">
        <v>9046</v>
      </c>
      <c r="Y26" s="4" t="s">
        <v>100</v>
      </c>
      <c r="Z26" s="4" t="s">
        <v>101</v>
      </c>
      <c r="AC26" s="4">
        <v>55</v>
      </c>
      <c r="AD26" s="4" t="s">
        <v>258</v>
      </c>
      <c r="AE26" s="4" t="s">
        <v>259</v>
      </c>
      <c r="AJ26" s="4" t="s">
        <v>104</v>
      </c>
      <c r="AK26" s="4" t="s">
        <v>105</v>
      </c>
      <c r="AL26" s="4" t="s">
        <v>260</v>
      </c>
      <c r="AM26" s="4" t="s">
        <v>261</v>
      </c>
      <c r="AT26" s="4" t="s">
        <v>82</v>
      </c>
      <c r="AU26" s="4" t="s">
        <v>83</v>
      </c>
      <c r="AV26" s="4" t="s">
        <v>262</v>
      </c>
      <c r="AW26" s="4" t="s">
        <v>263</v>
      </c>
      <c r="BG26" s="4" t="s">
        <v>82</v>
      </c>
      <c r="BH26" s="4" t="s">
        <v>83</v>
      </c>
      <c r="BI26" s="4" t="s">
        <v>264</v>
      </c>
      <c r="BJ26" s="4" t="s">
        <v>265</v>
      </c>
      <c r="BK26" s="4" t="s">
        <v>82</v>
      </c>
      <c r="BL26" s="4" t="s">
        <v>83</v>
      </c>
      <c r="BM26" s="4" t="s">
        <v>266</v>
      </c>
      <c r="BN26" s="4" t="s">
        <v>267</v>
      </c>
      <c r="BO26" s="4" t="s">
        <v>82</v>
      </c>
      <c r="BP26" s="4" t="s">
        <v>83</v>
      </c>
      <c r="BQ26" s="4" t="s">
        <v>268</v>
      </c>
      <c r="BR26" s="4" t="s">
        <v>269</v>
      </c>
      <c r="BS26" s="4" t="s">
        <v>270</v>
      </c>
      <c r="BT26" s="4" t="s">
        <v>271</v>
      </c>
    </row>
    <row r="27" spans="1:72" ht="13.5" customHeight="1">
      <c r="A27" s="6" t="str">
        <f>HYPERLINK("http://kyu.snu.ac.kr/sdhj/index.jsp?type=hj/GK14791_00IM0001_119b.jpg","1870_해북촌_119b")</f>
        <v>1870_해북촌_119b</v>
      </c>
      <c r="B27" s="4">
        <v>1870</v>
      </c>
      <c r="C27" s="4" t="s">
        <v>9047</v>
      </c>
      <c r="D27" s="4" t="s">
        <v>9048</v>
      </c>
      <c r="E27" s="4">
        <v>26</v>
      </c>
      <c r="F27" s="4">
        <v>1</v>
      </c>
      <c r="G27" s="4" t="s">
        <v>94</v>
      </c>
      <c r="H27" s="4" t="s">
        <v>95</v>
      </c>
      <c r="I27" s="4">
        <v>1</v>
      </c>
      <c r="L27" s="4">
        <v>4</v>
      </c>
      <c r="M27" s="4" t="s">
        <v>244</v>
      </c>
      <c r="N27" s="4" t="s">
        <v>245</v>
      </c>
      <c r="T27" s="4" t="s">
        <v>9049</v>
      </c>
      <c r="U27" s="4" t="s">
        <v>138</v>
      </c>
      <c r="V27" s="4" t="s">
        <v>139</v>
      </c>
      <c r="Y27" s="4" t="s">
        <v>272</v>
      </c>
      <c r="Z27" s="4" t="s">
        <v>273</v>
      </c>
      <c r="AD27" s="4" t="s">
        <v>274</v>
      </c>
      <c r="AE27" s="4" t="s">
        <v>275</v>
      </c>
    </row>
    <row r="28" spans="1:72" ht="13.5" customHeight="1">
      <c r="A28" s="6" t="str">
        <f>HYPERLINK("http://kyu.snu.ac.kr/sdhj/index.jsp?type=hj/GK14791_00IM0001_119b.jpg","1870_해북촌_119b")</f>
        <v>1870_해북촌_119b</v>
      </c>
      <c r="B28" s="4">
        <v>1870</v>
      </c>
      <c r="C28" s="4" t="s">
        <v>9050</v>
      </c>
      <c r="D28" s="4" t="s">
        <v>9051</v>
      </c>
      <c r="E28" s="4">
        <v>27</v>
      </c>
      <c r="F28" s="4">
        <v>1</v>
      </c>
      <c r="G28" s="4" t="s">
        <v>94</v>
      </c>
      <c r="H28" s="4" t="s">
        <v>95</v>
      </c>
      <c r="I28" s="4">
        <v>1</v>
      </c>
      <c r="L28" s="4">
        <v>4</v>
      </c>
      <c r="M28" s="4" t="s">
        <v>244</v>
      </c>
      <c r="N28" s="4" t="s">
        <v>245</v>
      </c>
      <c r="T28" s="4" t="s">
        <v>9049</v>
      </c>
      <c r="Y28" s="4" t="s">
        <v>276</v>
      </c>
      <c r="Z28" s="4" t="s">
        <v>277</v>
      </c>
      <c r="AD28" s="4" t="s">
        <v>278</v>
      </c>
      <c r="AE28" s="4" t="s">
        <v>279</v>
      </c>
    </row>
    <row r="29" spans="1:72" ht="13.5" customHeight="1">
      <c r="A29" s="6" t="str">
        <f>HYPERLINK("http://kyu.snu.ac.kr/sdhj/index.jsp?type=hj/GK14791_00IM0001_119b.jpg","1870_해북촌_119b")</f>
        <v>1870_해북촌_119b</v>
      </c>
      <c r="B29" s="4">
        <v>1870</v>
      </c>
      <c r="C29" s="4" t="s">
        <v>9052</v>
      </c>
      <c r="D29" s="4" t="s">
        <v>9053</v>
      </c>
      <c r="E29" s="4">
        <v>28</v>
      </c>
      <c r="F29" s="4">
        <v>1</v>
      </c>
      <c r="G29" s="4" t="s">
        <v>94</v>
      </c>
      <c r="H29" s="4" t="s">
        <v>95</v>
      </c>
      <c r="I29" s="4">
        <v>1</v>
      </c>
      <c r="L29" s="4">
        <v>4</v>
      </c>
      <c r="M29" s="4" t="s">
        <v>244</v>
      </c>
      <c r="N29" s="4" t="s">
        <v>245</v>
      </c>
      <c r="T29" s="4" t="s">
        <v>9049</v>
      </c>
      <c r="U29" s="4" t="s">
        <v>138</v>
      </c>
      <c r="V29" s="4" t="s">
        <v>139</v>
      </c>
      <c r="Y29" s="4" t="s">
        <v>280</v>
      </c>
      <c r="Z29" s="4" t="s">
        <v>281</v>
      </c>
      <c r="AD29" s="4" t="s">
        <v>282</v>
      </c>
      <c r="AE29" s="4" t="s">
        <v>283</v>
      </c>
    </row>
    <row r="30" spans="1:72" ht="13.5" customHeight="1">
      <c r="A30" s="6" t="str">
        <f>HYPERLINK("http://kyu.snu.ac.kr/sdhj/index.jsp?type=hj/GK14791_00IM0001_119b.jpg","1870_해북촌_119b")</f>
        <v>1870_해북촌_119b</v>
      </c>
      <c r="B30" s="4">
        <v>1870</v>
      </c>
      <c r="C30" s="4" t="s">
        <v>9054</v>
      </c>
      <c r="D30" s="4" t="s">
        <v>9055</v>
      </c>
      <c r="E30" s="4">
        <v>29</v>
      </c>
      <c r="F30" s="4">
        <v>1</v>
      </c>
      <c r="G30" s="4" t="s">
        <v>94</v>
      </c>
      <c r="H30" s="4" t="s">
        <v>95</v>
      </c>
      <c r="I30" s="4">
        <v>1</v>
      </c>
      <c r="L30" s="4">
        <v>4</v>
      </c>
      <c r="M30" s="4" t="s">
        <v>244</v>
      </c>
      <c r="N30" s="4" t="s">
        <v>245</v>
      </c>
      <c r="T30" s="4" t="s">
        <v>9049</v>
      </c>
      <c r="U30" s="4" t="s">
        <v>284</v>
      </c>
      <c r="V30" s="4" t="s">
        <v>285</v>
      </c>
      <c r="Y30" s="4" t="s">
        <v>286</v>
      </c>
      <c r="Z30" s="4" t="s">
        <v>9056</v>
      </c>
      <c r="AD30" s="4" t="s">
        <v>287</v>
      </c>
      <c r="AE30" s="4" t="s">
        <v>288</v>
      </c>
    </row>
    <row r="31" spans="1:72" ht="13.5" customHeight="1">
      <c r="A31" s="6" t="str">
        <f>HYPERLINK("http://kyu.snu.ac.kr/sdhj/index.jsp?type=hj/GK14791_00IM0001_119b.jpg","1870_해북촌_119b")</f>
        <v>1870_해북촌_119b</v>
      </c>
      <c r="B31" s="4">
        <v>1870</v>
      </c>
      <c r="C31" s="4" t="s">
        <v>9057</v>
      </c>
      <c r="D31" s="4" t="s">
        <v>9058</v>
      </c>
      <c r="E31" s="4">
        <v>30</v>
      </c>
      <c r="F31" s="4">
        <v>1</v>
      </c>
      <c r="G31" s="4" t="s">
        <v>94</v>
      </c>
      <c r="H31" s="4" t="s">
        <v>95</v>
      </c>
      <c r="I31" s="4">
        <v>1</v>
      </c>
      <c r="L31" s="4">
        <v>5</v>
      </c>
      <c r="M31" s="4" t="s">
        <v>289</v>
      </c>
      <c r="N31" s="4" t="s">
        <v>290</v>
      </c>
      <c r="T31" s="4" t="s">
        <v>9059</v>
      </c>
      <c r="U31" s="4" t="s">
        <v>73</v>
      </c>
      <c r="V31" s="4" t="s">
        <v>74</v>
      </c>
      <c r="W31" s="4" t="s">
        <v>291</v>
      </c>
      <c r="X31" s="4" t="s">
        <v>292</v>
      </c>
      <c r="Y31" s="4" t="s">
        <v>293</v>
      </c>
      <c r="Z31" s="4" t="s">
        <v>294</v>
      </c>
      <c r="AC31" s="4">
        <v>61</v>
      </c>
      <c r="AD31" s="4" t="s">
        <v>295</v>
      </c>
      <c r="AE31" s="4" t="s">
        <v>296</v>
      </c>
      <c r="AJ31" s="4" t="s">
        <v>34</v>
      </c>
      <c r="AK31" s="4" t="s">
        <v>35</v>
      </c>
      <c r="AL31" s="4" t="s">
        <v>297</v>
      </c>
      <c r="AM31" s="4" t="s">
        <v>298</v>
      </c>
      <c r="AT31" s="4" t="s">
        <v>82</v>
      </c>
      <c r="AU31" s="4" t="s">
        <v>83</v>
      </c>
      <c r="AV31" s="4" t="s">
        <v>299</v>
      </c>
      <c r="AW31" s="4" t="s">
        <v>9060</v>
      </c>
      <c r="BG31" s="4" t="s">
        <v>82</v>
      </c>
      <c r="BH31" s="4" t="s">
        <v>83</v>
      </c>
      <c r="BI31" s="4" t="s">
        <v>300</v>
      </c>
      <c r="BJ31" s="4" t="s">
        <v>301</v>
      </c>
      <c r="BK31" s="4" t="s">
        <v>82</v>
      </c>
      <c r="BL31" s="4" t="s">
        <v>83</v>
      </c>
      <c r="BM31" s="4" t="s">
        <v>302</v>
      </c>
      <c r="BN31" s="4" t="s">
        <v>303</v>
      </c>
      <c r="BO31" s="4" t="s">
        <v>82</v>
      </c>
      <c r="BP31" s="4" t="s">
        <v>83</v>
      </c>
      <c r="BQ31" s="4" t="s">
        <v>304</v>
      </c>
      <c r="BR31" s="4" t="s">
        <v>305</v>
      </c>
      <c r="BS31" s="4" t="s">
        <v>115</v>
      </c>
      <c r="BT31" s="4" t="s">
        <v>9061</v>
      </c>
    </row>
    <row r="32" spans="1:72" ht="13.5" customHeight="1">
      <c r="A32" s="6" t="str">
        <f>HYPERLINK("http://kyu.snu.ac.kr/sdhj/index.jsp?type=hj/GK14791_00IM0001_119b.jpg","1870_해북촌_119b")</f>
        <v>1870_해북촌_119b</v>
      </c>
      <c r="B32" s="4">
        <v>1870</v>
      </c>
      <c r="C32" s="4" t="s">
        <v>9062</v>
      </c>
      <c r="D32" s="4" t="s">
        <v>9063</v>
      </c>
      <c r="E32" s="4">
        <v>31</v>
      </c>
      <c r="F32" s="4">
        <v>1</v>
      </c>
      <c r="G32" s="4" t="s">
        <v>94</v>
      </c>
      <c r="H32" s="4" t="s">
        <v>95</v>
      </c>
      <c r="I32" s="4">
        <v>1</v>
      </c>
      <c r="L32" s="4">
        <v>5</v>
      </c>
      <c r="M32" s="4" t="s">
        <v>289</v>
      </c>
      <c r="N32" s="4" t="s">
        <v>290</v>
      </c>
      <c r="S32" s="4" t="s">
        <v>165</v>
      </c>
      <c r="T32" s="4" t="s">
        <v>166</v>
      </c>
      <c r="Y32" s="4" t="s">
        <v>306</v>
      </c>
      <c r="Z32" s="4" t="s">
        <v>307</v>
      </c>
      <c r="AC32" s="4">
        <v>40</v>
      </c>
      <c r="AD32" s="4" t="s">
        <v>308</v>
      </c>
      <c r="AE32" s="4" t="s">
        <v>309</v>
      </c>
    </row>
    <row r="33" spans="1:72" ht="13.5" customHeight="1">
      <c r="A33" s="6" t="str">
        <f>HYPERLINK("http://kyu.snu.ac.kr/sdhj/index.jsp?type=hj/GK14791_00IM0001_119b.jpg","1870_해북촌_119b")</f>
        <v>1870_해북촌_119b</v>
      </c>
      <c r="B33" s="4">
        <v>1870</v>
      </c>
      <c r="C33" s="4" t="s">
        <v>9064</v>
      </c>
      <c r="D33" s="4" t="s">
        <v>9065</v>
      </c>
      <c r="E33" s="4">
        <v>32</v>
      </c>
      <c r="F33" s="4">
        <v>1</v>
      </c>
      <c r="G33" s="4" t="s">
        <v>94</v>
      </c>
      <c r="H33" s="4" t="s">
        <v>95</v>
      </c>
      <c r="I33" s="4">
        <v>1</v>
      </c>
      <c r="L33" s="4">
        <v>5</v>
      </c>
      <c r="M33" s="4" t="s">
        <v>289</v>
      </c>
      <c r="N33" s="4" t="s">
        <v>290</v>
      </c>
      <c r="S33" s="4" t="s">
        <v>171</v>
      </c>
      <c r="T33" s="4" t="s">
        <v>172</v>
      </c>
      <c r="W33" s="4" t="s">
        <v>310</v>
      </c>
      <c r="X33" s="4" t="s">
        <v>311</v>
      </c>
      <c r="Y33" s="4" t="s">
        <v>100</v>
      </c>
      <c r="Z33" s="4" t="s">
        <v>101</v>
      </c>
      <c r="AC33" s="4">
        <v>38</v>
      </c>
      <c r="AD33" s="4" t="s">
        <v>312</v>
      </c>
      <c r="AE33" s="4" t="s">
        <v>313</v>
      </c>
    </row>
    <row r="34" spans="1:72" ht="13.5" customHeight="1">
      <c r="A34" s="6" t="str">
        <f>HYPERLINK("http://kyu.snu.ac.kr/sdhj/index.jsp?type=hj/GK14791_00IM0001_119b.jpg","1870_해북촌_119b")</f>
        <v>1870_해북촌_119b</v>
      </c>
      <c r="B34" s="4">
        <v>1870</v>
      </c>
      <c r="C34" s="4" t="s">
        <v>9064</v>
      </c>
      <c r="D34" s="4" t="s">
        <v>9065</v>
      </c>
      <c r="E34" s="4">
        <v>33</v>
      </c>
      <c r="F34" s="4">
        <v>1</v>
      </c>
      <c r="G34" s="4" t="s">
        <v>94</v>
      </c>
      <c r="H34" s="4" t="s">
        <v>95</v>
      </c>
      <c r="I34" s="4">
        <v>1</v>
      </c>
      <c r="L34" s="4">
        <v>5</v>
      </c>
      <c r="M34" s="4" t="s">
        <v>289</v>
      </c>
      <c r="N34" s="4" t="s">
        <v>290</v>
      </c>
      <c r="S34" s="4" t="s">
        <v>116</v>
      </c>
      <c r="T34" s="4" t="s">
        <v>117</v>
      </c>
      <c r="Y34" s="4" t="s">
        <v>314</v>
      </c>
      <c r="Z34" s="4" t="s">
        <v>315</v>
      </c>
      <c r="AA34" s="4" t="s">
        <v>9066</v>
      </c>
      <c r="AB34" s="4" t="s">
        <v>316</v>
      </c>
      <c r="AC34" s="4">
        <v>30</v>
      </c>
      <c r="AD34" s="4" t="s">
        <v>282</v>
      </c>
      <c r="AE34" s="4" t="s">
        <v>283</v>
      </c>
    </row>
    <row r="35" spans="1:72" ht="13.5" customHeight="1">
      <c r="A35" s="6" t="str">
        <f>HYPERLINK("http://kyu.snu.ac.kr/sdhj/index.jsp?type=hj/GK14791_00IM0001_119b.jpg","1870_해북촌_119b")</f>
        <v>1870_해북촌_119b</v>
      </c>
      <c r="B35" s="4">
        <v>1870</v>
      </c>
      <c r="C35" s="4" t="s">
        <v>9064</v>
      </c>
      <c r="D35" s="4" t="s">
        <v>9065</v>
      </c>
      <c r="E35" s="4">
        <v>34</v>
      </c>
      <c r="F35" s="4">
        <v>1</v>
      </c>
      <c r="G35" s="4" t="s">
        <v>94</v>
      </c>
      <c r="H35" s="4" t="s">
        <v>95</v>
      </c>
      <c r="I35" s="4">
        <v>1</v>
      </c>
      <c r="L35" s="4">
        <v>5</v>
      </c>
      <c r="M35" s="4" t="s">
        <v>289</v>
      </c>
      <c r="N35" s="4" t="s">
        <v>290</v>
      </c>
      <c r="S35" s="4" t="s">
        <v>124</v>
      </c>
      <c r="T35" s="4" t="s">
        <v>125</v>
      </c>
      <c r="W35" s="4" t="s">
        <v>126</v>
      </c>
      <c r="X35" s="4" t="s">
        <v>9067</v>
      </c>
      <c r="Y35" s="4" t="s">
        <v>100</v>
      </c>
      <c r="Z35" s="4" t="s">
        <v>101</v>
      </c>
      <c r="AC35" s="4">
        <v>30</v>
      </c>
      <c r="AD35" s="4" t="s">
        <v>282</v>
      </c>
      <c r="AE35" s="4" t="s">
        <v>283</v>
      </c>
      <c r="AJ35" s="4" t="s">
        <v>104</v>
      </c>
      <c r="AK35" s="4" t="s">
        <v>105</v>
      </c>
      <c r="AL35" s="4" t="s">
        <v>9068</v>
      </c>
      <c r="AM35" s="4" t="s">
        <v>9069</v>
      </c>
    </row>
    <row r="36" spans="1:72" ht="13.5" customHeight="1">
      <c r="A36" s="6" t="str">
        <f>HYPERLINK("http://kyu.snu.ac.kr/sdhj/index.jsp?type=hj/GK14791_00IM0001_119b.jpg","1870_해북촌_119b")</f>
        <v>1870_해북촌_119b</v>
      </c>
      <c r="B36" s="4">
        <v>1870</v>
      </c>
      <c r="C36" s="4" t="s">
        <v>9064</v>
      </c>
      <c r="D36" s="4" t="s">
        <v>9065</v>
      </c>
      <c r="E36" s="4">
        <v>35</v>
      </c>
      <c r="F36" s="4">
        <v>1</v>
      </c>
      <c r="G36" s="4" t="s">
        <v>94</v>
      </c>
      <c r="H36" s="4" t="s">
        <v>95</v>
      </c>
      <c r="I36" s="4">
        <v>1</v>
      </c>
      <c r="L36" s="4">
        <v>5</v>
      </c>
      <c r="M36" s="4" t="s">
        <v>289</v>
      </c>
      <c r="N36" s="4" t="s">
        <v>290</v>
      </c>
      <c r="T36" s="4" t="s">
        <v>9070</v>
      </c>
      <c r="U36" s="4" t="s">
        <v>138</v>
      </c>
      <c r="V36" s="4" t="s">
        <v>139</v>
      </c>
      <c r="Y36" s="4" t="s">
        <v>317</v>
      </c>
      <c r="Z36" s="4" t="s">
        <v>318</v>
      </c>
      <c r="AD36" s="4" t="s">
        <v>319</v>
      </c>
      <c r="AE36" s="4" t="s">
        <v>320</v>
      </c>
    </row>
    <row r="37" spans="1:72" ht="13.5" customHeight="1">
      <c r="A37" s="6" t="str">
        <f>HYPERLINK("http://kyu.snu.ac.kr/sdhj/index.jsp?type=hj/GK14791_00IM0001_119b.jpg","1870_해북촌_119b")</f>
        <v>1870_해북촌_119b</v>
      </c>
      <c r="B37" s="4">
        <v>1870</v>
      </c>
      <c r="C37" s="4" t="s">
        <v>9064</v>
      </c>
      <c r="D37" s="4" t="s">
        <v>9065</v>
      </c>
      <c r="E37" s="4">
        <v>36</v>
      </c>
      <c r="F37" s="4">
        <v>1</v>
      </c>
      <c r="G37" s="4" t="s">
        <v>94</v>
      </c>
      <c r="H37" s="4" t="s">
        <v>95</v>
      </c>
      <c r="I37" s="4">
        <v>1</v>
      </c>
      <c r="L37" s="4">
        <v>5</v>
      </c>
      <c r="M37" s="4" t="s">
        <v>289</v>
      </c>
      <c r="N37" s="4" t="s">
        <v>290</v>
      </c>
      <c r="T37" s="4" t="s">
        <v>9070</v>
      </c>
      <c r="U37" s="4" t="s">
        <v>138</v>
      </c>
      <c r="V37" s="4" t="s">
        <v>139</v>
      </c>
      <c r="Y37" s="4" t="s">
        <v>286</v>
      </c>
      <c r="Z37" s="4" t="s">
        <v>9071</v>
      </c>
      <c r="AD37" s="4" t="s">
        <v>321</v>
      </c>
      <c r="AE37" s="4" t="s">
        <v>322</v>
      </c>
    </row>
    <row r="38" spans="1:72" ht="13.5" customHeight="1">
      <c r="A38" s="6" t="str">
        <f>HYPERLINK("http://kyu.snu.ac.kr/sdhj/index.jsp?type=hj/GK14791_00IM0001_119b.jpg","1870_해북촌_119b")</f>
        <v>1870_해북촌_119b</v>
      </c>
      <c r="B38" s="4">
        <v>1870</v>
      </c>
      <c r="C38" s="4" t="s">
        <v>9064</v>
      </c>
      <c r="D38" s="4" t="s">
        <v>9065</v>
      </c>
      <c r="E38" s="4">
        <v>37</v>
      </c>
      <c r="F38" s="4">
        <v>1</v>
      </c>
      <c r="G38" s="4" t="s">
        <v>94</v>
      </c>
      <c r="H38" s="4" t="s">
        <v>95</v>
      </c>
      <c r="I38" s="4">
        <v>1</v>
      </c>
      <c r="L38" s="4">
        <v>5</v>
      </c>
      <c r="M38" s="4" t="s">
        <v>289</v>
      </c>
      <c r="N38" s="4" t="s">
        <v>290</v>
      </c>
      <c r="T38" s="4" t="s">
        <v>9070</v>
      </c>
      <c r="U38" s="4" t="s">
        <v>284</v>
      </c>
      <c r="V38" s="4" t="s">
        <v>285</v>
      </c>
      <c r="Y38" s="4" t="s">
        <v>323</v>
      </c>
      <c r="Z38" s="4" t="s">
        <v>324</v>
      </c>
      <c r="AD38" s="4" t="s">
        <v>169</v>
      </c>
      <c r="AE38" s="4" t="s">
        <v>170</v>
      </c>
    </row>
    <row r="39" spans="1:72" ht="13.5" customHeight="1">
      <c r="A39" s="6" t="str">
        <f>HYPERLINK("http://kyu.snu.ac.kr/sdhj/index.jsp?type=hj/GK14791_00IM0001_119b.jpg","1870_해북촌_119b")</f>
        <v>1870_해북촌_119b</v>
      </c>
      <c r="B39" s="4">
        <v>1870</v>
      </c>
      <c r="C39" s="4" t="s">
        <v>9064</v>
      </c>
      <c r="D39" s="4" t="s">
        <v>9065</v>
      </c>
      <c r="E39" s="4">
        <v>38</v>
      </c>
      <c r="F39" s="4">
        <v>1</v>
      </c>
      <c r="G39" s="4" t="s">
        <v>94</v>
      </c>
      <c r="H39" s="4" t="s">
        <v>95</v>
      </c>
      <c r="I39" s="4">
        <v>2</v>
      </c>
      <c r="L39" s="4">
        <v>1</v>
      </c>
      <c r="M39" s="4" t="s">
        <v>325</v>
      </c>
      <c r="N39" s="4" t="s">
        <v>326</v>
      </c>
      <c r="T39" s="4" t="s">
        <v>9072</v>
      </c>
      <c r="U39" s="4" t="s">
        <v>73</v>
      </c>
      <c r="V39" s="4" t="s">
        <v>74</v>
      </c>
      <c r="W39" s="4" t="s">
        <v>327</v>
      </c>
      <c r="X39" s="4" t="s">
        <v>9073</v>
      </c>
      <c r="Y39" s="4" t="s">
        <v>328</v>
      </c>
      <c r="Z39" s="4" t="s">
        <v>329</v>
      </c>
      <c r="AC39" s="4">
        <v>58</v>
      </c>
      <c r="AD39" s="4" t="s">
        <v>330</v>
      </c>
      <c r="AE39" s="4" t="s">
        <v>331</v>
      </c>
      <c r="AJ39" s="4" t="s">
        <v>34</v>
      </c>
      <c r="AK39" s="4" t="s">
        <v>35</v>
      </c>
      <c r="AL39" s="4" t="s">
        <v>332</v>
      </c>
      <c r="AM39" s="4" t="s">
        <v>333</v>
      </c>
      <c r="AT39" s="4" t="s">
        <v>82</v>
      </c>
      <c r="AU39" s="4" t="s">
        <v>83</v>
      </c>
      <c r="AV39" s="4" t="s">
        <v>334</v>
      </c>
      <c r="AW39" s="4" t="s">
        <v>335</v>
      </c>
      <c r="BG39" s="4" t="s">
        <v>336</v>
      </c>
      <c r="BH39" s="4" t="s">
        <v>337</v>
      </c>
      <c r="BI39" s="4" t="s">
        <v>338</v>
      </c>
      <c r="BJ39" s="4" t="s">
        <v>339</v>
      </c>
      <c r="BK39" s="4" t="s">
        <v>340</v>
      </c>
      <c r="BL39" s="4" t="s">
        <v>341</v>
      </c>
      <c r="BM39" s="4" t="s">
        <v>342</v>
      </c>
      <c r="BN39" s="4" t="s">
        <v>343</v>
      </c>
      <c r="BO39" s="4" t="s">
        <v>82</v>
      </c>
      <c r="BP39" s="4" t="s">
        <v>83</v>
      </c>
      <c r="BQ39" s="4" t="s">
        <v>344</v>
      </c>
      <c r="BR39" s="4" t="s">
        <v>345</v>
      </c>
      <c r="BS39" s="4" t="s">
        <v>222</v>
      </c>
      <c r="BT39" s="4" t="s">
        <v>223</v>
      </c>
    </row>
    <row r="40" spans="1:72" ht="13.5" customHeight="1">
      <c r="A40" s="6" t="str">
        <f>HYPERLINK("http://kyu.snu.ac.kr/sdhj/index.jsp?type=hj/GK14791_00IM0001_119b.jpg","1870_해북촌_119b")</f>
        <v>1870_해북촌_119b</v>
      </c>
      <c r="B40" s="4">
        <v>1870</v>
      </c>
      <c r="C40" s="4" t="s">
        <v>9047</v>
      </c>
      <c r="D40" s="4" t="s">
        <v>9048</v>
      </c>
      <c r="E40" s="4">
        <v>39</v>
      </c>
      <c r="F40" s="4">
        <v>1</v>
      </c>
      <c r="G40" s="4" t="s">
        <v>94</v>
      </c>
      <c r="H40" s="4" t="s">
        <v>95</v>
      </c>
      <c r="I40" s="4">
        <v>2</v>
      </c>
      <c r="L40" s="4">
        <v>1</v>
      </c>
      <c r="M40" s="4" t="s">
        <v>325</v>
      </c>
      <c r="N40" s="4" t="s">
        <v>326</v>
      </c>
      <c r="S40" s="4" t="s">
        <v>96</v>
      </c>
      <c r="T40" s="4" t="s">
        <v>97</v>
      </c>
      <c r="W40" s="4" t="s">
        <v>75</v>
      </c>
      <c r="X40" s="4" t="s">
        <v>9074</v>
      </c>
      <c r="Y40" s="4" t="s">
        <v>100</v>
      </c>
      <c r="Z40" s="4" t="s">
        <v>101</v>
      </c>
      <c r="AC40" s="4">
        <v>55</v>
      </c>
      <c r="AD40" s="4" t="s">
        <v>258</v>
      </c>
      <c r="AE40" s="4" t="s">
        <v>259</v>
      </c>
      <c r="AJ40" s="4" t="s">
        <v>104</v>
      </c>
      <c r="AK40" s="4" t="s">
        <v>105</v>
      </c>
      <c r="AL40" s="4" t="s">
        <v>346</v>
      </c>
      <c r="AM40" s="4" t="s">
        <v>347</v>
      </c>
      <c r="AT40" s="4" t="s">
        <v>348</v>
      </c>
      <c r="AU40" s="4" t="s">
        <v>349</v>
      </c>
      <c r="AV40" s="4" t="s">
        <v>350</v>
      </c>
      <c r="AW40" s="4" t="s">
        <v>351</v>
      </c>
      <c r="BG40" s="4" t="s">
        <v>82</v>
      </c>
      <c r="BH40" s="4" t="s">
        <v>83</v>
      </c>
      <c r="BI40" s="4" t="s">
        <v>352</v>
      </c>
      <c r="BJ40" s="4" t="s">
        <v>353</v>
      </c>
      <c r="BK40" s="4" t="s">
        <v>82</v>
      </c>
      <c r="BL40" s="4" t="s">
        <v>83</v>
      </c>
      <c r="BM40" s="4" t="s">
        <v>354</v>
      </c>
      <c r="BN40" s="4" t="s">
        <v>355</v>
      </c>
      <c r="BO40" s="4" t="s">
        <v>82</v>
      </c>
      <c r="BP40" s="4" t="s">
        <v>83</v>
      </c>
      <c r="BQ40" s="4" t="s">
        <v>356</v>
      </c>
      <c r="BR40" s="4" t="s">
        <v>357</v>
      </c>
      <c r="BS40" s="4" t="s">
        <v>358</v>
      </c>
      <c r="BT40" s="4" t="s">
        <v>359</v>
      </c>
    </row>
    <row r="41" spans="1:72" ht="13.5" customHeight="1">
      <c r="A41" s="6" t="str">
        <f>HYPERLINK("http://kyu.snu.ac.kr/sdhj/index.jsp?type=hj/GK14791_00IM0001_119b.jpg","1870_해북촌_119b")</f>
        <v>1870_해북촌_119b</v>
      </c>
      <c r="B41" s="4">
        <v>1870</v>
      </c>
      <c r="C41" s="4" t="s">
        <v>9075</v>
      </c>
      <c r="D41" s="4" t="s">
        <v>9076</v>
      </c>
      <c r="E41" s="4">
        <v>40</v>
      </c>
      <c r="F41" s="4">
        <v>1</v>
      </c>
      <c r="G41" s="4" t="s">
        <v>94</v>
      </c>
      <c r="H41" s="4" t="s">
        <v>95</v>
      </c>
      <c r="I41" s="4">
        <v>2</v>
      </c>
      <c r="L41" s="4">
        <v>1</v>
      </c>
      <c r="M41" s="4" t="s">
        <v>325</v>
      </c>
      <c r="N41" s="4" t="s">
        <v>326</v>
      </c>
      <c r="S41" s="4" t="s">
        <v>116</v>
      </c>
      <c r="T41" s="4" t="s">
        <v>117</v>
      </c>
      <c r="Y41" s="4" t="s">
        <v>360</v>
      </c>
      <c r="Z41" s="4" t="s">
        <v>361</v>
      </c>
      <c r="AC41" s="4">
        <v>19</v>
      </c>
      <c r="AD41" s="4" t="s">
        <v>122</v>
      </c>
      <c r="AE41" s="4" t="s">
        <v>123</v>
      </c>
    </row>
    <row r="42" spans="1:72" ht="13.5" customHeight="1">
      <c r="A42" s="6" t="str">
        <f>HYPERLINK("http://kyu.snu.ac.kr/sdhj/index.jsp?type=hj/GK14791_00IM0001_119b.jpg","1870_해북촌_119b")</f>
        <v>1870_해북촌_119b</v>
      </c>
      <c r="B42" s="4">
        <v>1870</v>
      </c>
      <c r="C42" s="4" t="s">
        <v>9077</v>
      </c>
      <c r="D42" s="4" t="s">
        <v>9078</v>
      </c>
      <c r="E42" s="4">
        <v>41</v>
      </c>
      <c r="F42" s="4">
        <v>1</v>
      </c>
      <c r="G42" s="4" t="s">
        <v>94</v>
      </c>
      <c r="H42" s="4" t="s">
        <v>95</v>
      </c>
      <c r="I42" s="4">
        <v>2</v>
      </c>
      <c r="L42" s="4">
        <v>1</v>
      </c>
      <c r="M42" s="4" t="s">
        <v>325</v>
      </c>
      <c r="N42" s="4" t="s">
        <v>326</v>
      </c>
      <c r="S42" s="4" t="s">
        <v>116</v>
      </c>
      <c r="T42" s="4" t="s">
        <v>117</v>
      </c>
      <c r="Y42" s="4" t="s">
        <v>362</v>
      </c>
      <c r="Z42" s="4" t="s">
        <v>363</v>
      </c>
      <c r="AC42" s="4">
        <v>15</v>
      </c>
      <c r="AD42" s="4" t="s">
        <v>218</v>
      </c>
      <c r="AE42" s="4" t="s">
        <v>219</v>
      </c>
    </row>
    <row r="43" spans="1:72" ht="13.5" customHeight="1">
      <c r="A43" s="6" t="str">
        <f>HYPERLINK("http://kyu.snu.ac.kr/sdhj/index.jsp?type=hj/GK14791_00IM0001_119b.jpg","1870_해북촌_119b")</f>
        <v>1870_해북촌_119b</v>
      </c>
      <c r="B43" s="4">
        <v>1870</v>
      </c>
      <c r="C43" s="4" t="s">
        <v>9077</v>
      </c>
      <c r="D43" s="4" t="s">
        <v>9078</v>
      </c>
      <c r="E43" s="4">
        <v>42</v>
      </c>
      <c r="F43" s="4">
        <v>1</v>
      </c>
      <c r="G43" s="4" t="s">
        <v>94</v>
      </c>
      <c r="H43" s="4" t="s">
        <v>95</v>
      </c>
      <c r="I43" s="4">
        <v>2</v>
      </c>
      <c r="L43" s="4">
        <v>1</v>
      </c>
      <c r="M43" s="4" t="s">
        <v>325</v>
      </c>
      <c r="N43" s="4" t="s">
        <v>326</v>
      </c>
      <c r="S43" s="4" t="s">
        <v>116</v>
      </c>
      <c r="T43" s="4" t="s">
        <v>117</v>
      </c>
      <c r="Y43" s="4" t="s">
        <v>364</v>
      </c>
      <c r="Z43" s="4" t="s">
        <v>365</v>
      </c>
      <c r="AC43" s="4">
        <v>7</v>
      </c>
      <c r="AD43" s="4" t="s">
        <v>366</v>
      </c>
      <c r="AE43" s="4" t="s">
        <v>367</v>
      </c>
    </row>
    <row r="44" spans="1:72" ht="13.5" customHeight="1">
      <c r="A44" s="6" t="str">
        <f>HYPERLINK("http://kyu.snu.ac.kr/sdhj/index.jsp?type=hj/GK14791_00IM0001_119b.jpg","1870_해북촌_119b")</f>
        <v>1870_해북촌_119b</v>
      </c>
      <c r="B44" s="4">
        <v>1870</v>
      </c>
      <c r="C44" s="4" t="s">
        <v>9077</v>
      </c>
      <c r="D44" s="4" t="s">
        <v>9078</v>
      </c>
      <c r="E44" s="4">
        <v>43</v>
      </c>
      <c r="F44" s="4">
        <v>1</v>
      </c>
      <c r="G44" s="4" t="s">
        <v>94</v>
      </c>
      <c r="H44" s="4" t="s">
        <v>95</v>
      </c>
      <c r="I44" s="4">
        <v>2</v>
      </c>
      <c r="L44" s="4">
        <v>1</v>
      </c>
      <c r="M44" s="4" t="s">
        <v>325</v>
      </c>
      <c r="N44" s="4" t="s">
        <v>326</v>
      </c>
      <c r="T44" s="4" t="s">
        <v>9079</v>
      </c>
      <c r="U44" s="4" t="s">
        <v>138</v>
      </c>
      <c r="V44" s="4" t="s">
        <v>139</v>
      </c>
      <c r="Y44" s="4" t="s">
        <v>368</v>
      </c>
      <c r="Z44" s="4" t="s">
        <v>369</v>
      </c>
      <c r="AD44" s="4" t="s">
        <v>278</v>
      </c>
      <c r="AE44" s="4" t="s">
        <v>279</v>
      </c>
    </row>
    <row r="45" spans="1:72" ht="13.5" customHeight="1">
      <c r="A45" s="6" t="str">
        <f>HYPERLINK("http://kyu.snu.ac.kr/sdhj/index.jsp?type=hj/GK14791_00IM0001_119b.jpg","1870_해북촌_119b")</f>
        <v>1870_해북촌_119b</v>
      </c>
      <c r="B45" s="4">
        <v>1870</v>
      </c>
      <c r="C45" s="4" t="s">
        <v>9077</v>
      </c>
      <c r="D45" s="4" t="s">
        <v>9078</v>
      </c>
      <c r="E45" s="4">
        <v>44</v>
      </c>
      <c r="F45" s="4">
        <v>1</v>
      </c>
      <c r="G45" s="4" t="s">
        <v>94</v>
      </c>
      <c r="H45" s="4" t="s">
        <v>95</v>
      </c>
      <c r="I45" s="4">
        <v>2</v>
      </c>
      <c r="L45" s="4">
        <v>1</v>
      </c>
      <c r="M45" s="4" t="s">
        <v>325</v>
      </c>
      <c r="N45" s="4" t="s">
        <v>326</v>
      </c>
      <c r="T45" s="4" t="s">
        <v>9079</v>
      </c>
      <c r="U45" s="4" t="s">
        <v>138</v>
      </c>
      <c r="V45" s="4" t="s">
        <v>139</v>
      </c>
      <c r="Y45" s="4" t="s">
        <v>370</v>
      </c>
      <c r="Z45" s="4" t="s">
        <v>371</v>
      </c>
      <c r="AD45" s="4" t="s">
        <v>136</v>
      </c>
      <c r="AE45" s="4" t="s">
        <v>137</v>
      </c>
    </row>
    <row r="46" spans="1:72" ht="13.5" customHeight="1">
      <c r="A46" s="6" t="str">
        <f>HYPERLINK("http://kyu.snu.ac.kr/sdhj/index.jsp?type=hj/GK14791_00IM0001_119b.jpg","1870_해북촌_119b")</f>
        <v>1870_해북촌_119b</v>
      </c>
      <c r="B46" s="4">
        <v>1870</v>
      </c>
      <c r="C46" s="4" t="s">
        <v>9077</v>
      </c>
      <c r="D46" s="4" t="s">
        <v>9078</v>
      </c>
      <c r="E46" s="4">
        <v>45</v>
      </c>
      <c r="F46" s="4">
        <v>1</v>
      </c>
      <c r="G46" s="4" t="s">
        <v>94</v>
      </c>
      <c r="H46" s="4" t="s">
        <v>95</v>
      </c>
      <c r="I46" s="4">
        <v>2</v>
      </c>
      <c r="L46" s="4">
        <v>1</v>
      </c>
      <c r="M46" s="4" t="s">
        <v>325</v>
      </c>
      <c r="N46" s="4" t="s">
        <v>326</v>
      </c>
      <c r="T46" s="4" t="s">
        <v>9079</v>
      </c>
      <c r="U46" s="4" t="s">
        <v>138</v>
      </c>
      <c r="V46" s="4" t="s">
        <v>139</v>
      </c>
      <c r="Y46" s="4" t="s">
        <v>372</v>
      </c>
      <c r="Z46" s="4" t="s">
        <v>373</v>
      </c>
      <c r="AD46" s="4" t="s">
        <v>248</v>
      </c>
      <c r="AE46" s="4" t="s">
        <v>249</v>
      </c>
    </row>
    <row r="47" spans="1:72" ht="13.5" customHeight="1">
      <c r="A47" s="6" t="str">
        <f>HYPERLINK("http://kyu.snu.ac.kr/sdhj/index.jsp?type=hj/GK14791_00IM0001_119b.jpg","1870_해북촌_119b")</f>
        <v>1870_해북촌_119b</v>
      </c>
      <c r="B47" s="4">
        <v>1870</v>
      </c>
      <c r="C47" s="4" t="s">
        <v>9077</v>
      </c>
      <c r="D47" s="4" t="s">
        <v>9078</v>
      </c>
      <c r="E47" s="4">
        <v>46</v>
      </c>
      <c r="F47" s="4">
        <v>1</v>
      </c>
      <c r="G47" s="4" t="s">
        <v>94</v>
      </c>
      <c r="H47" s="4" t="s">
        <v>95</v>
      </c>
      <c r="I47" s="4">
        <v>2</v>
      </c>
      <c r="L47" s="4">
        <v>2</v>
      </c>
      <c r="M47" s="4" t="s">
        <v>374</v>
      </c>
      <c r="N47" s="4" t="s">
        <v>375</v>
      </c>
      <c r="T47" s="4" t="s">
        <v>9080</v>
      </c>
      <c r="U47" s="4" t="s">
        <v>73</v>
      </c>
      <c r="V47" s="4" t="s">
        <v>74</v>
      </c>
      <c r="W47" s="4" t="s">
        <v>75</v>
      </c>
      <c r="X47" s="4" t="s">
        <v>9081</v>
      </c>
      <c r="Y47" s="4" t="s">
        <v>376</v>
      </c>
      <c r="Z47" s="4" t="s">
        <v>377</v>
      </c>
      <c r="AC47" s="4">
        <v>59</v>
      </c>
      <c r="AD47" s="4" t="s">
        <v>378</v>
      </c>
      <c r="AE47" s="4" t="s">
        <v>379</v>
      </c>
      <c r="AJ47" s="4" t="s">
        <v>34</v>
      </c>
      <c r="AK47" s="4" t="s">
        <v>35</v>
      </c>
      <c r="AL47" s="4" t="s">
        <v>260</v>
      </c>
      <c r="AM47" s="4" t="s">
        <v>261</v>
      </c>
      <c r="AT47" s="4" t="s">
        <v>82</v>
      </c>
      <c r="AU47" s="4" t="s">
        <v>83</v>
      </c>
      <c r="AV47" s="4" t="s">
        <v>262</v>
      </c>
      <c r="AW47" s="4" t="s">
        <v>263</v>
      </c>
      <c r="BG47" s="4" t="s">
        <v>82</v>
      </c>
      <c r="BH47" s="4" t="s">
        <v>83</v>
      </c>
      <c r="BI47" s="4" t="s">
        <v>264</v>
      </c>
      <c r="BJ47" s="4" t="s">
        <v>265</v>
      </c>
      <c r="BK47" s="4" t="s">
        <v>82</v>
      </c>
      <c r="BL47" s="4" t="s">
        <v>83</v>
      </c>
      <c r="BM47" s="4" t="s">
        <v>266</v>
      </c>
      <c r="BN47" s="4" t="s">
        <v>267</v>
      </c>
      <c r="BO47" s="4" t="s">
        <v>82</v>
      </c>
      <c r="BP47" s="4" t="s">
        <v>83</v>
      </c>
      <c r="BQ47" s="4" t="s">
        <v>268</v>
      </c>
      <c r="BR47" s="4" t="s">
        <v>269</v>
      </c>
      <c r="BS47" s="4" t="s">
        <v>270</v>
      </c>
      <c r="BT47" s="4" t="s">
        <v>271</v>
      </c>
    </row>
    <row r="48" spans="1:72" ht="13.5" customHeight="1">
      <c r="A48" s="6" t="str">
        <f>HYPERLINK("http://kyu.snu.ac.kr/sdhj/index.jsp?type=hj/GK14791_00IM0001_119b.jpg","1870_해북촌_119b")</f>
        <v>1870_해북촌_119b</v>
      </c>
      <c r="B48" s="4">
        <v>1870</v>
      </c>
      <c r="C48" s="4" t="s">
        <v>9047</v>
      </c>
      <c r="D48" s="4" t="s">
        <v>9048</v>
      </c>
      <c r="E48" s="4">
        <v>47</v>
      </c>
      <c r="F48" s="4">
        <v>1</v>
      </c>
      <c r="G48" s="4" t="s">
        <v>94</v>
      </c>
      <c r="H48" s="4" t="s">
        <v>95</v>
      </c>
      <c r="I48" s="4">
        <v>2</v>
      </c>
      <c r="L48" s="4">
        <v>2</v>
      </c>
      <c r="M48" s="4" t="s">
        <v>374</v>
      </c>
      <c r="N48" s="4" t="s">
        <v>375</v>
      </c>
      <c r="S48" s="4" t="s">
        <v>96</v>
      </c>
      <c r="T48" s="4" t="s">
        <v>97</v>
      </c>
      <c r="W48" s="4" t="s">
        <v>126</v>
      </c>
      <c r="X48" s="4" t="s">
        <v>9082</v>
      </c>
      <c r="Y48" s="4" t="s">
        <v>100</v>
      </c>
      <c r="Z48" s="4" t="s">
        <v>101</v>
      </c>
      <c r="AC48" s="4">
        <v>52</v>
      </c>
      <c r="AD48" s="4" t="s">
        <v>380</v>
      </c>
      <c r="AE48" s="4" t="s">
        <v>381</v>
      </c>
      <c r="AJ48" s="4" t="s">
        <v>104</v>
      </c>
      <c r="AK48" s="4" t="s">
        <v>105</v>
      </c>
      <c r="AL48" s="4" t="s">
        <v>115</v>
      </c>
      <c r="AM48" s="4" t="s">
        <v>9083</v>
      </c>
      <c r="AT48" s="4" t="s">
        <v>82</v>
      </c>
      <c r="AU48" s="4" t="s">
        <v>83</v>
      </c>
      <c r="AV48" s="4" t="s">
        <v>382</v>
      </c>
      <c r="AW48" s="4" t="s">
        <v>383</v>
      </c>
      <c r="BG48" s="4" t="s">
        <v>82</v>
      </c>
      <c r="BH48" s="4" t="s">
        <v>83</v>
      </c>
      <c r="BI48" s="4" t="s">
        <v>384</v>
      </c>
      <c r="BJ48" s="4" t="s">
        <v>385</v>
      </c>
      <c r="BK48" s="4" t="s">
        <v>82</v>
      </c>
      <c r="BL48" s="4" t="s">
        <v>83</v>
      </c>
      <c r="BM48" s="4" t="s">
        <v>386</v>
      </c>
      <c r="BN48" s="4" t="s">
        <v>387</v>
      </c>
      <c r="BO48" s="4" t="s">
        <v>82</v>
      </c>
      <c r="BP48" s="4" t="s">
        <v>83</v>
      </c>
      <c r="BQ48" s="4" t="s">
        <v>388</v>
      </c>
      <c r="BR48" s="4" t="s">
        <v>389</v>
      </c>
      <c r="BS48" s="4" t="s">
        <v>260</v>
      </c>
      <c r="BT48" s="4" t="s">
        <v>261</v>
      </c>
    </row>
    <row r="49" spans="1:72" ht="13.5" customHeight="1">
      <c r="A49" s="6" t="str">
        <f>HYPERLINK("http://kyu.snu.ac.kr/sdhj/index.jsp?type=hj/GK14791_00IM0001_119b.jpg","1870_해북촌_119b")</f>
        <v>1870_해북촌_119b</v>
      </c>
      <c r="B49" s="4">
        <v>1870</v>
      </c>
      <c r="C49" s="4" t="s">
        <v>9084</v>
      </c>
      <c r="D49" s="4" t="s">
        <v>9085</v>
      </c>
      <c r="E49" s="4">
        <v>48</v>
      </c>
      <c r="F49" s="4">
        <v>1</v>
      </c>
      <c r="G49" s="4" t="s">
        <v>94</v>
      </c>
      <c r="H49" s="4" t="s">
        <v>95</v>
      </c>
      <c r="I49" s="4">
        <v>2</v>
      </c>
      <c r="L49" s="4">
        <v>2</v>
      </c>
      <c r="M49" s="4" t="s">
        <v>374</v>
      </c>
      <c r="N49" s="4" t="s">
        <v>375</v>
      </c>
      <c r="S49" s="4" t="s">
        <v>165</v>
      </c>
      <c r="T49" s="4" t="s">
        <v>166</v>
      </c>
      <c r="Y49" s="4" t="s">
        <v>390</v>
      </c>
      <c r="Z49" s="4" t="s">
        <v>391</v>
      </c>
      <c r="AC49" s="4">
        <v>41</v>
      </c>
      <c r="AD49" s="4" t="s">
        <v>174</v>
      </c>
      <c r="AE49" s="4" t="s">
        <v>175</v>
      </c>
    </row>
    <row r="50" spans="1:72" ht="13.5" customHeight="1">
      <c r="A50" s="6" t="str">
        <f>HYPERLINK("http://kyu.snu.ac.kr/sdhj/index.jsp?type=hj/GK14791_00IM0001_119b.jpg","1870_해북촌_119b")</f>
        <v>1870_해북촌_119b</v>
      </c>
      <c r="B50" s="4">
        <v>1870</v>
      </c>
      <c r="C50" s="4" t="s">
        <v>9086</v>
      </c>
      <c r="D50" s="4" t="s">
        <v>9087</v>
      </c>
      <c r="E50" s="4">
        <v>49</v>
      </c>
      <c r="F50" s="4">
        <v>1</v>
      </c>
      <c r="G50" s="4" t="s">
        <v>94</v>
      </c>
      <c r="H50" s="4" t="s">
        <v>95</v>
      </c>
      <c r="I50" s="4">
        <v>2</v>
      </c>
      <c r="L50" s="4">
        <v>2</v>
      </c>
      <c r="M50" s="4" t="s">
        <v>374</v>
      </c>
      <c r="N50" s="4" t="s">
        <v>375</v>
      </c>
      <c r="S50" s="4" t="s">
        <v>171</v>
      </c>
      <c r="T50" s="4" t="s">
        <v>172</v>
      </c>
      <c r="W50" s="4" t="s">
        <v>75</v>
      </c>
      <c r="X50" s="4" t="s">
        <v>9081</v>
      </c>
      <c r="Y50" s="4" t="s">
        <v>100</v>
      </c>
      <c r="Z50" s="4" t="s">
        <v>101</v>
      </c>
      <c r="AC50" s="4">
        <v>34</v>
      </c>
      <c r="AD50" s="4" t="s">
        <v>188</v>
      </c>
      <c r="AE50" s="4" t="s">
        <v>189</v>
      </c>
    </row>
    <row r="51" spans="1:72" ht="13.5" customHeight="1">
      <c r="A51" s="6" t="str">
        <f>HYPERLINK("http://kyu.snu.ac.kr/sdhj/index.jsp?type=hj/GK14791_00IM0001_119b.jpg","1870_해북촌_119b")</f>
        <v>1870_해북촌_119b</v>
      </c>
      <c r="B51" s="4">
        <v>1870</v>
      </c>
      <c r="C51" s="4" t="s">
        <v>9086</v>
      </c>
      <c r="D51" s="4" t="s">
        <v>9087</v>
      </c>
      <c r="E51" s="4">
        <v>50</v>
      </c>
      <c r="F51" s="4">
        <v>1</v>
      </c>
      <c r="G51" s="4" t="s">
        <v>94</v>
      </c>
      <c r="H51" s="4" t="s">
        <v>95</v>
      </c>
      <c r="I51" s="4">
        <v>2</v>
      </c>
      <c r="L51" s="4">
        <v>2</v>
      </c>
      <c r="M51" s="4" t="s">
        <v>374</v>
      </c>
      <c r="N51" s="4" t="s">
        <v>375</v>
      </c>
      <c r="S51" s="4" t="s">
        <v>116</v>
      </c>
      <c r="T51" s="4" t="s">
        <v>117</v>
      </c>
      <c r="U51" s="4" t="s">
        <v>392</v>
      </c>
      <c r="V51" s="4" t="s">
        <v>393</v>
      </c>
      <c r="Y51" s="4" t="s">
        <v>394</v>
      </c>
      <c r="Z51" s="4" t="s">
        <v>395</v>
      </c>
      <c r="AC51" s="4">
        <v>27</v>
      </c>
      <c r="AD51" s="4" t="s">
        <v>136</v>
      </c>
      <c r="AE51" s="4" t="s">
        <v>137</v>
      </c>
    </row>
    <row r="52" spans="1:72" ht="13.5" customHeight="1">
      <c r="A52" s="6" t="str">
        <f>HYPERLINK("http://kyu.snu.ac.kr/sdhj/index.jsp?type=hj/GK14791_00IM0001_119b.jpg","1870_해북촌_119b")</f>
        <v>1870_해북촌_119b</v>
      </c>
      <c r="B52" s="4">
        <v>1870</v>
      </c>
      <c r="C52" s="4" t="s">
        <v>9086</v>
      </c>
      <c r="D52" s="4" t="s">
        <v>9087</v>
      </c>
      <c r="E52" s="4">
        <v>51</v>
      </c>
      <c r="F52" s="4">
        <v>1</v>
      </c>
      <c r="G52" s="4" t="s">
        <v>94</v>
      </c>
      <c r="H52" s="4" t="s">
        <v>95</v>
      </c>
      <c r="I52" s="4">
        <v>2</v>
      </c>
      <c r="L52" s="4">
        <v>2</v>
      </c>
      <c r="M52" s="4" t="s">
        <v>374</v>
      </c>
      <c r="N52" s="4" t="s">
        <v>375</v>
      </c>
      <c r="S52" s="4" t="s">
        <v>124</v>
      </c>
      <c r="T52" s="4" t="s">
        <v>125</v>
      </c>
      <c r="W52" s="4" t="s">
        <v>396</v>
      </c>
      <c r="X52" s="4" t="s">
        <v>397</v>
      </c>
      <c r="Y52" s="4" t="s">
        <v>100</v>
      </c>
      <c r="Z52" s="4" t="s">
        <v>101</v>
      </c>
      <c r="AC52" s="4">
        <v>26</v>
      </c>
      <c r="AD52" s="4" t="s">
        <v>398</v>
      </c>
      <c r="AE52" s="4" t="s">
        <v>399</v>
      </c>
      <c r="AJ52" s="4" t="s">
        <v>104</v>
      </c>
      <c r="AK52" s="4" t="s">
        <v>105</v>
      </c>
      <c r="AL52" s="4" t="s">
        <v>400</v>
      </c>
      <c r="AM52" s="4" t="s">
        <v>401</v>
      </c>
    </row>
    <row r="53" spans="1:72" ht="13.5" customHeight="1">
      <c r="A53" s="6" t="str">
        <f>HYPERLINK("http://kyu.snu.ac.kr/sdhj/index.jsp?type=hj/GK14791_00IM0001_119b.jpg","1870_해북촌_119b")</f>
        <v>1870_해북촌_119b</v>
      </c>
      <c r="B53" s="4">
        <v>1870</v>
      </c>
      <c r="C53" s="4" t="s">
        <v>9086</v>
      </c>
      <c r="D53" s="4" t="s">
        <v>9087</v>
      </c>
      <c r="E53" s="4">
        <v>52</v>
      </c>
      <c r="F53" s="4">
        <v>1</v>
      </c>
      <c r="G53" s="4" t="s">
        <v>94</v>
      </c>
      <c r="H53" s="4" t="s">
        <v>95</v>
      </c>
      <c r="I53" s="4">
        <v>2</v>
      </c>
      <c r="L53" s="4">
        <v>2</v>
      </c>
      <c r="M53" s="4" t="s">
        <v>374</v>
      </c>
      <c r="N53" s="4" t="s">
        <v>375</v>
      </c>
      <c r="T53" s="4" t="s">
        <v>9088</v>
      </c>
      <c r="U53" s="4" t="s">
        <v>138</v>
      </c>
      <c r="V53" s="4" t="s">
        <v>139</v>
      </c>
      <c r="Y53" s="4" t="s">
        <v>402</v>
      </c>
      <c r="Z53" s="4" t="s">
        <v>403</v>
      </c>
      <c r="AD53" s="4" t="s">
        <v>404</v>
      </c>
      <c r="AE53" s="4" t="s">
        <v>405</v>
      </c>
    </row>
    <row r="54" spans="1:72" ht="13.5" customHeight="1">
      <c r="A54" s="6" t="str">
        <f>HYPERLINK("http://kyu.snu.ac.kr/sdhj/index.jsp?type=hj/GK14791_00IM0001_119b.jpg","1870_해북촌_119b")</f>
        <v>1870_해북촌_119b</v>
      </c>
      <c r="B54" s="4">
        <v>1870</v>
      </c>
      <c r="C54" s="4" t="s">
        <v>9086</v>
      </c>
      <c r="D54" s="4" t="s">
        <v>9087</v>
      </c>
      <c r="E54" s="4">
        <v>53</v>
      </c>
      <c r="F54" s="4">
        <v>1</v>
      </c>
      <c r="G54" s="4" t="s">
        <v>94</v>
      </c>
      <c r="H54" s="4" t="s">
        <v>95</v>
      </c>
      <c r="I54" s="4">
        <v>2</v>
      </c>
      <c r="L54" s="4">
        <v>2</v>
      </c>
      <c r="M54" s="4" t="s">
        <v>374</v>
      </c>
      <c r="N54" s="4" t="s">
        <v>375</v>
      </c>
      <c r="T54" s="4" t="s">
        <v>9088</v>
      </c>
      <c r="U54" s="4" t="s">
        <v>138</v>
      </c>
      <c r="V54" s="4" t="s">
        <v>139</v>
      </c>
      <c r="Y54" s="4" t="s">
        <v>406</v>
      </c>
      <c r="Z54" s="4" t="s">
        <v>407</v>
      </c>
      <c r="AD54" s="4" t="s">
        <v>282</v>
      </c>
      <c r="AE54" s="4" t="s">
        <v>283</v>
      </c>
    </row>
    <row r="55" spans="1:72" ht="13.5" customHeight="1">
      <c r="A55" s="6" t="str">
        <f>HYPERLINK("http://kyu.snu.ac.kr/sdhj/index.jsp?type=hj/GK14791_00IM0001_120a.jpg","1870_해북촌_120a")</f>
        <v>1870_해북촌_120a</v>
      </c>
      <c r="B55" s="4">
        <v>1870</v>
      </c>
      <c r="C55" s="4" t="s">
        <v>9086</v>
      </c>
      <c r="D55" s="4" t="s">
        <v>9087</v>
      </c>
      <c r="E55" s="4">
        <v>54</v>
      </c>
      <c r="F55" s="4">
        <v>1</v>
      </c>
      <c r="G55" s="4" t="s">
        <v>94</v>
      </c>
      <c r="H55" s="4" t="s">
        <v>95</v>
      </c>
      <c r="I55" s="4">
        <v>2</v>
      </c>
      <c r="L55" s="4">
        <v>2</v>
      </c>
      <c r="M55" s="4" t="s">
        <v>374</v>
      </c>
      <c r="N55" s="4" t="s">
        <v>375</v>
      </c>
      <c r="T55" s="4" t="s">
        <v>9088</v>
      </c>
      <c r="U55" s="4" t="s">
        <v>138</v>
      </c>
      <c r="V55" s="4" t="s">
        <v>139</v>
      </c>
      <c r="Y55" s="4" t="s">
        <v>408</v>
      </c>
      <c r="Z55" s="4" t="s">
        <v>409</v>
      </c>
      <c r="AD55" s="4" t="s">
        <v>410</v>
      </c>
      <c r="AE55" s="4" t="s">
        <v>411</v>
      </c>
    </row>
    <row r="56" spans="1:72" ht="13.5" customHeight="1">
      <c r="A56" s="6" t="str">
        <f>HYPERLINK("http://kyu.snu.ac.kr/sdhj/index.jsp?type=hj/GK14791_00IM0001_120a.jpg","1870_해북촌_120a")</f>
        <v>1870_해북촌_120a</v>
      </c>
      <c r="B56" s="4">
        <v>1870</v>
      </c>
      <c r="C56" s="4" t="s">
        <v>9086</v>
      </c>
      <c r="D56" s="4" t="s">
        <v>9087</v>
      </c>
      <c r="E56" s="4">
        <v>55</v>
      </c>
      <c r="F56" s="4">
        <v>1</v>
      </c>
      <c r="G56" s="4" t="s">
        <v>94</v>
      </c>
      <c r="H56" s="4" t="s">
        <v>95</v>
      </c>
      <c r="I56" s="4">
        <v>2</v>
      </c>
      <c r="L56" s="4">
        <v>2</v>
      </c>
      <c r="M56" s="4" t="s">
        <v>374</v>
      </c>
      <c r="N56" s="4" t="s">
        <v>375</v>
      </c>
      <c r="T56" s="4" t="s">
        <v>9088</v>
      </c>
      <c r="U56" s="4" t="s">
        <v>138</v>
      </c>
      <c r="V56" s="4" t="s">
        <v>139</v>
      </c>
      <c r="Y56" s="4" t="s">
        <v>412</v>
      </c>
      <c r="Z56" s="4" t="s">
        <v>413</v>
      </c>
      <c r="AD56" s="4" t="s">
        <v>414</v>
      </c>
      <c r="AE56" s="4" t="s">
        <v>415</v>
      </c>
    </row>
    <row r="57" spans="1:72" ht="13.5" customHeight="1">
      <c r="A57" s="6" t="str">
        <f>HYPERLINK("http://kyu.snu.ac.kr/sdhj/index.jsp?type=hj/GK14791_00IM0001_120a.jpg","1870_해북촌_120a")</f>
        <v>1870_해북촌_120a</v>
      </c>
      <c r="B57" s="4">
        <v>1870</v>
      </c>
      <c r="C57" s="4" t="s">
        <v>9086</v>
      </c>
      <c r="D57" s="4" t="s">
        <v>9087</v>
      </c>
      <c r="E57" s="4">
        <v>56</v>
      </c>
      <c r="F57" s="4">
        <v>1</v>
      </c>
      <c r="G57" s="4" t="s">
        <v>94</v>
      </c>
      <c r="H57" s="4" t="s">
        <v>95</v>
      </c>
      <c r="I57" s="4">
        <v>2</v>
      </c>
      <c r="L57" s="4">
        <v>3</v>
      </c>
      <c r="M57" s="4" t="s">
        <v>416</v>
      </c>
      <c r="N57" s="4" t="s">
        <v>417</v>
      </c>
      <c r="T57" s="4" t="s">
        <v>9089</v>
      </c>
      <c r="U57" s="4" t="s">
        <v>73</v>
      </c>
      <c r="V57" s="4" t="s">
        <v>74</v>
      </c>
      <c r="W57" s="4" t="s">
        <v>291</v>
      </c>
      <c r="X57" s="4" t="s">
        <v>292</v>
      </c>
      <c r="Y57" s="4" t="s">
        <v>9090</v>
      </c>
      <c r="Z57" s="4" t="s">
        <v>418</v>
      </c>
      <c r="AC57" s="4">
        <v>57</v>
      </c>
      <c r="AD57" s="4" t="s">
        <v>248</v>
      </c>
      <c r="AE57" s="4" t="s">
        <v>249</v>
      </c>
      <c r="AJ57" s="4" t="s">
        <v>34</v>
      </c>
      <c r="AK57" s="4" t="s">
        <v>35</v>
      </c>
      <c r="AL57" s="4" t="s">
        <v>297</v>
      </c>
      <c r="AM57" s="4" t="s">
        <v>298</v>
      </c>
      <c r="AT57" s="4" t="s">
        <v>348</v>
      </c>
      <c r="AU57" s="4" t="s">
        <v>349</v>
      </c>
      <c r="AV57" s="4" t="s">
        <v>419</v>
      </c>
      <c r="AW57" s="4" t="s">
        <v>9091</v>
      </c>
      <c r="BG57" s="4" t="s">
        <v>82</v>
      </c>
      <c r="BH57" s="4" t="s">
        <v>83</v>
      </c>
      <c r="BI57" s="4" t="s">
        <v>300</v>
      </c>
      <c r="BJ57" s="4" t="s">
        <v>301</v>
      </c>
      <c r="BK57" s="4" t="s">
        <v>82</v>
      </c>
      <c r="BL57" s="4" t="s">
        <v>83</v>
      </c>
      <c r="BM57" s="4" t="s">
        <v>302</v>
      </c>
      <c r="BN57" s="4" t="s">
        <v>303</v>
      </c>
      <c r="BO57" s="4" t="s">
        <v>82</v>
      </c>
      <c r="BP57" s="4" t="s">
        <v>83</v>
      </c>
      <c r="BQ57" s="4" t="s">
        <v>420</v>
      </c>
      <c r="BR57" s="4" t="s">
        <v>421</v>
      </c>
      <c r="BS57" s="4" t="s">
        <v>422</v>
      </c>
      <c r="BT57" s="4" t="s">
        <v>423</v>
      </c>
    </row>
    <row r="58" spans="1:72" ht="13.5" customHeight="1">
      <c r="A58" s="6" t="str">
        <f>HYPERLINK("http://kyu.snu.ac.kr/sdhj/index.jsp?type=hj/GK14791_00IM0001_120a.jpg","1870_해북촌_120a")</f>
        <v>1870_해북촌_120a</v>
      </c>
      <c r="B58" s="4">
        <v>1870</v>
      </c>
      <c r="C58" s="4" t="s">
        <v>9026</v>
      </c>
      <c r="D58" s="4" t="s">
        <v>9027</v>
      </c>
      <c r="E58" s="4">
        <v>57</v>
      </c>
      <c r="F58" s="4">
        <v>1</v>
      </c>
      <c r="G58" s="4" t="s">
        <v>94</v>
      </c>
      <c r="H58" s="4" t="s">
        <v>95</v>
      </c>
      <c r="I58" s="4">
        <v>2</v>
      </c>
      <c r="L58" s="4">
        <v>3</v>
      </c>
      <c r="M58" s="4" t="s">
        <v>416</v>
      </c>
      <c r="N58" s="4" t="s">
        <v>417</v>
      </c>
      <c r="S58" s="4" t="s">
        <v>214</v>
      </c>
      <c r="T58" s="4" t="s">
        <v>215</v>
      </c>
      <c r="W58" s="4" t="s">
        <v>424</v>
      </c>
      <c r="X58" s="4" t="s">
        <v>425</v>
      </c>
      <c r="Y58" s="4" t="s">
        <v>100</v>
      </c>
      <c r="Z58" s="4" t="s">
        <v>101</v>
      </c>
      <c r="AC58" s="4">
        <v>75</v>
      </c>
      <c r="AD58" s="4" t="s">
        <v>218</v>
      </c>
      <c r="AE58" s="4" t="s">
        <v>219</v>
      </c>
    </row>
    <row r="59" spans="1:72" ht="13.5" customHeight="1">
      <c r="A59" s="6" t="str">
        <f>HYPERLINK("http://kyu.snu.ac.kr/sdhj/index.jsp?type=hj/GK14791_00IM0001_120a.jpg","1870_해북촌_120a")</f>
        <v>1870_해북촌_120a</v>
      </c>
      <c r="B59" s="4">
        <v>1870</v>
      </c>
      <c r="C59" s="4" t="s">
        <v>9016</v>
      </c>
      <c r="D59" s="4" t="s">
        <v>9017</v>
      </c>
      <c r="E59" s="4">
        <v>58</v>
      </c>
      <c r="F59" s="4">
        <v>1</v>
      </c>
      <c r="G59" s="4" t="s">
        <v>94</v>
      </c>
      <c r="H59" s="4" t="s">
        <v>95</v>
      </c>
      <c r="I59" s="4">
        <v>2</v>
      </c>
      <c r="L59" s="4">
        <v>3</v>
      </c>
      <c r="M59" s="4" t="s">
        <v>416</v>
      </c>
      <c r="N59" s="4" t="s">
        <v>417</v>
      </c>
      <c r="S59" s="4" t="s">
        <v>96</v>
      </c>
      <c r="T59" s="4" t="s">
        <v>97</v>
      </c>
      <c r="W59" s="4" t="s">
        <v>426</v>
      </c>
      <c r="X59" s="4" t="s">
        <v>427</v>
      </c>
      <c r="Y59" s="4" t="s">
        <v>100</v>
      </c>
      <c r="Z59" s="4" t="s">
        <v>101</v>
      </c>
      <c r="AC59" s="4">
        <v>55</v>
      </c>
      <c r="AD59" s="4" t="s">
        <v>258</v>
      </c>
      <c r="AE59" s="4" t="s">
        <v>259</v>
      </c>
      <c r="AJ59" s="4" t="s">
        <v>104</v>
      </c>
      <c r="AK59" s="4" t="s">
        <v>105</v>
      </c>
      <c r="AL59" s="4" t="s">
        <v>428</v>
      </c>
      <c r="AM59" s="4" t="s">
        <v>429</v>
      </c>
      <c r="AT59" s="4" t="s">
        <v>73</v>
      </c>
      <c r="AU59" s="4" t="s">
        <v>74</v>
      </c>
      <c r="AV59" s="4" t="s">
        <v>430</v>
      </c>
      <c r="AW59" s="4" t="s">
        <v>431</v>
      </c>
      <c r="BG59" s="4" t="s">
        <v>82</v>
      </c>
      <c r="BH59" s="4" t="s">
        <v>83</v>
      </c>
      <c r="BI59" s="4" t="s">
        <v>432</v>
      </c>
      <c r="BJ59" s="4" t="s">
        <v>433</v>
      </c>
      <c r="BK59" s="4" t="s">
        <v>82</v>
      </c>
      <c r="BL59" s="4" t="s">
        <v>83</v>
      </c>
      <c r="BM59" s="4" t="s">
        <v>9092</v>
      </c>
      <c r="BN59" s="4" t="s">
        <v>9093</v>
      </c>
      <c r="BO59" s="4" t="s">
        <v>82</v>
      </c>
      <c r="BP59" s="4" t="s">
        <v>83</v>
      </c>
      <c r="BQ59" s="4" t="s">
        <v>434</v>
      </c>
      <c r="BR59" s="4" t="s">
        <v>435</v>
      </c>
      <c r="BS59" s="4" t="s">
        <v>436</v>
      </c>
      <c r="BT59" s="4" t="s">
        <v>437</v>
      </c>
    </row>
    <row r="60" spans="1:72" ht="13.5" customHeight="1">
      <c r="A60" s="6" t="str">
        <f>HYPERLINK("http://kyu.snu.ac.kr/sdhj/index.jsp?type=hj/GK14791_00IM0001_120a.jpg","1870_해북촌_120a")</f>
        <v>1870_해북촌_120a</v>
      </c>
      <c r="B60" s="4">
        <v>1870</v>
      </c>
      <c r="C60" s="4" t="s">
        <v>9094</v>
      </c>
      <c r="D60" s="4" t="s">
        <v>9095</v>
      </c>
      <c r="E60" s="4">
        <v>59</v>
      </c>
      <c r="F60" s="4">
        <v>1</v>
      </c>
      <c r="G60" s="4" t="s">
        <v>94</v>
      </c>
      <c r="H60" s="4" t="s">
        <v>95</v>
      </c>
      <c r="I60" s="4">
        <v>2</v>
      </c>
      <c r="L60" s="4">
        <v>3</v>
      </c>
      <c r="M60" s="4" t="s">
        <v>416</v>
      </c>
      <c r="N60" s="4" t="s">
        <v>417</v>
      </c>
      <c r="S60" s="4" t="s">
        <v>116</v>
      </c>
      <c r="T60" s="4" t="s">
        <v>117</v>
      </c>
      <c r="Y60" s="4" t="s">
        <v>438</v>
      </c>
      <c r="Z60" s="4" t="s">
        <v>439</v>
      </c>
      <c r="AA60" s="4" t="s">
        <v>440</v>
      </c>
      <c r="AB60" s="4" t="s">
        <v>441</v>
      </c>
      <c r="AC60" s="4">
        <v>27</v>
      </c>
      <c r="AD60" s="4" t="s">
        <v>136</v>
      </c>
      <c r="AE60" s="4" t="s">
        <v>137</v>
      </c>
      <c r="AJ60" s="4" t="s">
        <v>104</v>
      </c>
      <c r="AK60" s="4" t="s">
        <v>105</v>
      </c>
      <c r="AL60" s="4" t="s">
        <v>260</v>
      </c>
      <c r="AM60" s="4" t="s">
        <v>261</v>
      </c>
    </row>
    <row r="61" spans="1:72" ht="13.5" customHeight="1">
      <c r="A61" s="6" t="str">
        <f>HYPERLINK("http://kyu.snu.ac.kr/sdhj/index.jsp?type=hj/GK14791_00IM0001_120a.jpg","1870_해북촌_120a")</f>
        <v>1870_해북촌_120a</v>
      </c>
      <c r="B61" s="4">
        <v>1870</v>
      </c>
      <c r="C61" s="4" t="s">
        <v>9016</v>
      </c>
      <c r="D61" s="4" t="s">
        <v>9017</v>
      </c>
      <c r="E61" s="4">
        <v>60</v>
      </c>
      <c r="F61" s="4">
        <v>1</v>
      </c>
      <c r="G61" s="4" t="s">
        <v>94</v>
      </c>
      <c r="H61" s="4" t="s">
        <v>95</v>
      </c>
      <c r="I61" s="4">
        <v>2</v>
      </c>
      <c r="L61" s="4">
        <v>3</v>
      </c>
      <c r="M61" s="4" t="s">
        <v>416</v>
      </c>
      <c r="N61" s="4" t="s">
        <v>417</v>
      </c>
      <c r="T61" s="4" t="s">
        <v>9096</v>
      </c>
      <c r="U61" s="4" t="s">
        <v>138</v>
      </c>
      <c r="V61" s="4" t="s">
        <v>139</v>
      </c>
      <c r="Y61" s="4" t="s">
        <v>442</v>
      </c>
      <c r="Z61" s="4" t="s">
        <v>443</v>
      </c>
      <c r="AD61" s="4" t="s">
        <v>287</v>
      </c>
      <c r="AE61" s="4" t="s">
        <v>288</v>
      </c>
    </row>
    <row r="62" spans="1:72" ht="13.5" customHeight="1">
      <c r="A62" s="6" t="str">
        <f>HYPERLINK("http://kyu.snu.ac.kr/sdhj/index.jsp?type=hj/GK14791_00IM0001_120a.jpg","1870_해북촌_120a")</f>
        <v>1870_해북촌_120a</v>
      </c>
      <c r="B62" s="4">
        <v>1870</v>
      </c>
      <c r="C62" s="4" t="s">
        <v>9016</v>
      </c>
      <c r="D62" s="4" t="s">
        <v>9017</v>
      </c>
      <c r="E62" s="4">
        <v>61</v>
      </c>
      <c r="F62" s="4">
        <v>1</v>
      </c>
      <c r="G62" s="4" t="s">
        <v>94</v>
      </c>
      <c r="H62" s="4" t="s">
        <v>95</v>
      </c>
      <c r="I62" s="4">
        <v>2</v>
      </c>
      <c r="L62" s="4">
        <v>3</v>
      </c>
      <c r="M62" s="4" t="s">
        <v>416</v>
      </c>
      <c r="N62" s="4" t="s">
        <v>417</v>
      </c>
      <c r="T62" s="4" t="s">
        <v>9096</v>
      </c>
      <c r="U62" s="4" t="s">
        <v>138</v>
      </c>
      <c r="V62" s="4" t="s">
        <v>139</v>
      </c>
      <c r="Y62" s="4" t="s">
        <v>444</v>
      </c>
      <c r="Z62" s="4" t="s">
        <v>445</v>
      </c>
      <c r="AD62" s="4" t="s">
        <v>282</v>
      </c>
      <c r="AE62" s="4" t="s">
        <v>283</v>
      </c>
    </row>
    <row r="63" spans="1:72" ht="13.5" customHeight="1">
      <c r="A63" s="6" t="str">
        <f>HYPERLINK("http://kyu.snu.ac.kr/sdhj/index.jsp?type=hj/GK14791_00IM0001_120a.jpg","1870_해북촌_120a")</f>
        <v>1870_해북촌_120a</v>
      </c>
      <c r="B63" s="4">
        <v>1870</v>
      </c>
      <c r="C63" s="4" t="s">
        <v>9016</v>
      </c>
      <c r="D63" s="4" t="s">
        <v>9017</v>
      </c>
      <c r="E63" s="4">
        <v>62</v>
      </c>
      <c r="F63" s="4">
        <v>1</v>
      </c>
      <c r="G63" s="4" t="s">
        <v>94</v>
      </c>
      <c r="H63" s="4" t="s">
        <v>95</v>
      </c>
      <c r="I63" s="4">
        <v>2</v>
      </c>
      <c r="L63" s="4">
        <v>3</v>
      </c>
      <c r="M63" s="4" t="s">
        <v>416</v>
      </c>
      <c r="N63" s="4" t="s">
        <v>417</v>
      </c>
      <c r="T63" s="4" t="s">
        <v>9096</v>
      </c>
      <c r="U63" s="4" t="s">
        <v>138</v>
      </c>
      <c r="V63" s="4" t="s">
        <v>139</v>
      </c>
      <c r="Y63" s="4" t="s">
        <v>446</v>
      </c>
      <c r="Z63" s="4" t="s">
        <v>447</v>
      </c>
      <c r="AD63" s="4" t="s">
        <v>448</v>
      </c>
      <c r="AE63" s="4" t="s">
        <v>449</v>
      </c>
    </row>
    <row r="64" spans="1:72" ht="13.5" customHeight="1">
      <c r="A64" s="6" t="str">
        <f>HYPERLINK("http://kyu.snu.ac.kr/sdhj/index.jsp?type=hj/GK14791_00IM0001_120a.jpg","1870_해북촌_120a")</f>
        <v>1870_해북촌_120a</v>
      </c>
      <c r="B64" s="4">
        <v>1870</v>
      </c>
      <c r="C64" s="4" t="s">
        <v>9016</v>
      </c>
      <c r="D64" s="4" t="s">
        <v>9017</v>
      </c>
      <c r="E64" s="4">
        <v>63</v>
      </c>
      <c r="F64" s="4">
        <v>1</v>
      </c>
      <c r="G64" s="4" t="s">
        <v>94</v>
      </c>
      <c r="H64" s="4" t="s">
        <v>95</v>
      </c>
      <c r="I64" s="4">
        <v>2</v>
      </c>
      <c r="L64" s="4">
        <v>4</v>
      </c>
      <c r="M64" s="4" t="s">
        <v>450</v>
      </c>
      <c r="N64" s="4" t="s">
        <v>451</v>
      </c>
      <c r="Q64" s="4" t="s">
        <v>452</v>
      </c>
      <c r="R64" s="4" t="s">
        <v>453</v>
      </c>
      <c r="T64" s="4" t="s">
        <v>9097</v>
      </c>
      <c r="W64" s="4" t="s">
        <v>291</v>
      </c>
      <c r="X64" s="4" t="s">
        <v>292</v>
      </c>
      <c r="Y64" s="4" t="s">
        <v>9098</v>
      </c>
      <c r="Z64" s="4" t="s">
        <v>454</v>
      </c>
      <c r="AC64" s="4">
        <v>28</v>
      </c>
      <c r="AD64" s="4" t="s">
        <v>242</v>
      </c>
      <c r="AE64" s="4" t="s">
        <v>243</v>
      </c>
      <c r="AJ64" s="4" t="s">
        <v>34</v>
      </c>
      <c r="AK64" s="4" t="s">
        <v>35</v>
      </c>
      <c r="AL64" s="4" t="s">
        <v>297</v>
      </c>
      <c r="AM64" s="4" t="s">
        <v>9099</v>
      </c>
      <c r="AT64" s="4" t="s">
        <v>82</v>
      </c>
      <c r="AU64" s="4" t="s">
        <v>83</v>
      </c>
      <c r="AV64" s="4" t="s">
        <v>455</v>
      </c>
      <c r="AW64" s="4" t="s">
        <v>456</v>
      </c>
      <c r="BG64" s="4" t="s">
        <v>82</v>
      </c>
      <c r="BH64" s="4" t="s">
        <v>83</v>
      </c>
      <c r="BI64" s="4" t="s">
        <v>419</v>
      </c>
      <c r="BJ64" s="4" t="s">
        <v>9100</v>
      </c>
      <c r="BK64" s="4" t="s">
        <v>82</v>
      </c>
      <c r="BL64" s="4" t="s">
        <v>83</v>
      </c>
      <c r="BM64" s="4" t="s">
        <v>300</v>
      </c>
      <c r="BN64" s="4" t="s">
        <v>301</v>
      </c>
      <c r="BO64" s="4" t="s">
        <v>82</v>
      </c>
      <c r="BP64" s="4" t="s">
        <v>83</v>
      </c>
      <c r="BQ64" s="4" t="s">
        <v>457</v>
      </c>
      <c r="BR64" s="4" t="s">
        <v>458</v>
      </c>
      <c r="BS64" s="4" t="s">
        <v>459</v>
      </c>
      <c r="BT64" s="4" t="s">
        <v>460</v>
      </c>
    </row>
    <row r="65" spans="1:72" ht="13.5" customHeight="1">
      <c r="A65" s="6" t="str">
        <f>HYPERLINK("http://kyu.snu.ac.kr/sdhj/index.jsp?type=hj/GK14791_00IM0001_120a.jpg","1870_해북촌_120a")</f>
        <v>1870_해북촌_120a</v>
      </c>
      <c r="B65" s="4">
        <v>1870</v>
      </c>
      <c r="C65" s="4" t="s">
        <v>9057</v>
      </c>
      <c r="D65" s="4" t="s">
        <v>9058</v>
      </c>
      <c r="E65" s="4">
        <v>64</v>
      </c>
      <c r="F65" s="4">
        <v>1</v>
      </c>
      <c r="G65" s="4" t="s">
        <v>94</v>
      </c>
      <c r="H65" s="4" t="s">
        <v>95</v>
      </c>
      <c r="I65" s="4">
        <v>2</v>
      </c>
      <c r="L65" s="4">
        <v>4</v>
      </c>
      <c r="M65" s="4" t="s">
        <v>450</v>
      </c>
      <c r="N65" s="4" t="s">
        <v>451</v>
      </c>
      <c r="S65" s="4" t="s">
        <v>96</v>
      </c>
      <c r="T65" s="4" t="s">
        <v>97</v>
      </c>
      <c r="W65" s="4" t="s">
        <v>461</v>
      </c>
      <c r="X65" s="4" t="s">
        <v>462</v>
      </c>
      <c r="Y65" s="4" t="s">
        <v>100</v>
      </c>
      <c r="Z65" s="4" t="s">
        <v>101</v>
      </c>
      <c r="AC65" s="4">
        <v>28</v>
      </c>
      <c r="AD65" s="4" t="s">
        <v>242</v>
      </c>
      <c r="AE65" s="4" t="s">
        <v>243</v>
      </c>
      <c r="AJ65" s="4" t="s">
        <v>104</v>
      </c>
      <c r="AK65" s="4" t="s">
        <v>105</v>
      </c>
      <c r="AL65" s="4" t="s">
        <v>463</v>
      </c>
      <c r="AM65" s="4" t="s">
        <v>464</v>
      </c>
      <c r="AT65" s="4" t="s">
        <v>73</v>
      </c>
      <c r="AU65" s="4" t="s">
        <v>74</v>
      </c>
      <c r="AV65" s="4" t="s">
        <v>465</v>
      </c>
      <c r="AW65" s="4" t="s">
        <v>466</v>
      </c>
      <c r="BG65" s="4" t="s">
        <v>82</v>
      </c>
      <c r="BH65" s="4" t="s">
        <v>83</v>
      </c>
      <c r="BI65" s="4" t="s">
        <v>419</v>
      </c>
      <c r="BJ65" s="4" t="s">
        <v>9100</v>
      </c>
      <c r="BK65" s="4" t="s">
        <v>82</v>
      </c>
      <c r="BL65" s="4" t="s">
        <v>83</v>
      </c>
      <c r="BM65" s="4" t="s">
        <v>467</v>
      </c>
      <c r="BN65" s="4" t="s">
        <v>468</v>
      </c>
      <c r="BO65" s="4" t="s">
        <v>82</v>
      </c>
      <c r="BP65" s="4" t="s">
        <v>83</v>
      </c>
      <c r="BQ65" s="4" t="s">
        <v>469</v>
      </c>
      <c r="BR65" s="4" t="s">
        <v>9101</v>
      </c>
      <c r="BS65" s="4" t="s">
        <v>470</v>
      </c>
      <c r="BT65" s="4" t="s">
        <v>471</v>
      </c>
    </row>
    <row r="66" spans="1:72" ht="13.5" customHeight="1">
      <c r="A66" s="6" t="str">
        <f>HYPERLINK("http://kyu.snu.ac.kr/sdhj/index.jsp?type=hj/GK14791_00IM0001_120a.jpg","1870_해북촌_120a")</f>
        <v>1870_해북촌_120a</v>
      </c>
      <c r="B66" s="4">
        <v>1870</v>
      </c>
      <c r="C66" s="4" t="s">
        <v>9102</v>
      </c>
      <c r="D66" s="4" t="s">
        <v>9103</v>
      </c>
      <c r="E66" s="4">
        <v>65</v>
      </c>
      <c r="F66" s="4">
        <v>1</v>
      </c>
      <c r="G66" s="4" t="s">
        <v>94</v>
      </c>
      <c r="H66" s="4" t="s">
        <v>95</v>
      </c>
      <c r="I66" s="4">
        <v>2</v>
      </c>
      <c r="L66" s="4">
        <v>4</v>
      </c>
      <c r="M66" s="4" t="s">
        <v>450</v>
      </c>
      <c r="N66" s="4" t="s">
        <v>451</v>
      </c>
      <c r="T66" s="4" t="s">
        <v>9104</v>
      </c>
      <c r="U66" s="4" t="s">
        <v>138</v>
      </c>
      <c r="V66" s="4" t="s">
        <v>139</v>
      </c>
      <c r="Y66" s="4" t="s">
        <v>472</v>
      </c>
      <c r="Z66" s="4" t="s">
        <v>473</v>
      </c>
      <c r="AD66" s="4" t="s">
        <v>122</v>
      </c>
      <c r="AE66" s="4" t="s">
        <v>123</v>
      </c>
    </row>
    <row r="67" spans="1:72" ht="13.5" customHeight="1">
      <c r="A67" s="6" t="str">
        <f>HYPERLINK("http://kyu.snu.ac.kr/sdhj/index.jsp?type=hj/GK14791_00IM0001_120a.jpg","1870_해북촌_120a")</f>
        <v>1870_해북촌_120a</v>
      </c>
      <c r="B67" s="4">
        <v>1870</v>
      </c>
      <c r="C67" s="4" t="s">
        <v>9105</v>
      </c>
      <c r="D67" s="4" t="s">
        <v>9106</v>
      </c>
      <c r="E67" s="4">
        <v>66</v>
      </c>
      <c r="F67" s="4">
        <v>1</v>
      </c>
      <c r="G67" s="4" t="s">
        <v>94</v>
      </c>
      <c r="H67" s="4" t="s">
        <v>95</v>
      </c>
      <c r="I67" s="4">
        <v>2</v>
      </c>
      <c r="L67" s="4">
        <v>4</v>
      </c>
      <c r="M67" s="4" t="s">
        <v>450</v>
      </c>
      <c r="N67" s="4" t="s">
        <v>451</v>
      </c>
      <c r="T67" s="4" t="s">
        <v>9104</v>
      </c>
      <c r="U67" s="4" t="s">
        <v>138</v>
      </c>
      <c r="V67" s="4" t="s">
        <v>139</v>
      </c>
      <c r="Y67" s="4" t="s">
        <v>474</v>
      </c>
      <c r="Z67" s="4" t="s">
        <v>475</v>
      </c>
      <c r="AD67" s="4" t="s">
        <v>282</v>
      </c>
      <c r="AE67" s="4" t="s">
        <v>283</v>
      </c>
    </row>
    <row r="68" spans="1:72" ht="13.5" customHeight="1">
      <c r="A68" s="6" t="str">
        <f>HYPERLINK("http://kyu.snu.ac.kr/sdhj/index.jsp?type=hj/GK14791_00IM0001_120a.jpg","1870_해북촌_120a")</f>
        <v>1870_해북촌_120a</v>
      </c>
      <c r="B68" s="4">
        <v>1870</v>
      </c>
      <c r="C68" s="4" t="s">
        <v>9105</v>
      </c>
      <c r="D68" s="4" t="s">
        <v>9106</v>
      </c>
      <c r="E68" s="4">
        <v>67</v>
      </c>
      <c r="F68" s="4">
        <v>1</v>
      </c>
      <c r="G68" s="4" t="s">
        <v>94</v>
      </c>
      <c r="H68" s="4" t="s">
        <v>95</v>
      </c>
      <c r="I68" s="4">
        <v>2</v>
      </c>
      <c r="L68" s="4">
        <v>4</v>
      </c>
      <c r="M68" s="4" t="s">
        <v>450</v>
      </c>
      <c r="N68" s="4" t="s">
        <v>451</v>
      </c>
      <c r="T68" s="4" t="s">
        <v>9104</v>
      </c>
      <c r="U68" s="4" t="s">
        <v>284</v>
      </c>
      <c r="V68" s="4" t="s">
        <v>285</v>
      </c>
      <c r="Y68" s="4" t="s">
        <v>476</v>
      </c>
      <c r="Z68" s="4" t="s">
        <v>477</v>
      </c>
      <c r="AD68" s="4" t="s">
        <v>78</v>
      </c>
      <c r="AE68" s="4" t="s">
        <v>79</v>
      </c>
    </row>
    <row r="69" spans="1:72" ht="13.5" customHeight="1">
      <c r="A69" s="6" t="str">
        <f>HYPERLINK("http://kyu.snu.ac.kr/sdhj/index.jsp?type=hj/GK14791_00IM0001_120a.jpg","1870_해북촌_120a")</f>
        <v>1870_해북촌_120a</v>
      </c>
      <c r="B69" s="4">
        <v>1870</v>
      </c>
      <c r="C69" s="4" t="s">
        <v>9105</v>
      </c>
      <c r="D69" s="4" t="s">
        <v>9106</v>
      </c>
      <c r="E69" s="4">
        <v>68</v>
      </c>
      <c r="F69" s="4">
        <v>1</v>
      </c>
      <c r="G69" s="4" t="s">
        <v>94</v>
      </c>
      <c r="H69" s="4" t="s">
        <v>95</v>
      </c>
      <c r="I69" s="4">
        <v>2</v>
      </c>
      <c r="L69" s="4">
        <v>4</v>
      </c>
      <c r="M69" s="4" t="s">
        <v>450</v>
      </c>
      <c r="N69" s="4" t="s">
        <v>451</v>
      </c>
      <c r="T69" s="4" t="s">
        <v>9104</v>
      </c>
      <c r="U69" s="4" t="s">
        <v>138</v>
      </c>
      <c r="V69" s="4" t="s">
        <v>139</v>
      </c>
      <c r="Y69" s="4" t="s">
        <v>478</v>
      </c>
      <c r="Z69" s="4" t="s">
        <v>479</v>
      </c>
      <c r="AD69" s="4" t="s">
        <v>238</v>
      </c>
      <c r="AE69" s="4" t="s">
        <v>239</v>
      </c>
    </row>
    <row r="70" spans="1:72" ht="13.5" customHeight="1">
      <c r="A70" s="6" t="str">
        <f>HYPERLINK("http://kyu.snu.ac.kr/sdhj/index.jsp?type=hj/GK14791_00IM0001_120a.jpg","1870_해북촌_120a")</f>
        <v>1870_해북촌_120a</v>
      </c>
      <c r="B70" s="4">
        <v>1870</v>
      </c>
      <c r="C70" s="4" t="s">
        <v>9105</v>
      </c>
      <c r="D70" s="4" t="s">
        <v>9106</v>
      </c>
      <c r="E70" s="4">
        <v>69</v>
      </c>
      <c r="F70" s="4">
        <v>1</v>
      </c>
      <c r="G70" s="4" t="s">
        <v>94</v>
      </c>
      <c r="H70" s="4" t="s">
        <v>95</v>
      </c>
      <c r="I70" s="4">
        <v>2</v>
      </c>
      <c r="L70" s="4">
        <v>5</v>
      </c>
      <c r="M70" s="4" t="s">
        <v>9107</v>
      </c>
      <c r="N70" s="4" t="s">
        <v>9108</v>
      </c>
      <c r="T70" s="4" t="s">
        <v>9109</v>
      </c>
      <c r="U70" s="4" t="s">
        <v>73</v>
      </c>
      <c r="V70" s="4" t="s">
        <v>74</v>
      </c>
      <c r="W70" s="4" t="s">
        <v>327</v>
      </c>
      <c r="X70" s="4" t="s">
        <v>9110</v>
      </c>
      <c r="Y70" s="4" t="s">
        <v>9111</v>
      </c>
      <c r="Z70" s="4" t="s">
        <v>9112</v>
      </c>
      <c r="AC70" s="4">
        <v>44</v>
      </c>
      <c r="AD70" s="4" t="s">
        <v>480</v>
      </c>
      <c r="AE70" s="4" t="s">
        <v>481</v>
      </c>
      <c r="AJ70" s="4" t="s">
        <v>34</v>
      </c>
      <c r="AK70" s="4" t="s">
        <v>35</v>
      </c>
      <c r="AL70" s="4" t="s">
        <v>332</v>
      </c>
      <c r="AM70" s="4" t="s">
        <v>333</v>
      </c>
      <c r="AT70" s="4" t="s">
        <v>82</v>
      </c>
      <c r="AU70" s="4" t="s">
        <v>83</v>
      </c>
      <c r="AV70" s="4" t="s">
        <v>482</v>
      </c>
      <c r="AW70" s="4" t="s">
        <v>483</v>
      </c>
      <c r="BG70" s="4" t="s">
        <v>82</v>
      </c>
      <c r="BH70" s="4" t="s">
        <v>83</v>
      </c>
      <c r="BI70" s="4" t="s">
        <v>484</v>
      </c>
      <c r="BJ70" s="4" t="s">
        <v>485</v>
      </c>
      <c r="BK70" s="4" t="s">
        <v>82</v>
      </c>
      <c r="BL70" s="4" t="s">
        <v>83</v>
      </c>
      <c r="BM70" s="4" t="s">
        <v>338</v>
      </c>
      <c r="BN70" s="4" t="s">
        <v>339</v>
      </c>
      <c r="BO70" s="4" t="s">
        <v>82</v>
      </c>
      <c r="BP70" s="4" t="s">
        <v>83</v>
      </c>
      <c r="BQ70" s="4" t="s">
        <v>486</v>
      </c>
      <c r="BR70" s="4" t="s">
        <v>487</v>
      </c>
      <c r="BS70" s="4" t="s">
        <v>488</v>
      </c>
      <c r="BT70" s="4" t="s">
        <v>489</v>
      </c>
    </row>
    <row r="71" spans="1:72" ht="13.5" customHeight="1">
      <c r="A71" s="6" t="str">
        <f>HYPERLINK("http://kyu.snu.ac.kr/sdhj/index.jsp?type=hj/GK14791_00IM0001_120a.jpg","1870_해북촌_120a")</f>
        <v>1870_해북촌_120a</v>
      </c>
      <c r="B71" s="4">
        <v>1870</v>
      </c>
      <c r="C71" s="4" t="s">
        <v>9113</v>
      </c>
      <c r="D71" s="4" t="s">
        <v>9114</v>
      </c>
      <c r="E71" s="4">
        <v>70</v>
      </c>
      <c r="F71" s="4">
        <v>1</v>
      </c>
      <c r="G71" s="4" t="s">
        <v>94</v>
      </c>
      <c r="H71" s="4" t="s">
        <v>95</v>
      </c>
      <c r="I71" s="4">
        <v>2</v>
      </c>
      <c r="L71" s="4">
        <v>5</v>
      </c>
      <c r="M71" s="4" t="s">
        <v>9107</v>
      </c>
      <c r="N71" s="4" t="s">
        <v>9108</v>
      </c>
      <c r="S71" s="4" t="s">
        <v>96</v>
      </c>
      <c r="T71" s="4" t="s">
        <v>97</v>
      </c>
      <c r="W71" s="4" t="s">
        <v>490</v>
      </c>
      <c r="X71" s="4" t="s">
        <v>491</v>
      </c>
      <c r="Y71" s="4" t="s">
        <v>100</v>
      </c>
      <c r="Z71" s="4" t="s">
        <v>101</v>
      </c>
      <c r="AC71" s="4">
        <v>49</v>
      </c>
      <c r="AD71" s="4" t="s">
        <v>492</v>
      </c>
      <c r="AE71" s="4" t="s">
        <v>493</v>
      </c>
      <c r="AJ71" s="4" t="s">
        <v>104</v>
      </c>
      <c r="AK71" s="4" t="s">
        <v>105</v>
      </c>
      <c r="AL71" s="4" t="s">
        <v>488</v>
      </c>
      <c r="AM71" s="4" t="s">
        <v>489</v>
      </c>
      <c r="AT71" s="4" t="s">
        <v>82</v>
      </c>
      <c r="AU71" s="4" t="s">
        <v>83</v>
      </c>
      <c r="AV71" s="4" t="s">
        <v>494</v>
      </c>
      <c r="AW71" s="4" t="s">
        <v>495</v>
      </c>
      <c r="BG71" s="4" t="s">
        <v>82</v>
      </c>
      <c r="BH71" s="4" t="s">
        <v>83</v>
      </c>
      <c r="BI71" s="4" t="s">
        <v>496</v>
      </c>
      <c r="BJ71" s="4" t="s">
        <v>497</v>
      </c>
      <c r="BK71" s="4" t="s">
        <v>82</v>
      </c>
      <c r="BL71" s="4" t="s">
        <v>83</v>
      </c>
      <c r="BM71" s="4" t="s">
        <v>498</v>
      </c>
      <c r="BN71" s="4" t="s">
        <v>499</v>
      </c>
      <c r="BO71" s="4" t="s">
        <v>82</v>
      </c>
      <c r="BP71" s="4" t="s">
        <v>83</v>
      </c>
      <c r="BQ71" s="4" t="s">
        <v>500</v>
      </c>
      <c r="BR71" s="4" t="s">
        <v>501</v>
      </c>
      <c r="BS71" s="4" t="s">
        <v>502</v>
      </c>
      <c r="BT71" s="4" t="s">
        <v>9115</v>
      </c>
    </row>
    <row r="72" spans="1:72" ht="13.5" customHeight="1">
      <c r="A72" s="6" t="str">
        <f>HYPERLINK("http://kyu.snu.ac.kr/sdhj/index.jsp?type=hj/GK14791_00IM0001_120a.jpg","1870_해북촌_120a")</f>
        <v>1870_해북촌_120a</v>
      </c>
      <c r="B72" s="4">
        <v>1870</v>
      </c>
      <c r="C72" s="4" t="s">
        <v>9116</v>
      </c>
      <c r="D72" s="4" t="s">
        <v>9117</v>
      </c>
      <c r="E72" s="4">
        <v>71</v>
      </c>
      <c r="F72" s="4">
        <v>1</v>
      </c>
      <c r="G72" s="4" t="s">
        <v>94</v>
      </c>
      <c r="H72" s="4" t="s">
        <v>95</v>
      </c>
      <c r="I72" s="4">
        <v>2</v>
      </c>
      <c r="L72" s="4">
        <v>5</v>
      </c>
      <c r="M72" s="4" t="s">
        <v>9107</v>
      </c>
      <c r="N72" s="4" t="s">
        <v>9108</v>
      </c>
      <c r="S72" s="4" t="s">
        <v>116</v>
      </c>
      <c r="T72" s="4" t="s">
        <v>117</v>
      </c>
      <c r="Y72" s="4" t="s">
        <v>9118</v>
      </c>
      <c r="Z72" s="4" t="s">
        <v>503</v>
      </c>
      <c r="AA72" s="4" t="s">
        <v>504</v>
      </c>
      <c r="AB72" s="4" t="s">
        <v>505</v>
      </c>
      <c r="AC72" s="4">
        <v>25</v>
      </c>
      <c r="AD72" s="4" t="s">
        <v>448</v>
      </c>
      <c r="AE72" s="4" t="s">
        <v>449</v>
      </c>
    </row>
    <row r="73" spans="1:72" ht="13.5" customHeight="1">
      <c r="A73" s="6" t="str">
        <f>HYPERLINK("http://kyu.snu.ac.kr/sdhj/index.jsp?type=hj/GK14791_00IM0001_120a.jpg","1870_해북촌_120a")</f>
        <v>1870_해북촌_120a</v>
      </c>
      <c r="B73" s="4">
        <v>1870</v>
      </c>
      <c r="C73" s="4" t="s">
        <v>9116</v>
      </c>
      <c r="D73" s="4" t="s">
        <v>9117</v>
      </c>
      <c r="E73" s="4">
        <v>72</v>
      </c>
      <c r="F73" s="4">
        <v>1</v>
      </c>
      <c r="G73" s="4" t="s">
        <v>94</v>
      </c>
      <c r="H73" s="4" t="s">
        <v>95</v>
      </c>
      <c r="I73" s="4">
        <v>2</v>
      </c>
      <c r="L73" s="4">
        <v>5</v>
      </c>
      <c r="M73" s="4" t="s">
        <v>9107</v>
      </c>
      <c r="N73" s="4" t="s">
        <v>9108</v>
      </c>
      <c r="S73" s="4" t="s">
        <v>124</v>
      </c>
      <c r="T73" s="4" t="s">
        <v>125</v>
      </c>
      <c r="W73" s="4" t="s">
        <v>126</v>
      </c>
      <c r="X73" s="4" t="s">
        <v>9119</v>
      </c>
      <c r="Y73" s="4" t="s">
        <v>100</v>
      </c>
      <c r="Z73" s="4" t="s">
        <v>101</v>
      </c>
      <c r="AC73" s="4">
        <v>25</v>
      </c>
      <c r="AD73" s="4" t="s">
        <v>448</v>
      </c>
      <c r="AE73" s="4" t="s">
        <v>449</v>
      </c>
    </row>
    <row r="74" spans="1:72" ht="13.5" customHeight="1">
      <c r="A74" s="6" t="str">
        <f>HYPERLINK("http://kyu.snu.ac.kr/sdhj/index.jsp?type=hj/GK14791_00IM0001_120a.jpg","1870_해북촌_120a")</f>
        <v>1870_해북촌_120a</v>
      </c>
      <c r="B74" s="4">
        <v>1870</v>
      </c>
      <c r="C74" s="4" t="s">
        <v>9116</v>
      </c>
      <c r="D74" s="4" t="s">
        <v>9117</v>
      </c>
      <c r="E74" s="4">
        <v>73</v>
      </c>
      <c r="F74" s="4">
        <v>1</v>
      </c>
      <c r="G74" s="4" t="s">
        <v>94</v>
      </c>
      <c r="H74" s="4" t="s">
        <v>95</v>
      </c>
      <c r="I74" s="4">
        <v>2</v>
      </c>
      <c r="L74" s="4">
        <v>5</v>
      </c>
      <c r="M74" s="4" t="s">
        <v>9107</v>
      </c>
      <c r="N74" s="4" t="s">
        <v>9108</v>
      </c>
      <c r="S74" s="4" t="s">
        <v>165</v>
      </c>
      <c r="T74" s="4" t="s">
        <v>166</v>
      </c>
      <c r="Y74" s="4" t="s">
        <v>506</v>
      </c>
      <c r="Z74" s="4" t="s">
        <v>507</v>
      </c>
      <c r="AC74" s="4">
        <v>41</v>
      </c>
      <c r="AD74" s="4" t="s">
        <v>174</v>
      </c>
      <c r="AE74" s="4" t="s">
        <v>175</v>
      </c>
    </row>
    <row r="75" spans="1:72" ht="13.5" customHeight="1">
      <c r="A75" s="6" t="str">
        <f>HYPERLINK("http://kyu.snu.ac.kr/sdhj/index.jsp?type=hj/GK14791_00IM0001_120a.jpg","1870_해북촌_120a")</f>
        <v>1870_해북촌_120a</v>
      </c>
      <c r="B75" s="4">
        <v>1870</v>
      </c>
      <c r="C75" s="4" t="s">
        <v>9116</v>
      </c>
      <c r="D75" s="4" t="s">
        <v>9117</v>
      </c>
      <c r="E75" s="4">
        <v>74</v>
      </c>
      <c r="F75" s="4">
        <v>1</v>
      </c>
      <c r="G75" s="4" t="s">
        <v>94</v>
      </c>
      <c r="H75" s="4" t="s">
        <v>95</v>
      </c>
      <c r="I75" s="4">
        <v>2</v>
      </c>
      <c r="L75" s="4">
        <v>5</v>
      </c>
      <c r="M75" s="4" t="s">
        <v>9107</v>
      </c>
      <c r="N75" s="4" t="s">
        <v>9108</v>
      </c>
      <c r="S75" s="4" t="s">
        <v>171</v>
      </c>
      <c r="T75" s="4" t="s">
        <v>172</v>
      </c>
      <c r="W75" s="4" t="s">
        <v>126</v>
      </c>
      <c r="X75" s="4" t="s">
        <v>9119</v>
      </c>
      <c r="Y75" s="4" t="s">
        <v>100</v>
      </c>
      <c r="Z75" s="4" t="s">
        <v>101</v>
      </c>
      <c r="AC75" s="4">
        <v>43</v>
      </c>
      <c r="AD75" s="4" t="s">
        <v>274</v>
      </c>
      <c r="AE75" s="4" t="s">
        <v>275</v>
      </c>
    </row>
    <row r="76" spans="1:72" ht="13.5" customHeight="1">
      <c r="A76" s="6" t="str">
        <f>HYPERLINK("http://kyu.snu.ac.kr/sdhj/index.jsp?type=hj/GK14791_00IM0001_120a.jpg","1870_해북촌_120a")</f>
        <v>1870_해북촌_120a</v>
      </c>
      <c r="B76" s="4">
        <v>1870</v>
      </c>
      <c r="C76" s="4" t="s">
        <v>9116</v>
      </c>
      <c r="D76" s="4" t="s">
        <v>9117</v>
      </c>
      <c r="E76" s="4">
        <v>75</v>
      </c>
      <c r="F76" s="4">
        <v>1</v>
      </c>
      <c r="G76" s="4" t="s">
        <v>94</v>
      </c>
      <c r="H76" s="4" t="s">
        <v>95</v>
      </c>
      <c r="I76" s="4">
        <v>2</v>
      </c>
      <c r="L76" s="4">
        <v>5</v>
      </c>
      <c r="M76" s="4" t="s">
        <v>9107</v>
      </c>
      <c r="N76" s="4" t="s">
        <v>9108</v>
      </c>
      <c r="T76" s="4" t="s">
        <v>9120</v>
      </c>
      <c r="U76" s="4" t="s">
        <v>138</v>
      </c>
      <c r="V76" s="4" t="s">
        <v>139</v>
      </c>
      <c r="Y76" s="4" t="s">
        <v>508</v>
      </c>
      <c r="Z76" s="4" t="s">
        <v>509</v>
      </c>
      <c r="AD76" s="4" t="s">
        <v>510</v>
      </c>
      <c r="AE76" s="4" t="s">
        <v>511</v>
      </c>
    </row>
    <row r="77" spans="1:72" ht="13.5" customHeight="1">
      <c r="A77" s="6" t="str">
        <f>HYPERLINK("http://kyu.snu.ac.kr/sdhj/index.jsp?type=hj/GK14791_00IM0001_120a.jpg","1870_해북촌_120a")</f>
        <v>1870_해북촌_120a</v>
      </c>
      <c r="B77" s="4">
        <v>1870</v>
      </c>
      <c r="C77" s="4" t="s">
        <v>9116</v>
      </c>
      <c r="D77" s="4" t="s">
        <v>9117</v>
      </c>
      <c r="E77" s="4">
        <v>76</v>
      </c>
      <c r="F77" s="4">
        <v>1</v>
      </c>
      <c r="G77" s="4" t="s">
        <v>94</v>
      </c>
      <c r="H77" s="4" t="s">
        <v>95</v>
      </c>
      <c r="I77" s="4">
        <v>2</v>
      </c>
      <c r="L77" s="4">
        <v>5</v>
      </c>
      <c r="M77" s="4" t="s">
        <v>9107</v>
      </c>
      <c r="N77" s="4" t="s">
        <v>9108</v>
      </c>
      <c r="T77" s="4" t="s">
        <v>9120</v>
      </c>
      <c r="U77" s="4" t="s">
        <v>138</v>
      </c>
      <c r="V77" s="4" t="s">
        <v>139</v>
      </c>
      <c r="Y77" s="4" t="s">
        <v>512</v>
      </c>
      <c r="Z77" s="4" t="s">
        <v>513</v>
      </c>
      <c r="AD77" s="4" t="s">
        <v>232</v>
      </c>
      <c r="AE77" s="4" t="s">
        <v>233</v>
      </c>
    </row>
    <row r="78" spans="1:72" ht="13.5" customHeight="1">
      <c r="A78" s="6" t="str">
        <f>HYPERLINK("http://kyu.snu.ac.kr/sdhj/index.jsp?type=hj/GK14791_00IM0001_120a.jpg","1870_해북촌_120a")</f>
        <v>1870_해북촌_120a</v>
      </c>
      <c r="B78" s="4">
        <v>1870</v>
      </c>
      <c r="C78" s="4" t="s">
        <v>9116</v>
      </c>
      <c r="D78" s="4" t="s">
        <v>9117</v>
      </c>
      <c r="E78" s="4">
        <v>77</v>
      </c>
      <c r="F78" s="4">
        <v>1</v>
      </c>
      <c r="G78" s="4" t="s">
        <v>94</v>
      </c>
      <c r="H78" s="4" t="s">
        <v>95</v>
      </c>
      <c r="I78" s="4">
        <v>2</v>
      </c>
      <c r="L78" s="4">
        <v>5</v>
      </c>
      <c r="M78" s="4" t="s">
        <v>9107</v>
      </c>
      <c r="N78" s="4" t="s">
        <v>9108</v>
      </c>
      <c r="T78" s="4" t="s">
        <v>9120</v>
      </c>
      <c r="U78" s="4" t="s">
        <v>138</v>
      </c>
      <c r="V78" s="4" t="s">
        <v>139</v>
      </c>
      <c r="Y78" s="4" t="s">
        <v>514</v>
      </c>
      <c r="Z78" s="4" t="s">
        <v>515</v>
      </c>
      <c r="AD78" s="4" t="s">
        <v>238</v>
      </c>
      <c r="AE78" s="4" t="s">
        <v>239</v>
      </c>
    </row>
    <row r="79" spans="1:72" ht="13.5" customHeight="1">
      <c r="A79" s="6" t="str">
        <f>HYPERLINK("http://kyu.snu.ac.kr/sdhj/index.jsp?type=hj/GK14791_00IM0001_120a.jpg","1870_해북촌_120a")</f>
        <v>1870_해북촌_120a</v>
      </c>
      <c r="B79" s="4">
        <v>1870</v>
      </c>
      <c r="C79" s="4" t="s">
        <v>9116</v>
      </c>
      <c r="D79" s="4" t="s">
        <v>9117</v>
      </c>
      <c r="E79" s="4">
        <v>78</v>
      </c>
      <c r="F79" s="4">
        <v>1</v>
      </c>
      <c r="G79" s="4" t="s">
        <v>94</v>
      </c>
      <c r="H79" s="4" t="s">
        <v>95</v>
      </c>
      <c r="I79" s="4">
        <v>3</v>
      </c>
      <c r="J79" s="4" t="s">
        <v>516</v>
      </c>
      <c r="K79" s="4" t="s">
        <v>517</v>
      </c>
      <c r="L79" s="4">
        <v>1</v>
      </c>
      <c r="M79" s="4" t="s">
        <v>518</v>
      </c>
      <c r="N79" s="4" t="s">
        <v>519</v>
      </c>
      <c r="T79" s="4" t="s">
        <v>9121</v>
      </c>
      <c r="U79" s="4" t="s">
        <v>73</v>
      </c>
      <c r="V79" s="4" t="s">
        <v>74</v>
      </c>
      <c r="W79" s="4" t="s">
        <v>461</v>
      </c>
      <c r="X79" s="4" t="s">
        <v>462</v>
      </c>
      <c r="Y79" s="4" t="s">
        <v>465</v>
      </c>
      <c r="Z79" s="4" t="s">
        <v>466</v>
      </c>
      <c r="AC79" s="4">
        <v>51</v>
      </c>
      <c r="AD79" s="4" t="s">
        <v>169</v>
      </c>
      <c r="AE79" s="4" t="s">
        <v>170</v>
      </c>
      <c r="AJ79" s="4" t="s">
        <v>34</v>
      </c>
      <c r="AK79" s="4" t="s">
        <v>35</v>
      </c>
      <c r="AL79" s="4" t="s">
        <v>463</v>
      </c>
      <c r="AM79" s="4" t="s">
        <v>464</v>
      </c>
      <c r="AT79" s="4" t="s">
        <v>82</v>
      </c>
      <c r="AU79" s="4" t="s">
        <v>83</v>
      </c>
      <c r="AV79" s="4" t="s">
        <v>520</v>
      </c>
      <c r="AW79" s="4" t="s">
        <v>9122</v>
      </c>
      <c r="BG79" s="4" t="s">
        <v>82</v>
      </c>
      <c r="BH79" s="4" t="s">
        <v>83</v>
      </c>
      <c r="BI79" s="4" t="s">
        <v>467</v>
      </c>
      <c r="BJ79" s="4" t="s">
        <v>468</v>
      </c>
      <c r="BK79" s="4" t="s">
        <v>82</v>
      </c>
      <c r="BL79" s="4" t="s">
        <v>83</v>
      </c>
      <c r="BM79" s="4" t="s">
        <v>9123</v>
      </c>
      <c r="BN79" s="4" t="s">
        <v>251</v>
      </c>
      <c r="BO79" s="4" t="s">
        <v>82</v>
      </c>
      <c r="BP79" s="4" t="s">
        <v>83</v>
      </c>
      <c r="BQ79" s="4" t="s">
        <v>521</v>
      </c>
      <c r="BR79" s="4" t="s">
        <v>522</v>
      </c>
      <c r="BS79" s="4" t="s">
        <v>153</v>
      </c>
      <c r="BT79" s="4" t="s">
        <v>154</v>
      </c>
    </row>
    <row r="80" spans="1:72" ht="13.5" customHeight="1">
      <c r="A80" s="6" t="str">
        <f>HYPERLINK("http://kyu.snu.ac.kr/sdhj/index.jsp?type=hj/GK14791_00IM0001_120b.jpg","1870_해북촌_120b")</f>
        <v>1870_해북촌_120b</v>
      </c>
      <c r="B80" s="4">
        <v>1870</v>
      </c>
      <c r="C80" s="4" t="s">
        <v>9124</v>
      </c>
      <c r="D80" s="4" t="s">
        <v>9125</v>
      </c>
      <c r="E80" s="4">
        <v>79</v>
      </c>
      <c r="F80" s="4">
        <v>1</v>
      </c>
      <c r="G80" s="4" t="s">
        <v>94</v>
      </c>
      <c r="H80" s="4" t="s">
        <v>95</v>
      </c>
      <c r="I80" s="4">
        <v>3</v>
      </c>
      <c r="L80" s="4">
        <v>1</v>
      </c>
      <c r="M80" s="4" t="s">
        <v>518</v>
      </c>
      <c r="N80" s="4" t="s">
        <v>519</v>
      </c>
      <c r="S80" s="4" t="s">
        <v>214</v>
      </c>
      <c r="T80" s="4" t="s">
        <v>215</v>
      </c>
      <c r="W80" s="4" t="s">
        <v>75</v>
      </c>
      <c r="X80" s="4" t="s">
        <v>9126</v>
      </c>
      <c r="Y80" s="4" t="s">
        <v>100</v>
      </c>
      <c r="Z80" s="4" t="s">
        <v>101</v>
      </c>
      <c r="AC80" s="4">
        <v>82</v>
      </c>
      <c r="AD80" s="4" t="s">
        <v>127</v>
      </c>
      <c r="AE80" s="4" t="s">
        <v>128</v>
      </c>
    </row>
    <row r="81" spans="1:72" ht="13.5" customHeight="1">
      <c r="A81" s="6" t="str">
        <f>HYPERLINK("http://kyu.snu.ac.kr/sdhj/index.jsp?type=hj/GK14791_00IM0001_120b.jpg","1870_해북촌_120b")</f>
        <v>1870_해북촌_120b</v>
      </c>
      <c r="B81" s="4">
        <v>1870</v>
      </c>
      <c r="C81" s="4" t="s">
        <v>9127</v>
      </c>
      <c r="D81" s="4" t="s">
        <v>9128</v>
      </c>
      <c r="E81" s="4">
        <v>80</v>
      </c>
      <c r="F81" s="4">
        <v>1</v>
      </c>
      <c r="G81" s="4" t="s">
        <v>94</v>
      </c>
      <c r="H81" s="4" t="s">
        <v>95</v>
      </c>
      <c r="I81" s="4">
        <v>3</v>
      </c>
      <c r="L81" s="4">
        <v>1</v>
      </c>
      <c r="M81" s="4" t="s">
        <v>518</v>
      </c>
      <c r="N81" s="4" t="s">
        <v>519</v>
      </c>
      <c r="S81" s="4" t="s">
        <v>96</v>
      </c>
      <c r="T81" s="4" t="s">
        <v>97</v>
      </c>
      <c r="W81" s="4" t="s">
        <v>523</v>
      </c>
      <c r="X81" s="4" t="s">
        <v>9129</v>
      </c>
      <c r="Y81" s="4" t="s">
        <v>100</v>
      </c>
      <c r="Z81" s="4" t="s">
        <v>101</v>
      </c>
      <c r="AC81" s="4">
        <v>51</v>
      </c>
      <c r="AJ81" s="4" t="s">
        <v>34</v>
      </c>
      <c r="AK81" s="4" t="s">
        <v>35</v>
      </c>
      <c r="AL81" s="4" t="s">
        <v>470</v>
      </c>
      <c r="AM81" s="4" t="s">
        <v>471</v>
      </c>
      <c r="AT81" s="4" t="s">
        <v>82</v>
      </c>
      <c r="AU81" s="4" t="s">
        <v>83</v>
      </c>
      <c r="AV81" s="4" t="s">
        <v>524</v>
      </c>
      <c r="AW81" s="4" t="s">
        <v>525</v>
      </c>
      <c r="BG81" s="4" t="s">
        <v>82</v>
      </c>
      <c r="BH81" s="4" t="s">
        <v>83</v>
      </c>
      <c r="BI81" s="4" t="s">
        <v>526</v>
      </c>
      <c r="BJ81" s="4" t="s">
        <v>527</v>
      </c>
      <c r="BK81" s="4" t="s">
        <v>82</v>
      </c>
      <c r="BL81" s="4" t="s">
        <v>83</v>
      </c>
      <c r="BM81" s="4" t="s">
        <v>528</v>
      </c>
      <c r="BN81" s="4" t="s">
        <v>9130</v>
      </c>
      <c r="BO81" s="4" t="s">
        <v>82</v>
      </c>
      <c r="BP81" s="4" t="s">
        <v>83</v>
      </c>
      <c r="BQ81" s="4" t="s">
        <v>529</v>
      </c>
      <c r="BR81" s="4" t="s">
        <v>530</v>
      </c>
      <c r="BS81" s="4" t="s">
        <v>222</v>
      </c>
      <c r="BT81" s="4" t="s">
        <v>223</v>
      </c>
    </row>
    <row r="82" spans="1:72" ht="13.5" customHeight="1">
      <c r="A82" s="6" t="str">
        <f>HYPERLINK("http://kyu.snu.ac.kr/sdhj/index.jsp?type=hj/GK14791_00IM0001_120b.jpg","1870_해북촌_120b")</f>
        <v>1870_해북촌_120b</v>
      </c>
      <c r="B82" s="4">
        <v>1870</v>
      </c>
      <c r="C82" s="4" t="s">
        <v>9131</v>
      </c>
      <c r="D82" s="4" t="s">
        <v>9132</v>
      </c>
      <c r="E82" s="4">
        <v>81</v>
      </c>
      <c r="F82" s="4">
        <v>1</v>
      </c>
      <c r="G82" s="4" t="s">
        <v>94</v>
      </c>
      <c r="H82" s="4" t="s">
        <v>95</v>
      </c>
      <c r="I82" s="4">
        <v>3</v>
      </c>
      <c r="L82" s="4">
        <v>1</v>
      </c>
      <c r="M82" s="4" t="s">
        <v>518</v>
      </c>
      <c r="N82" s="4" t="s">
        <v>519</v>
      </c>
      <c r="S82" s="4" t="s">
        <v>165</v>
      </c>
      <c r="T82" s="4" t="s">
        <v>166</v>
      </c>
      <c r="Y82" s="4" t="s">
        <v>8934</v>
      </c>
      <c r="Z82" s="4" t="s">
        <v>531</v>
      </c>
      <c r="AC82" s="4">
        <v>43</v>
      </c>
      <c r="AD82" s="4" t="s">
        <v>274</v>
      </c>
      <c r="AE82" s="4" t="s">
        <v>275</v>
      </c>
    </row>
    <row r="83" spans="1:72" ht="13.5" customHeight="1">
      <c r="A83" s="6" t="str">
        <f>HYPERLINK("http://kyu.snu.ac.kr/sdhj/index.jsp?type=hj/GK14791_00IM0001_120b.jpg","1870_해북촌_120b")</f>
        <v>1870_해북촌_120b</v>
      </c>
      <c r="B83" s="4">
        <v>1870</v>
      </c>
      <c r="C83" s="4" t="s">
        <v>9133</v>
      </c>
      <c r="D83" s="4" t="s">
        <v>9134</v>
      </c>
      <c r="E83" s="4">
        <v>82</v>
      </c>
      <c r="F83" s="4">
        <v>1</v>
      </c>
      <c r="G83" s="4" t="s">
        <v>94</v>
      </c>
      <c r="H83" s="4" t="s">
        <v>95</v>
      </c>
      <c r="I83" s="4">
        <v>3</v>
      </c>
      <c r="L83" s="4">
        <v>1</v>
      </c>
      <c r="M83" s="4" t="s">
        <v>518</v>
      </c>
      <c r="N83" s="4" t="s">
        <v>519</v>
      </c>
      <c r="S83" s="4" t="s">
        <v>9135</v>
      </c>
      <c r="T83" s="4" t="s">
        <v>166</v>
      </c>
      <c r="Y83" s="4" t="s">
        <v>532</v>
      </c>
      <c r="Z83" s="4" t="s">
        <v>533</v>
      </c>
      <c r="AC83" s="4">
        <v>39</v>
      </c>
      <c r="AD83" s="4" t="s">
        <v>312</v>
      </c>
      <c r="AE83" s="4" t="s">
        <v>313</v>
      </c>
    </row>
    <row r="84" spans="1:72" ht="13.5" customHeight="1">
      <c r="A84" s="6" t="str">
        <f>HYPERLINK("http://kyu.snu.ac.kr/sdhj/index.jsp?type=hj/GK14791_00IM0001_120b.jpg","1870_해북촌_120b")</f>
        <v>1870_해북촌_120b</v>
      </c>
      <c r="B84" s="4">
        <v>1870</v>
      </c>
      <c r="C84" s="4" t="s">
        <v>9127</v>
      </c>
      <c r="D84" s="4" t="s">
        <v>9128</v>
      </c>
      <c r="E84" s="4">
        <v>83</v>
      </c>
      <c r="F84" s="4">
        <v>1</v>
      </c>
      <c r="G84" s="4" t="s">
        <v>94</v>
      </c>
      <c r="H84" s="4" t="s">
        <v>95</v>
      </c>
      <c r="I84" s="4">
        <v>3</v>
      </c>
      <c r="L84" s="4">
        <v>1</v>
      </c>
      <c r="M84" s="4" t="s">
        <v>518</v>
      </c>
      <c r="N84" s="4" t="s">
        <v>519</v>
      </c>
      <c r="S84" s="4" t="s">
        <v>9136</v>
      </c>
      <c r="T84" s="4" t="s">
        <v>9137</v>
      </c>
      <c r="W84" s="4" t="s">
        <v>126</v>
      </c>
      <c r="X84" s="4" t="s">
        <v>9138</v>
      </c>
      <c r="Y84" s="4" t="s">
        <v>100</v>
      </c>
      <c r="Z84" s="4" t="s">
        <v>101</v>
      </c>
      <c r="AC84" s="4">
        <v>40</v>
      </c>
      <c r="AD84" s="4" t="s">
        <v>232</v>
      </c>
      <c r="AE84" s="4" t="s">
        <v>233</v>
      </c>
    </row>
    <row r="85" spans="1:72" ht="13.5" customHeight="1">
      <c r="A85" s="6" t="str">
        <f>HYPERLINK("http://kyu.snu.ac.kr/sdhj/index.jsp?type=hj/GK14791_00IM0001_120b.jpg","1870_해북촌_120b")</f>
        <v>1870_해북촌_120b</v>
      </c>
      <c r="B85" s="4">
        <v>1870</v>
      </c>
      <c r="C85" s="4" t="s">
        <v>9127</v>
      </c>
      <c r="D85" s="4" t="s">
        <v>9128</v>
      </c>
      <c r="E85" s="4">
        <v>84</v>
      </c>
      <c r="F85" s="4">
        <v>1</v>
      </c>
      <c r="G85" s="4" t="s">
        <v>94</v>
      </c>
      <c r="H85" s="4" t="s">
        <v>95</v>
      </c>
      <c r="I85" s="4">
        <v>3</v>
      </c>
      <c r="L85" s="4">
        <v>1</v>
      </c>
      <c r="M85" s="4" t="s">
        <v>518</v>
      </c>
      <c r="N85" s="4" t="s">
        <v>519</v>
      </c>
      <c r="T85" s="4" t="s">
        <v>9139</v>
      </c>
      <c r="U85" s="4" t="s">
        <v>138</v>
      </c>
      <c r="V85" s="4" t="s">
        <v>139</v>
      </c>
      <c r="Y85" s="4" t="s">
        <v>534</v>
      </c>
      <c r="Z85" s="4" t="s">
        <v>535</v>
      </c>
      <c r="AD85" s="4" t="s">
        <v>536</v>
      </c>
      <c r="AE85" s="4" t="s">
        <v>537</v>
      </c>
    </row>
    <row r="86" spans="1:72" ht="13.5" customHeight="1">
      <c r="A86" s="6" t="str">
        <f>HYPERLINK("http://kyu.snu.ac.kr/sdhj/index.jsp?type=hj/GK14791_00IM0001_120b.jpg","1870_해북촌_120b")</f>
        <v>1870_해북촌_120b</v>
      </c>
      <c r="B86" s="4">
        <v>1870</v>
      </c>
      <c r="C86" s="4" t="s">
        <v>9127</v>
      </c>
      <c r="D86" s="4" t="s">
        <v>9128</v>
      </c>
      <c r="E86" s="4">
        <v>85</v>
      </c>
      <c r="F86" s="4">
        <v>1</v>
      </c>
      <c r="G86" s="4" t="s">
        <v>94</v>
      </c>
      <c r="H86" s="4" t="s">
        <v>95</v>
      </c>
      <c r="I86" s="4">
        <v>3</v>
      </c>
      <c r="L86" s="4">
        <v>1</v>
      </c>
      <c r="M86" s="4" t="s">
        <v>518</v>
      </c>
      <c r="N86" s="4" t="s">
        <v>519</v>
      </c>
      <c r="T86" s="4" t="s">
        <v>9139</v>
      </c>
      <c r="U86" s="4" t="s">
        <v>138</v>
      </c>
      <c r="V86" s="4" t="s">
        <v>139</v>
      </c>
      <c r="Y86" s="4" t="s">
        <v>538</v>
      </c>
      <c r="Z86" s="4" t="s">
        <v>539</v>
      </c>
      <c r="AD86" s="4" t="s">
        <v>540</v>
      </c>
      <c r="AE86" s="4" t="s">
        <v>541</v>
      </c>
    </row>
    <row r="87" spans="1:72" ht="13.5" customHeight="1">
      <c r="A87" s="6" t="str">
        <f>HYPERLINK("http://kyu.snu.ac.kr/sdhj/index.jsp?type=hj/GK14791_00IM0001_120b.jpg","1870_해북촌_120b")</f>
        <v>1870_해북촌_120b</v>
      </c>
      <c r="B87" s="4">
        <v>1870</v>
      </c>
      <c r="C87" s="4" t="s">
        <v>9127</v>
      </c>
      <c r="D87" s="4" t="s">
        <v>9128</v>
      </c>
      <c r="E87" s="4">
        <v>86</v>
      </c>
      <c r="F87" s="4">
        <v>1</v>
      </c>
      <c r="G87" s="4" t="s">
        <v>94</v>
      </c>
      <c r="H87" s="4" t="s">
        <v>95</v>
      </c>
      <c r="I87" s="4">
        <v>3</v>
      </c>
      <c r="L87" s="4">
        <v>1</v>
      </c>
      <c r="M87" s="4" t="s">
        <v>518</v>
      </c>
      <c r="N87" s="4" t="s">
        <v>519</v>
      </c>
      <c r="T87" s="4" t="s">
        <v>9139</v>
      </c>
      <c r="U87" s="4" t="s">
        <v>138</v>
      </c>
      <c r="V87" s="4" t="s">
        <v>139</v>
      </c>
      <c r="Y87" s="4" t="s">
        <v>542</v>
      </c>
      <c r="Z87" s="4" t="s">
        <v>543</v>
      </c>
      <c r="AD87" s="4" t="s">
        <v>127</v>
      </c>
      <c r="AE87" s="4" t="s">
        <v>128</v>
      </c>
    </row>
    <row r="88" spans="1:72" ht="13.5" customHeight="1">
      <c r="A88" s="6" t="str">
        <f>HYPERLINK("http://kyu.snu.ac.kr/sdhj/index.jsp?type=hj/GK14791_00IM0001_120b.jpg","1870_해북촌_120b")</f>
        <v>1870_해북촌_120b</v>
      </c>
      <c r="B88" s="4">
        <v>1870</v>
      </c>
      <c r="C88" s="4" t="s">
        <v>9127</v>
      </c>
      <c r="D88" s="4" t="s">
        <v>9128</v>
      </c>
      <c r="E88" s="4">
        <v>87</v>
      </c>
      <c r="F88" s="4">
        <v>1</v>
      </c>
      <c r="G88" s="4" t="s">
        <v>94</v>
      </c>
      <c r="H88" s="4" t="s">
        <v>95</v>
      </c>
      <c r="I88" s="4">
        <v>3</v>
      </c>
      <c r="L88" s="4">
        <v>1</v>
      </c>
      <c r="M88" s="4" t="s">
        <v>518</v>
      </c>
      <c r="N88" s="4" t="s">
        <v>519</v>
      </c>
      <c r="T88" s="4" t="s">
        <v>9139</v>
      </c>
      <c r="U88" s="4" t="s">
        <v>284</v>
      </c>
      <c r="V88" s="4" t="s">
        <v>285</v>
      </c>
      <c r="Y88" s="4" t="s">
        <v>544</v>
      </c>
      <c r="Z88" s="4" t="s">
        <v>545</v>
      </c>
      <c r="AD88" s="4" t="s">
        <v>414</v>
      </c>
      <c r="AE88" s="4" t="s">
        <v>415</v>
      </c>
    </row>
    <row r="89" spans="1:72" ht="13.5" customHeight="1">
      <c r="A89" s="6" t="str">
        <f>HYPERLINK("http://kyu.snu.ac.kr/sdhj/index.jsp?type=hj/GK14791_00IM0001_120b.jpg","1870_해북촌_120b")</f>
        <v>1870_해북촌_120b</v>
      </c>
      <c r="B89" s="4">
        <v>1870</v>
      </c>
      <c r="C89" s="4" t="s">
        <v>9127</v>
      </c>
      <c r="D89" s="4" t="s">
        <v>9128</v>
      </c>
      <c r="E89" s="4">
        <v>88</v>
      </c>
      <c r="F89" s="4">
        <v>1</v>
      </c>
      <c r="G89" s="4" t="s">
        <v>94</v>
      </c>
      <c r="H89" s="4" t="s">
        <v>95</v>
      </c>
      <c r="I89" s="4">
        <v>3</v>
      </c>
      <c r="L89" s="4">
        <v>2</v>
      </c>
      <c r="M89" s="4" t="s">
        <v>546</v>
      </c>
      <c r="N89" s="4" t="s">
        <v>547</v>
      </c>
      <c r="T89" s="4" t="s">
        <v>9140</v>
      </c>
      <c r="U89" s="4" t="s">
        <v>73</v>
      </c>
      <c r="V89" s="4" t="s">
        <v>74</v>
      </c>
      <c r="W89" s="4" t="s">
        <v>327</v>
      </c>
      <c r="X89" s="4" t="s">
        <v>9141</v>
      </c>
      <c r="Y89" s="4" t="s">
        <v>548</v>
      </c>
      <c r="Z89" s="4" t="s">
        <v>549</v>
      </c>
      <c r="AC89" s="4">
        <v>74</v>
      </c>
      <c r="AD89" s="4" t="s">
        <v>550</v>
      </c>
      <c r="AE89" s="4" t="s">
        <v>551</v>
      </c>
      <c r="AJ89" s="4" t="s">
        <v>34</v>
      </c>
      <c r="AK89" s="4" t="s">
        <v>35</v>
      </c>
      <c r="AL89" s="4" t="s">
        <v>332</v>
      </c>
      <c r="AM89" s="4" t="s">
        <v>333</v>
      </c>
      <c r="AT89" s="4" t="s">
        <v>82</v>
      </c>
      <c r="AU89" s="4" t="s">
        <v>83</v>
      </c>
      <c r="AV89" s="4" t="s">
        <v>552</v>
      </c>
      <c r="AW89" s="4" t="s">
        <v>553</v>
      </c>
      <c r="BG89" s="4" t="s">
        <v>82</v>
      </c>
      <c r="BH89" s="4" t="s">
        <v>83</v>
      </c>
      <c r="BI89" s="4" t="s">
        <v>338</v>
      </c>
      <c r="BJ89" s="4" t="s">
        <v>339</v>
      </c>
      <c r="BK89" s="4" t="s">
        <v>554</v>
      </c>
      <c r="BL89" s="4" t="s">
        <v>555</v>
      </c>
      <c r="BM89" s="4" t="s">
        <v>342</v>
      </c>
      <c r="BN89" s="4" t="s">
        <v>343</v>
      </c>
      <c r="BO89" s="4" t="s">
        <v>82</v>
      </c>
      <c r="BP89" s="4" t="s">
        <v>83</v>
      </c>
      <c r="BQ89" s="4" t="s">
        <v>556</v>
      </c>
      <c r="BR89" s="4" t="s">
        <v>557</v>
      </c>
      <c r="BS89" s="4" t="s">
        <v>176</v>
      </c>
      <c r="BT89" s="4" t="s">
        <v>177</v>
      </c>
    </row>
    <row r="90" spans="1:72" ht="13.5" customHeight="1">
      <c r="A90" s="6" t="str">
        <f>HYPERLINK("http://kyu.snu.ac.kr/sdhj/index.jsp?type=hj/GK14791_00IM0001_120b.jpg","1870_해북촌_120b")</f>
        <v>1870_해북촌_120b</v>
      </c>
      <c r="B90" s="4">
        <v>1870</v>
      </c>
      <c r="C90" s="4" t="s">
        <v>9142</v>
      </c>
      <c r="D90" s="4" t="s">
        <v>9143</v>
      </c>
      <c r="E90" s="4">
        <v>89</v>
      </c>
      <c r="F90" s="4">
        <v>1</v>
      </c>
      <c r="G90" s="4" t="s">
        <v>94</v>
      </c>
      <c r="H90" s="4" t="s">
        <v>95</v>
      </c>
      <c r="I90" s="4">
        <v>3</v>
      </c>
      <c r="L90" s="4">
        <v>2</v>
      </c>
      <c r="M90" s="4" t="s">
        <v>546</v>
      </c>
      <c r="N90" s="4" t="s">
        <v>547</v>
      </c>
      <c r="S90" s="4" t="s">
        <v>96</v>
      </c>
      <c r="T90" s="4" t="s">
        <v>97</v>
      </c>
      <c r="W90" s="4" t="s">
        <v>558</v>
      </c>
      <c r="X90" s="4" t="s">
        <v>559</v>
      </c>
      <c r="Y90" s="4" t="s">
        <v>100</v>
      </c>
      <c r="Z90" s="4" t="s">
        <v>101</v>
      </c>
      <c r="AC90" s="4">
        <v>69</v>
      </c>
      <c r="AD90" s="4" t="s">
        <v>560</v>
      </c>
      <c r="AE90" s="4" t="s">
        <v>561</v>
      </c>
      <c r="AJ90" s="4" t="s">
        <v>34</v>
      </c>
      <c r="AK90" s="4" t="s">
        <v>35</v>
      </c>
      <c r="AL90" s="4" t="s">
        <v>562</v>
      </c>
      <c r="AM90" s="4" t="s">
        <v>563</v>
      </c>
      <c r="AT90" s="4" t="s">
        <v>82</v>
      </c>
      <c r="AU90" s="4" t="s">
        <v>83</v>
      </c>
      <c r="AV90" s="4" t="s">
        <v>564</v>
      </c>
      <c r="AW90" s="4" t="s">
        <v>565</v>
      </c>
      <c r="BG90" s="4" t="s">
        <v>82</v>
      </c>
      <c r="BH90" s="4" t="s">
        <v>83</v>
      </c>
      <c r="BI90" s="4" t="s">
        <v>566</v>
      </c>
      <c r="BJ90" s="4" t="s">
        <v>567</v>
      </c>
      <c r="BK90" s="4" t="s">
        <v>82</v>
      </c>
      <c r="BL90" s="4" t="s">
        <v>83</v>
      </c>
      <c r="BM90" s="4" t="s">
        <v>568</v>
      </c>
      <c r="BN90" s="4" t="s">
        <v>569</v>
      </c>
      <c r="BO90" s="4" t="s">
        <v>82</v>
      </c>
      <c r="BP90" s="4" t="s">
        <v>83</v>
      </c>
      <c r="BQ90" s="4" t="s">
        <v>570</v>
      </c>
      <c r="BR90" s="4" t="s">
        <v>571</v>
      </c>
      <c r="BS90" s="4" t="s">
        <v>572</v>
      </c>
      <c r="BT90" s="4" t="s">
        <v>573</v>
      </c>
    </row>
    <row r="91" spans="1:72" ht="13.5" customHeight="1">
      <c r="A91" s="6" t="str">
        <f>HYPERLINK("http://kyu.snu.ac.kr/sdhj/index.jsp?type=hj/GK14791_00IM0001_120b.jpg","1870_해북촌_120b")</f>
        <v>1870_해북촌_120b</v>
      </c>
      <c r="B91" s="4">
        <v>1870</v>
      </c>
      <c r="C91" s="4" t="s">
        <v>9144</v>
      </c>
      <c r="D91" s="4" t="s">
        <v>9145</v>
      </c>
      <c r="E91" s="4">
        <v>90</v>
      </c>
      <c r="F91" s="4">
        <v>1</v>
      </c>
      <c r="G91" s="4" t="s">
        <v>94</v>
      </c>
      <c r="H91" s="4" t="s">
        <v>95</v>
      </c>
      <c r="I91" s="4">
        <v>3</v>
      </c>
      <c r="L91" s="4">
        <v>2</v>
      </c>
      <c r="M91" s="4" t="s">
        <v>546</v>
      </c>
      <c r="N91" s="4" t="s">
        <v>547</v>
      </c>
      <c r="S91" s="4" t="s">
        <v>116</v>
      </c>
      <c r="T91" s="4" t="s">
        <v>117</v>
      </c>
      <c r="Y91" s="4" t="s">
        <v>574</v>
      </c>
      <c r="Z91" s="4" t="s">
        <v>575</v>
      </c>
      <c r="AC91" s="4">
        <v>48</v>
      </c>
      <c r="AD91" s="4" t="s">
        <v>492</v>
      </c>
      <c r="AE91" s="4" t="s">
        <v>493</v>
      </c>
    </row>
    <row r="92" spans="1:72" ht="13.5" customHeight="1">
      <c r="A92" s="6" t="str">
        <f>HYPERLINK("http://kyu.snu.ac.kr/sdhj/index.jsp?type=hj/GK14791_00IM0001_120b.jpg","1870_해북촌_120b")</f>
        <v>1870_해북촌_120b</v>
      </c>
      <c r="B92" s="4">
        <v>1870</v>
      </c>
      <c r="C92" s="4" t="s">
        <v>9146</v>
      </c>
      <c r="D92" s="4" t="s">
        <v>9147</v>
      </c>
      <c r="E92" s="4">
        <v>91</v>
      </c>
      <c r="F92" s="4">
        <v>1</v>
      </c>
      <c r="G92" s="4" t="s">
        <v>94</v>
      </c>
      <c r="H92" s="4" t="s">
        <v>95</v>
      </c>
      <c r="I92" s="4">
        <v>3</v>
      </c>
      <c r="L92" s="4">
        <v>2</v>
      </c>
      <c r="M92" s="4" t="s">
        <v>546</v>
      </c>
      <c r="N92" s="4" t="s">
        <v>547</v>
      </c>
      <c r="S92" s="4" t="s">
        <v>124</v>
      </c>
      <c r="T92" s="4" t="s">
        <v>125</v>
      </c>
      <c r="W92" s="4" t="s">
        <v>576</v>
      </c>
      <c r="X92" s="4" t="s">
        <v>577</v>
      </c>
      <c r="Y92" s="4" t="s">
        <v>100</v>
      </c>
      <c r="Z92" s="4" t="s">
        <v>101</v>
      </c>
      <c r="AC92" s="4">
        <v>42</v>
      </c>
      <c r="AD92" s="4" t="s">
        <v>184</v>
      </c>
      <c r="AE92" s="4" t="s">
        <v>185</v>
      </c>
    </row>
    <row r="93" spans="1:72" ht="13.5" customHeight="1">
      <c r="A93" s="6" t="str">
        <f>HYPERLINK("http://kyu.snu.ac.kr/sdhj/index.jsp?type=hj/GK14791_00IM0001_120b.jpg","1870_해북촌_120b")</f>
        <v>1870_해북촌_120b</v>
      </c>
      <c r="B93" s="4">
        <v>1870</v>
      </c>
      <c r="C93" s="4" t="s">
        <v>9146</v>
      </c>
      <c r="D93" s="4" t="s">
        <v>9147</v>
      </c>
      <c r="E93" s="4">
        <v>92</v>
      </c>
      <c r="F93" s="4">
        <v>1</v>
      </c>
      <c r="G93" s="4" t="s">
        <v>94</v>
      </c>
      <c r="H93" s="4" t="s">
        <v>95</v>
      </c>
      <c r="I93" s="4">
        <v>3</v>
      </c>
      <c r="L93" s="4">
        <v>2</v>
      </c>
      <c r="M93" s="4" t="s">
        <v>546</v>
      </c>
      <c r="N93" s="4" t="s">
        <v>547</v>
      </c>
      <c r="S93" s="4" t="s">
        <v>116</v>
      </c>
      <c r="T93" s="4" t="s">
        <v>117</v>
      </c>
      <c r="Y93" s="4" t="s">
        <v>578</v>
      </c>
      <c r="Z93" s="4" t="s">
        <v>579</v>
      </c>
      <c r="AC93" s="4">
        <v>29</v>
      </c>
      <c r="AD93" s="4" t="s">
        <v>242</v>
      </c>
      <c r="AE93" s="4" t="s">
        <v>243</v>
      </c>
    </row>
    <row r="94" spans="1:72" ht="13.5" customHeight="1">
      <c r="A94" s="6" t="str">
        <f>HYPERLINK("http://kyu.snu.ac.kr/sdhj/index.jsp?type=hj/GK14791_00IM0001_120b.jpg","1870_해북촌_120b")</f>
        <v>1870_해북촌_120b</v>
      </c>
      <c r="B94" s="4">
        <v>1870</v>
      </c>
      <c r="C94" s="4" t="s">
        <v>9146</v>
      </c>
      <c r="D94" s="4" t="s">
        <v>9147</v>
      </c>
      <c r="E94" s="4">
        <v>93</v>
      </c>
      <c r="F94" s="4">
        <v>1</v>
      </c>
      <c r="G94" s="4" t="s">
        <v>94</v>
      </c>
      <c r="H94" s="4" t="s">
        <v>95</v>
      </c>
      <c r="I94" s="4">
        <v>3</v>
      </c>
      <c r="L94" s="4">
        <v>2</v>
      </c>
      <c r="M94" s="4" t="s">
        <v>546</v>
      </c>
      <c r="N94" s="4" t="s">
        <v>547</v>
      </c>
      <c r="S94" s="4" t="s">
        <v>124</v>
      </c>
      <c r="T94" s="4" t="s">
        <v>125</v>
      </c>
      <c r="W94" s="4" t="s">
        <v>198</v>
      </c>
      <c r="X94" s="4" t="s">
        <v>199</v>
      </c>
      <c r="Y94" s="4" t="s">
        <v>100</v>
      </c>
      <c r="Z94" s="4" t="s">
        <v>101</v>
      </c>
      <c r="AC94" s="4">
        <v>17</v>
      </c>
      <c r="AD94" s="4" t="s">
        <v>78</v>
      </c>
      <c r="AE94" s="4" t="s">
        <v>79</v>
      </c>
    </row>
    <row r="95" spans="1:72" ht="13.5" customHeight="1">
      <c r="A95" s="6" t="str">
        <f>HYPERLINK("http://kyu.snu.ac.kr/sdhj/index.jsp?type=hj/GK14791_00IM0001_120b.jpg","1870_해북촌_120b")</f>
        <v>1870_해북촌_120b</v>
      </c>
      <c r="B95" s="4">
        <v>1870</v>
      </c>
      <c r="C95" s="4" t="s">
        <v>9146</v>
      </c>
      <c r="D95" s="4" t="s">
        <v>9147</v>
      </c>
      <c r="E95" s="4">
        <v>94</v>
      </c>
      <c r="F95" s="4">
        <v>1</v>
      </c>
      <c r="G95" s="4" t="s">
        <v>94</v>
      </c>
      <c r="H95" s="4" t="s">
        <v>95</v>
      </c>
      <c r="I95" s="4">
        <v>3</v>
      </c>
      <c r="L95" s="4">
        <v>2</v>
      </c>
      <c r="M95" s="4" t="s">
        <v>546</v>
      </c>
      <c r="N95" s="4" t="s">
        <v>547</v>
      </c>
      <c r="S95" s="4" t="s">
        <v>580</v>
      </c>
      <c r="T95" s="4" t="s">
        <v>581</v>
      </c>
      <c r="Y95" s="4" t="s">
        <v>582</v>
      </c>
      <c r="Z95" s="4" t="s">
        <v>583</v>
      </c>
      <c r="AC95" s="4">
        <v>19</v>
      </c>
      <c r="AD95" s="4" t="s">
        <v>122</v>
      </c>
      <c r="AE95" s="4" t="s">
        <v>123</v>
      </c>
    </row>
    <row r="96" spans="1:72" ht="13.5" customHeight="1">
      <c r="A96" s="6" t="str">
        <f>HYPERLINK("http://kyu.snu.ac.kr/sdhj/index.jsp?type=hj/GK14791_00IM0001_120b.jpg","1870_해북촌_120b")</f>
        <v>1870_해북촌_120b</v>
      </c>
      <c r="B96" s="4">
        <v>1870</v>
      </c>
      <c r="C96" s="4" t="s">
        <v>9146</v>
      </c>
      <c r="D96" s="4" t="s">
        <v>9147</v>
      </c>
      <c r="E96" s="4">
        <v>95</v>
      </c>
      <c r="F96" s="4">
        <v>1</v>
      </c>
      <c r="G96" s="4" t="s">
        <v>94</v>
      </c>
      <c r="H96" s="4" t="s">
        <v>95</v>
      </c>
      <c r="I96" s="4">
        <v>3</v>
      </c>
      <c r="L96" s="4">
        <v>2</v>
      </c>
      <c r="M96" s="4" t="s">
        <v>546</v>
      </c>
      <c r="N96" s="4" t="s">
        <v>547</v>
      </c>
      <c r="S96" s="4" t="s">
        <v>171</v>
      </c>
      <c r="T96" s="4" t="s">
        <v>172</v>
      </c>
      <c r="W96" s="4" t="s">
        <v>584</v>
      </c>
      <c r="X96" s="4" t="s">
        <v>585</v>
      </c>
      <c r="Y96" s="4" t="s">
        <v>100</v>
      </c>
      <c r="Z96" s="4" t="s">
        <v>101</v>
      </c>
      <c r="AC96" s="4">
        <v>63</v>
      </c>
      <c r="AD96" s="4" t="s">
        <v>319</v>
      </c>
      <c r="AE96" s="4" t="s">
        <v>320</v>
      </c>
    </row>
    <row r="97" spans="1:72" ht="13.5" customHeight="1">
      <c r="A97" s="6" t="str">
        <f>HYPERLINK("http://kyu.snu.ac.kr/sdhj/index.jsp?type=hj/GK14791_00IM0001_120b.jpg","1870_해북촌_120b")</f>
        <v>1870_해북촌_120b</v>
      </c>
      <c r="B97" s="4">
        <v>1870</v>
      </c>
      <c r="C97" s="4" t="s">
        <v>9146</v>
      </c>
      <c r="D97" s="4" t="s">
        <v>9147</v>
      </c>
      <c r="E97" s="4">
        <v>96</v>
      </c>
      <c r="F97" s="4">
        <v>1</v>
      </c>
      <c r="G97" s="4" t="s">
        <v>94</v>
      </c>
      <c r="H97" s="4" t="s">
        <v>95</v>
      </c>
      <c r="I97" s="4">
        <v>3</v>
      </c>
      <c r="L97" s="4">
        <v>2</v>
      </c>
      <c r="M97" s="4" t="s">
        <v>546</v>
      </c>
      <c r="N97" s="4" t="s">
        <v>547</v>
      </c>
      <c r="S97" s="4" t="s">
        <v>586</v>
      </c>
      <c r="T97" s="4" t="s">
        <v>179</v>
      </c>
      <c r="Y97" s="4" t="s">
        <v>9148</v>
      </c>
      <c r="Z97" s="4" t="s">
        <v>587</v>
      </c>
      <c r="AC97" s="4">
        <v>28</v>
      </c>
      <c r="AD97" s="4" t="s">
        <v>588</v>
      </c>
      <c r="AE97" s="4" t="s">
        <v>589</v>
      </c>
    </row>
    <row r="98" spans="1:72" ht="13.5" customHeight="1">
      <c r="A98" s="6" t="str">
        <f>HYPERLINK("http://kyu.snu.ac.kr/sdhj/index.jsp?type=hj/GK14791_00IM0001_120b.jpg","1870_해북촌_120b")</f>
        <v>1870_해북촌_120b</v>
      </c>
      <c r="B98" s="4">
        <v>1870</v>
      </c>
      <c r="C98" s="4" t="s">
        <v>9146</v>
      </c>
      <c r="D98" s="4" t="s">
        <v>9147</v>
      </c>
      <c r="E98" s="4">
        <v>97</v>
      </c>
      <c r="F98" s="4">
        <v>1</v>
      </c>
      <c r="G98" s="4" t="s">
        <v>94</v>
      </c>
      <c r="H98" s="4" t="s">
        <v>95</v>
      </c>
      <c r="I98" s="4">
        <v>3</v>
      </c>
      <c r="L98" s="4">
        <v>2</v>
      </c>
      <c r="M98" s="4" t="s">
        <v>546</v>
      </c>
      <c r="N98" s="4" t="s">
        <v>547</v>
      </c>
      <c r="S98" s="4" t="s">
        <v>590</v>
      </c>
      <c r="T98" s="4" t="s">
        <v>591</v>
      </c>
      <c r="AC98" s="4">
        <v>25</v>
      </c>
      <c r="AD98" s="4" t="s">
        <v>448</v>
      </c>
      <c r="AE98" s="4" t="s">
        <v>449</v>
      </c>
    </row>
    <row r="99" spans="1:72" ht="13.5" customHeight="1">
      <c r="A99" s="6" t="str">
        <f>HYPERLINK("http://kyu.snu.ac.kr/sdhj/index.jsp?type=hj/GK14791_00IM0001_120b.jpg","1870_해북촌_120b")</f>
        <v>1870_해북촌_120b</v>
      </c>
      <c r="B99" s="4">
        <v>1870</v>
      </c>
      <c r="C99" s="4" t="s">
        <v>8930</v>
      </c>
      <c r="D99" s="4" t="s">
        <v>8931</v>
      </c>
      <c r="E99" s="4">
        <v>98</v>
      </c>
      <c r="F99" s="4">
        <v>1</v>
      </c>
      <c r="G99" s="4" t="s">
        <v>94</v>
      </c>
      <c r="H99" s="4" t="s">
        <v>95</v>
      </c>
      <c r="I99" s="4">
        <v>3</v>
      </c>
      <c r="L99" s="4">
        <v>2</v>
      </c>
      <c r="M99" s="4" t="s">
        <v>546</v>
      </c>
      <c r="N99" s="4" t="s">
        <v>547</v>
      </c>
      <c r="T99" s="4" t="s">
        <v>9149</v>
      </c>
      <c r="U99" s="4" t="s">
        <v>138</v>
      </c>
      <c r="V99" s="4" t="s">
        <v>139</v>
      </c>
      <c r="Y99" s="4" t="s">
        <v>592</v>
      </c>
      <c r="Z99" s="4" t="s">
        <v>593</v>
      </c>
      <c r="AD99" s="4" t="s">
        <v>242</v>
      </c>
      <c r="AE99" s="4" t="s">
        <v>243</v>
      </c>
    </row>
    <row r="100" spans="1:72" ht="13.5" customHeight="1">
      <c r="A100" s="6" t="str">
        <f>HYPERLINK("http://kyu.snu.ac.kr/sdhj/index.jsp?type=hj/GK14791_00IM0001_120b.jpg","1870_해북촌_120b")</f>
        <v>1870_해북촌_120b</v>
      </c>
      <c r="B100" s="4">
        <v>1870</v>
      </c>
      <c r="C100" s="4" t="s">
        <v>9146</v>
      </c>
      <c r="D100" s="4" t="s">
        <v>9147</v>
      </c>
      <c r="E100" s="4">
        <v>99</v>
      </c>
      <c r="F100" s="4">
        <v>1</v>
      </c>
      <c r="G100" s="4" t="s">
        <v>94</v>
      </c>
      <c r="H100" s="4" t="s">
        <v>95</v>
      </c>
      <c r="I100" s="4">
        <v>3</v>
      </c>
      <c r="L100" s="4">
        <v>2</v>
      </c>
      <c r="M100" s="4" t="s">
        <v>546</v>
      </c>
      <c r="N100" s="4" t="s">
        <v>547</v>
      </c>
      <c r="T100" s="4" t="s">
        <v>9149</v>
      </c>
      <c r="U100" s="4" t="s">
        <v>138</v>
      </c>
      <c r="V100" s="4" t="s">
        <v>139</v>
      </c>
      <c r="Y100" s="4" t="s">
        <v>594</v>
      </c>
      <c r="Z100" s="4" t="s">
        <v>595</v>
      </c>
      <c r="AD100" s="4" t="s">
        <v>218</v>
      </c>
      <c r="AE100" s="4" t="s">
        <v>219</v>
      </c>
    </row>
    <row r="101" spans="1:72" ht="13.5" customHeight="1">
      <c r="A101" s="6" t="str">
        <f>HYPERLINK("http://kyu.snu.ac.kr/sdhj/index.jsp?type=hj/GK14791_00IM0001_120b.jpg","1870_해북촌_120b")</f>
        <v>1870_해북촌_120b</v>
      </c>
      <c r="B101" s="4">
        <v>1870</v>
      </c>
      <c r="C101" s="4" t="s">
        <v>9146</v>
      </c>
      <c r="D101" s="4" t="s">
        <v>9147</v>
      </c>
      <c r="E101" s="4">
        <v>100</v>
      </c>
      <c r="F101" s="4">
        <v>1</v>
      </c>
      <c r="G101" s="4" t="s">
        <v>94</v>
      </c>
      <c r="H101" s="4" t="s">
        <v>95</v>
      </c>
      <c r="I101" s="4">
        <v>3</v>
      </c>
      <c r="L101" s="4">
        <v>2</v>
      </c>
      <c r="M101" s="4" t="s">
        <v>546</v>
      </c>
      <c r="N101" s="4" t="s">
        <v>547</v>
      </c>
      <c r="T101" s="4" t="s">
        <v>9149</v>
      </c>
      <c r="U101" s="4" t="s">
        <v>138</v>
      </c>
      <c r="V101" s="4" t="s">
        <v>139</v>
      </c>
      <c r="Y101" s="4" t="s">
        <v>512</v>
      </c>
      <c r="Z101" s="4" t="s">
        <v>513</v>
      </c>
      <c r="AD101" s="4" t="s">
        <v>282</v>
      </c>
      <c r="AE101" s="4" t="s">
        <v>283</v>
      </c>
    </row>
    <row r="102" spans="1:72" ht="13.5" customHeight="1">
      <c r="A102" s="6" t="str">
        <f>HYPERLINK("http://kyu.snu.ac.kr/sdhj/index.jsp?type=hj/GK14791_00IM0001_120b.jpg","1870_해북촌_120b")</f>
        <v>1870_해북촌_120b</v>
      </c>
      <c r="B102" s="4">
        <v>1870</v>
      </c>
      <c r="C102" s="4" t="s">
        <v>9146</v>
      </c>
      <c r="D102" s="4" t="s">
        <v>9147</v>
      </c>
      <c r="E102" s="4">
        <v>101</v>
      </c>
      <c r="F102" s="4">
        <v>1</v>
      </c>
      <c r="G102" s="4" t="s">
        <v>94</v>
      </c>
      <c r="H102" s="4" t="s">
        <v>95</v>
      </c>
      <c r="I102" s="4">
        <v>3</v>
      </c>
      <c r="L102" s="4">
        <v>3</v>
      </c>
      <c r="M102" s="4" t="s">
        <v>596</v>
      </c>
      <c r="N102" s="4" t="s">
        <v>597</v>
      </c>
      <c r="T102" s="4" t="s">
        <v>9150</v>
      </c>
      <c r="U102" s="4" t="s">
        <v>73</v>
      </c>
      <c r="V102" s="4" t="s">
        <v>74</v>
      </c>
      <c r="W102" s="4" t="s">
        <v>327</v>
      </c>
      <c r="X102" s="4" t="s">
        <v>9151</v>
      </c>
      <c r="Y102" s="4" t="s">
        <v>598</v>
      </c>
      <c r="Z102" s="4" t="s">
        <v>599</v>
      </c>
      <c r="AC102" s="4">
        <v>39</v>
      </c>
      <c r="AD102" s="4" t="s">
        <v>232</v>
      </c>
      <c r="AE102" s="4" t="s">
        <v>233</v>
      </c>
      <c r="AJ102" s="4" t="s">
        <v>34</v>
      </c>
      <c r="AK102" s="4" t="s">
        <v>35</v>
      </c>
      <c r="AL102" s="4" t="s">
        <v>600</v>
      </c>
      <c r="AM102" s="4" t="s">
        <v>333</v>
      </c>
      <c r="AT102" s="4" t="s">
        <v>82</v>
      </c>
      <c r="AU102" s="4" t="s">
        <v>83</v>
      </c>
      <c r="AV102" s="4" t="s">
        <v>601</v>
      </c>
      <c r="AW102" s="4" t="s">
        <v>602</v>
      </c>
      <c r="BG102" s="4" t="s">
        <v>82</v>
      </c>
      <c r="BH102" s="4" t="s">
        <v>83</v>
      </c>
      <c r="BI102" s="4" t="s">
        <v>603</v>
      </c>
      <c r="BJ102" s="4" t="s">
        <v>604</v>
      </c>
      <c r="BK102" s="4" t="s">
        <v>82</v>
      </c>
      <c r="BL102" s="4" t="s">
        <v>83</v>
      </c>
      <c r="BM102" s="4" t="s">
        <v>484</v>
      </c>
      <c r="BN102" s="4" t="s">
        <v>485</v>
      </c>
      <c r="BO102" s="4" t="s">
        <v>82</v>
      </c>
      <c r="BP102" s="4" t="s">
        <v>83</v>
      </c>
      <c r="BQ102" s="4" t="s">
        <v>605</v>
      </c>
      <c r="BR102" s="4" t="s">
        <v>606</v>
      </c>
      <c r="BS102" s="4" t="s">
        <v>358</v>
      </c>
      <c r="BT102" s="4" t="s">
        <v>359</v>
      </c>
    </row>
    <row r="103" spans="1:72" ht="13.5" customHeight="1">
      <c r="A103" s="6" t="str">
        <f>HYPERLINK("http://kyu.snu.ac.kr/sdhj/index.jsp?type=hj/GK14791_00IM0001_120b.jpg","1870_해북촌_120b")</f>
        <v>1870_해북촌_120b</v>
      </c>
      <c r="B103" s="4">
        <v>1870</v>
      </c>
      <c r="C103" s="4" t="s">
        <v>9152</v>
      </c>
      <c r="D103" s="4" t="s">
        <v>9153</v>
      </c>
      <c r="E103" s="4">
        <v>102</v>
      </c>
      <c r="F103" s="4">
        <v>1</v>
      </c>
      <c r="G103" s="4" t="s">
        <v>94</v>
      </c>
      <c r="H103" s="4" t="s">
        <v>95</v>
      </c>
      <c r="I103" s="4">
        <v>3</v>
      </c>
      <c r="L103" s="4">
        <v>3</v>
      </c>
      <c r="M103" s="4" t="s">
        <v>596</v>
      </c>
      <c r="N103" s="4" t="s">
        <v>597</v>
      </c>
      <c r="S103" s="4" t="s">
        <v>607</v>
      </c>
      <c r="T103" s="4" t="s">
        <v>608</v>
      </c>
      <c r="W103" s="4" t="s">
        <v>609</v>
      </c>
      <c r="X103" s="4" t="s">
        <v>610</v>
      </c>
      <c r="Y103" s="4" t="s">
        <v>100</v>
      </c>
      <c r="Z103" s="4" t="s">
        <v>101</v>
      </c>
      <c r="AC103" s="4">
        <v>75</v>
      </c>
      <c r="AD103" s="4" t="s">
        <v>218</v>
      </c>
      <c r="AE103" s="4" t="s">
        <v>219</v>
      </c>
      <c r="AJ103" s="4" t="s">
        <v>34</v>
      </c>
      <c r="AK103" s="4" t="s">
        <v>35</v>
      </c>
      <c r="AL103" s="4" t="s">
        <v>611</v>
      </c>
      <c r="AM103" s="4" t="s">
        <v>612</v>
      </c>
    </row>
    <row r="104" spans="1:72" ht="13.5" customHeight="1">
      <c r="A104" s="6" t="str">
        <f>HYPERLINK("http://kyu.snu.ac.kr/sdhj/index.jsp?type=hj/GK14791_00IM0001_120b.jpg","1870_해북촌_120b")</f>
        <v>1870_해북촌_120b</v>
      </c>
      <c r="B104" s="4">
        <v>1870</v>
      </c>
      <c r="C104" s="4" t="s">
        <v>9154</v>
      </c>
      <c r="D104" s="4" t="s">
        <v>9155</v>
      </c>
      <c r="E104" s="4">
        <v>103</v>
      </c>
      <c r="F104" s="4">
        <v>1</v>
      </c>
      <c r="G104" s="4" t="s">
        <v>94</v>
      </c>
      <c r="H104" s="4" t="s">
        <v>95</v>
      </c>
      <c r="I104" s="4">
        <v>3</v>
      </c>
      <c r="L104" s="4">
        <v>3</v>
      </c>
      <c r="M104" s="4" t="s">
        <v>596</v>
      </c>
      <c r="N104" s="4" t="s">
        <v>597</v>
      </c>
      <c r="S104" s="4" t="s">
        <v>116</v>
      </c>
      <c r="T104" s="4" t="s">
        <v>117</v>
      </c>
      <c r="Y104" s="4" t="s">
        <v>613</v>
      </c>
      <c r="Z104" s="4" t="s">
        <v>614</v>
      </c>
      <c r="AC104" s="4">
        <v>17</v>
      </c>
      <c r="AD104" s="4" t="s">
        <v>78</v>
      </c>
      <c r="AE104" s="4" t="s">
        <v>79</v>
      </c>
    </row>
    <row r="105" spans="1:72" ht="13.5" customHeight="1">
      <c r="A105" s="6" t="str">
        <f>HYPERLINK("http://kyu.snu.ac.kr/sdhj/index.jsp?type=hj/GK14791_00IM0001_120b.jpg","1870_해북촌_120b")</f>
        <v>1870_해북촌_120b</v>
      </c>
      <c r="B105" s="4">
        <v>1870</v>
      </c>
      <c r="C105" s="4" t="s">
        <v>9156</v>
      </c>
      <c r="D105" s="4" t="s">
        <v>9157</v>
      </c>
      <c r="E105" s="4">
        <v>104</v>
      </c>
      <c r="F105" s="4">
        <v>1</v>
      </c>
      <c r="G105" s="4" t="s">
        <v>94</v>
      </c>
      <c r="H105" s="4" t="s">
        <v>95</v>
      </c>
      <c r="I105" s="4">
        <v>3</v>
      </c>
      <c r="L105" s="4">
        <v>3</v>
      </c>
      <c r="M105" s="4" t="s">
        <v>596</v>
      </c>
      <c r="N105" s="4" t="s">
        <v>597</v>
      </c>
      <c r="S105" s="4" t="s">
        <v>116</v>
      </c>
      <c r="T105" s="4" t="s">
        <v>117</v>
      </c>
      <c r="Y105" s="4" t="s">
        <v>615</v>
      </c>
      <c r="Z105" s="4" t="s">
        <v>616</v>
      </c>
      <c r="AC105" s="4">
        <v>14</v>
      </c>
      <c r="AD105" s="4" t="s">
        <v>550</v>
      </c>
      <c r="AE105" s="4" t="s">
        <v>551</v>
      </c>
    </row>
    <row r="106" spans="1:72" ht="13.5" customHeight="1">
      <c r="A106" s="6" t="str">
        <f>HYPERLINK("http://kyu.snu.ac.kr/sdhj/index.jsp?type=hj/GK14791_00IM0001_120b.jpg","1870_해북촌_120b")</f>
        <v>1870_해북촌_120b</v>
      </c>
      <c r="B106" s="4">
        <v>1870</v>
      </c>
      <c r="C106" s="4" t="s">
        <v>9156</v>
      </c>
      <c r="D106" s="4" t="s">
        <v>9157</v>
      </c>
      <c r="E106" s="4">
        <v>105</v>
      </c>
      <c r="F106" s="4">
        <v>1</v>
      </c>
      <c r="G106" s="4" t="s">
        <v>94</v>
      </c>
      <c r="H106" s="4" t="s">
        <v>95</v>
      </c>
      <c r="I106" s="4">
        <v>3</v>
      </c>
      <c r="L106" s="4">
        <v>3</v>
      </c>
      <c r="M106" s="4" t="s">
        <v>596</v>
      </c>
      <c r="N106" s="4" t="s">
        <v>597</v>
      </c>
      <c r="S106" s="4" t="s">
        <v>165</v>
      </c>
      <c r="T106" s="4" t="s">
        <v>166</v>
      </c>
      <c r="Y106" s="4" t="s">
        <v>617</v>
      </c>
      <c r="Z106" s="4" t="s">
        <v>618</v>
      </c>
      <c r="AC106" s="4">
        <v>36</v>
      </c>
      <c r="AD106" s="4" t="s">
        <v>404</v>
      </c>
      <c r="AE106" s="4" t="s">
        <v>405</v>
      </c>
    </row>
    <row r="107" spans="1:72" ht="13.5" customHeight="1">
      <c r="A107" s="6" t="str">
        <f>HYPERLINK("http://kyu.snu.ac.kr/sdhj/index.jsp?type=hj/GK14791_00IM0001_120b.jpg","1870_해북촌_120b")</f>
        <v>1870_해북촌_120b</v>
      </c>
      <c r="B107" s="4">
        <v>1870</v>
      </c>
      <c r="C107" s="4" t="s">
        <v>9156</v>
      </c>
      <c r="D107" s="4" t="s">
        <v>9157</v>
      </c>
      <c r="E107" s="4">
        <v>106</v>
      </c>
      <c r="F107" s="4">
        <v>1</v>
      </c>
      <c r="G107" s="4" t="s">
        <v>94</v>
      </c>
      <c r="H107" s="4" t="s">
        <v>95</v>
      </c>
      <c r="I107" s="4">
        <v>3</v>
      </c>
      <c r="L107" s="4">
        <v>3</v>
      </c>
      <c r="M107" s="4" t="s">
        <v>596</v>
      </c>
      <c r="N107" s="4" t="s">
        <v>597</v>
      </c>
      <c r="S107" s="4" t="s">
        <v>171</v>
      </c>
      <c r="T107" s="4" t="s">
        <v>172</v>
      </c>
      <c r="W107" s="4" t="s">
        <v>198</v>
      </c>
      <c r="X107" s="4" t="s">
        <v>199</v>
      </c>
      <c r="Y107" s="4" t="s">
        <v>100</v>
      </c>
      <c r="Z107" s="4" t="s">
        <v>101</v>
      </c>
      <c r="AC107" s="4">
        <v>35</v>
      </c>
      <c r="AD107" s="4" t="s">
        <v>188</v>
      </c>
      <c r="AE107" s="4" t="s">
        <v>189</v>
      </c>
    </row>
    <row r="108" spans="1:72" ht="13.5" customHeight="1">
      <c r="A108" s="6" t="str">
        <f>HYPERLINK("http://kyu.snu.ac.kr/sdhj/index.jsp?type=hj/GK14791_00IM0001_120b.jpg","1870_해북촌_120b")</f>
        <v>1870_해북촌_120b</v>
      </c>
      <c r="B108" s="4">
        <v>1870</v>
      </c>
      <c r="C108" s="4" t="s">
        <v>9156</v>
      </c>
      <c r="D108" s="4" t="s">
        <v>9157</v>
      </c>
      <c r="E108" s="4">
        <v>107</v>
      </c>
      <c r="F108" s="4">
        <v>1</v>
      </c>
      <c r="G108" s="4" t="s">
        <v>94</v>
      </c>
      <c r="H108" s="4" t="s">
        <v>95</v>
      </c>
      <c r="I108" s="4">
        <v>3</v>
      </c>
      <c r="L108" s="4">
        <v>3</v>
      </c>
      <c r="M108" s="4" t="s">
        <v>596</v>
      </c>
      <c r="N108" s="4" t="s">
        <v>597</v>
      </c>
      <c r="S108" s="4" t="s">
        <v>165</v>
      </c>
      <c r="T108" s="4" t="s">
        <v>166</v>
      </c>
      <c r="Y108" s="4" t="s">
        <v>619</v>
      </c>
      <c r="Z108" s="4" t="s">
        <v>620</v>
      </c>
      <c r="AC108" s="4">
        <v>33</v>
      </c>
      <c r="AD108" s="4" t="s">
        <v>621</v>
      </c>
      <c r="AE108" s="4" t="s">
        <v>622</v>
      </c>
    </row>
    <row r="109" spans="1:72" ht="13.5" customHeight="1">
      <c r="A109" s="6" t="str">
        <f>HYPERLINK("http://kyu.snu.ac.kr/sdhj/index.jsp?type=hj/GK14791_00IM0001_120b.jpg","1870_해북촌_120b")</f>
        <v>1870_해북촌_120b</v>
      </c>
      <c r="B109" s="4">
        <v>1870</v>
      </c>
      <c r="C109" s="4" t="s">
        <v>9156</v>
      </c>
      <c r="D109" s="4" t="s">
        <v>9157</v>
      </c>
      <c r="E109" s="4">
        <v>108</v>
      </c>
      <c r="F109" s="4">
        <v>1</v>
      </c>
      <c r="G109" s="4" t="s">
        <v>94</v>
      </c>
      <c r="H109" s="4" t="s">
        <v>95</v>
      </c>
      <c r="I109" s="4">
        <v>3</v>
      </c>
      <c r="L109" s="4">
        <v>3</v>
      </c>
      <c r="M109" s="4" t="s">
        <v>596</v>
      </c>
      <c r="N109" s="4" t="s">
        <v>597</v>
      </c>
      <c r="S109" s="4" t="s">
        <v>171</v>
      </c>
      <c r="T109" s="4" t="s">
        <v>172</v>
      </c>
      <c r="W109" s="4" t="s">
        <v>623</v>
      </c>
      <c r="X109" s="4" t="s">
        <v>425</v>
      </c>
      <c r="Y109" s="4" t="s">
        <v>100</v>
      </c>
      <c r="Z109" s="4" t="s">
        <v>101</v>
      </c>
      <c r="AC109" s="4">
        <v>33</v>
      </c>
      <c r="AD109" s="4" t="s">
        <v>621</v>
      </c>
      <c r="AE109" s="4" t="s">
        <v>622</v>
      </c>
    </row>
    <row r="110" spans="1:72" ht="13.5" customHeight="1">
      <c r="A110" s="6" t="str">
        <f>HYPERLINK("http://kyu.snu.ac.kr/sdhj/index.jsp?type=hj/GK14791_00IM0001_120b.jpg","1870_해북촌_120b")</f>
        <v>1870_해북촌_120b</v>
      </c>
      <c r="B110" s="4">
        <v>1870</v>
      </c>
      <c r="C110" s="4" t="s">
        <v>9156</v>
      </c>
      <c r="D110" s="4" t="s">
        <v>9157</v>
      </c>
      <c r="E110" s="4">
        <v>109</v>
      </c>
      <c r="F110" s="4">
        <v>1</v>
      </c>
      <c r="G110" s="4" t="s">
        <v>94</v>
      </c>
      <c r="H110" s="4" t="s">
        <v>95</v>
      </c>
      <c r="I110" s="4">
        <v>3</v>
      </c>
      <c r="L110" s="4">
        <v>3</v>
      </c>
      <c r="M110" s="4" t="s">
        <v>596</v>
      </c>
      <c r="N110" s="4" t="s">
        <v>597</v>
      </c>
      <c r="S110" s="4" t="s">
        <v>165</v>
      </c>
      <c r="T110" s="4" t="s">
        <v>166</v>
      </c>
      <c r="Y110" s="4" t="s">
        <v>624</v>
      </c>
      <c r="Z110" s="4" t="s">
        <v>625</v>
      </c>
      <c r="AC110" s="4">
        <v>30</v>
      </c>
      <c r="AD110" s="4" t="s">
        <v>282</v>
      </c>
      <c r="AE110" s="4" t="s">
        <v>283</v>
      </c>
    </row>
    <row r="111" spans="1:72" ht="13.5" customHeight="1">
      <c r="A111" s="6" t="str">
        <f>HYPERLINK("http://kyu.snu.ac.kr/sdhj/index.jsp?type=hj/GK14791_00IM0001_120b.jpg","1870_해북촌_120b")</f>
        <v>1870_해북촌_120b</v>
      </c>
      <c r="B111" s="4">
        <v>1870</v>
      </c>
      <c r="C111" s="4" t="s">
        <v>9156</v>
      </c>
      <c r="D111" s="4" t="s">
        <v>9157</v>
      </c>
      <c r="E111" s="4">
        <v>110</v>
      </c>
      <c r="F111" s="4">
        <v>1</v>
      </c>
      <c r="G111" s="4" t="s">
        <v>94</v>
      </c>
      <c r="H111" s="4" t="s">
        <v>95</v>
      </c>
      <c r="I111" s="4">
        <v>3</v>
      </c>
      <c r="L111" s="4">
        <v>3</v>
      </c>
      <c r="M111" s="4" t="s">
        <v>596</v>
      </c>
      <c r="N111" s="4" t="s">
        <v>597</v>
      </c>
      <c r="S111" s="4" t="s">
        <v>171</v>
      </c>
      <c r="T111" s="4" t="s">
        <v>172</v>
      </c>
      <c r="W111" s="4" t="s">
        <v>75</v>
      </c>
      <c r="X111" s="4" t="s">
        <v>9158</v>
      </c>
      <c r="Y111" s="4" t="s">
        <v>100</v>
      </c>
      <c r="Z111" s="4" t="s">
        <v>101</v>
      </c>
      <c r="AC111" s="4">
        <v>30</v>
      </c>
      <c r="AD111" s="4" t="s">
        <v>282</v>
      </c>
      <c r="AE111" s="4" t="s">
        <v>283</v>
      </c>
    </row>
    <row r="112" spans="1:72" ht="13.5" customHeight="1">
      <c r="A112" s="6" t="str">
        <f>HYPERLINK("http://kyu.snu.ac.kr/sdhj/index.jsp?type=hj/GK14791_00IM0001_120b.jpg","1870_해북촌_120b")</f>
        <v>1870_해북촌_120b</v>
      </c>
      <c r="B112" s="4">
        <v>1870</v>
      </c>
      <c r="C112" s="4" t="s">
        <v>9156</v>
      </c>
      <c r="D112" s="4" t="s">
        <v>9157</v>
      </c>
      <c r="E112" s="4">
        <v>111</v>
      </c>
      <c r="F112" s="4">
        <v>1</v>
      </c>
      <c r="G112" s="4" t="s">
        <v>94</v>
      </c>
      <c r="H112" s="4" t="s">
        <v>95</v>
      </c>
      <c r="I112" s="4">
        <v>3</v>
      </c>
      <c r="L112" s="4">
        <v>3</v>
      </c>
      <c r="M112" s="4" t="s">
        <v>596</v>
      </c>
      <c r="N112" s="4" t="s">
        <v>597</v>
      </c>
      <c r="T112" s="4" t="s">
        <v>9159</v>
      </c>
      <c r="U112" s="4" t="s">
        <v>138</v>
      </c>
      <c r="V112" s="4" t="s">
        <v>139</v>
      </c>
      <c r="Y112" s="4" t="s">
        <v>626</v>
      </c>
      <c r="Z112" s="4" t="s">
        <v>627</v>
      </c>
      <c r="AD112" s="4" t="s">
        <v>628</v>
      </c>
      <c r="AE112" s="4" t="s">
        <v>629</v>
      </c>
    </row>
    <row r="113" spans="1:72" ht="13.5" customHeight="1">
      <c r="A113" s="6" t="str">
        <f>HYPERLINK("http://kyu.snu.ac.kr/sdhj/index.jsp?type=hj/GK14791_00IM0001_120b.jpg","1870_해북촌_120b")</f>
        <v>1870_해북촌_120b</v>
      </c>
      <c r="B113" s="4">
        <v>1870</v>
      </c>
      <c r="C113" s="4" t="s">
        <v>9156</v>
      </c>
      <c r="D113" s="4" t="s">
        <v>9157</v>
      </c>
      <c r="E113" s="4">
        <v>112</v>
      </c>
      <c r="F113" s="4">
        <v>1</v>
      </c>
      <c r="G113" s="4" t="s">
        <v>94</v>
      </c>
      <c r="H113" s="4" t="s">
        <v>95</v>
      </c>
      <c r="I113" s="4">
        <v>3</v>
      </c>
      <c r="L113" s="4">
        <v>3</v>
      </c>
      <c r="M113" s="4" t="s">
        <v>596</v>
      </c>
      <c r="N113" s="4" t="s">
        <v>597</v>
      </c>
      <c r="T113" s="4" t="s">
        <v>9159</v>
      </c>
      <c r="U113" s="4" t="s">
        <v>138</v>
      </c>
      <c r="V113" s="4" t="s">
        <v>139</v>
      </c>
      <c r="Y113" s="4" t="s">
        <v>630</v>
      </c>
      <c r="Z113" s="4" t="s">
        <v>631</v>
      </c>
      <c r="AD113" s="4" t="s">
        <v>151</v>
      </c>
      <c r="AE113" s="4" t="s">
        <v>152</v>
      </c>
    </row>
    <row r="114" spans="1:72" ht="13.5" customHeight="1">
      <c r="A114" s="6" t="str">
        <f>HYPERLINK("http://kyu.snu.ac.kr/sdhj/index.jsp?type=hj/GK14791_00IM0001_120b.jpg","1870_해북촌_120b")</f>
        <v>1870_해북촌_120b</v>
      </c>
      <c r="B114" s="4">
        <v>1870</v>
      </c>
      <c r="C114" s="4" t="s">
        <v>9156</v>
      </c>
      <c r="D114" s="4" t="s">
        <v>9157</v>
      </c>
      <c r="E114" s="4">
        <v>113</v>
      </c>
      <c r="F114" s="4">
        <v>1</v>
      </c>
      <c r="G114" s="4" t="s">
        <v>94</v>
      </c>
      <c r="H114" s="4" t="s">
        <v>95</v>
      </c>
      <c r="I114" s="4">
        <v>3</v>
      </c>
      <c r="L114" s="4">
        <v>4</v>
      </c>
      <c r="M114" s="4" t="s">
        <v>632</v>
      </c>
      <c r="N114" s="4" t="s">
        <v>633</v>
      </c>
      <c r="T114" s="4" t="s">
        <v>9109</v>
      </c>
      <c r="U114" s="4" t="s">
        <v>73</v>
      </c>
      <c r="V114" s="4" t="s">
        <v>74</v>
      </c>
      <c r="W114" s="4" t="s">
        <v>634</v>
      </c>
      <c r="X114" s="4" t="s">
        <v>635</v>
      </c>
      <c r="Y114" s="4" t="s">
        <v>636</v>
      </c>
      <c r="Z114" s="4" t="s">
        <v>637</v>
      </c>
      <c r="AC114" s="4">
        <v>40</v>
      </c>
      <c r="AD114" s="4" t="s">
        <v>184</v>
      </c>
      <c r="AE114" s="4" t="s">
        <v>185</v>
      </c>
      <c r="AJ114" s="4" t="s">
        <v>34</v>
      </c>
      <c r="AK114" s="4" t="s">
        <v>35</v>
      </c>
      <c r="AL114" s="4" t="s">
        <v>638</v>
      </c>
      <c r="AM114" s="4" t="s">
        <v>639</v>
      </c>
      <c r="AT114" s="4" t="s">
        <v>82</v>
      </c>
      <c r="AU114" s="4" t="s">
        <v>83</v>
      </c>
      <c r="AV114" s="4" t="s">
        <v>640</v>
      </c>
      <c r="AW114" s="4" t="s">
        <v>641</v>
      </c>
      <c r="BG114" s="4" t="s">
        <v>82</v>
      </c>
      <c r="BH114" s="4" t="s">
        <v>83</v>
      </c>
      <c r="BI114" s="4" t="s">
        <v>642</v>
      </c>
      <c r="BJ114" s="4" t="s">
        <v>9160</v>
      </c>
      <c r="BK114" s="4" t="s">
        <v>82</v>
      </c>
      <c r="BL114" s="4" t="s">
        <v>83</v>
      </c>
      <c r="BM114" s="4" t="s">
        <v>643</v>
      </c>
      <c r="BN114" s="4" t="s">
        <v>644</v>
      </c>
      <c r="BO114" s="4" t="s">
        <v>82</v>
      </c>
      <c r="BP114" s="4" t="s">
        <v>83</v>
      </c>
      <c r="BQ114" s="4" t="s">
        <v>645</v>
      </c>
      <c r="BR114" s="4" t="s">
        <v>646</v>
      </c>
      <c r="BS114" s="4" t="s">
        <v>260</v>
      </c>
      <c r="BT114" s="4" t="s">
        <v>261</v>
      </c>
    </row>
    <row r="115" spans="1:72" ht="13.5" customHeight="1">
      <c r="A115" s="6" t="str">
        <f>HYPERLINK("http://kyu.snu.ac.kr/sdhj/index.jsp?type=hj/GK14791_00IM0001_120b.jpg","1870_해북촌_120b")</f>
        <v>1870_해북촌_120b</v>
      </c>
      <c r="B115" s="4">
        <v>1870</v>
      </c>
      <c r="C115" s="4" t="s">
        <v>9161</v>
      </c>
      <c r="D115" s="4" t="s">
        <v>9162</v>
      </c>
      <c r="E115" s="4">
        <v>114</v>
      </c>
      <c r="F115" s="4">
        <v>1</v>
      </c>
      <c r="G115" s="4" t="s">
        <v>94</v>
      </c>
      <c r="H115" s="4" t="s">
        <v>95</v>
      </c>
      <c r="I115" s="4">
        <v>3</v>
      </c>
      <c r="L115" s="4">
        <v>4</v>
      </c>
      <c r="M115" s="4" t="s">
        <v>632</v>
      </c>
      <c r="N115" s="4" t="s">
        <v>633</v>
      </c>
      <c r="S115" s="4" t="s">
        <v>96</v>
      </c>
      <c r="T115" s="4" t="s">
        <v>97</v>
      </c>
      <c r="W115" s="4" t="s">
        <v>647</v>
      </c>
      <c r="X115" s="4" t="s">
        <v>648</v>
      </c>
      <c r="Y115" s="4" t="s">
        <v>100</v>
      </c>
      <c r="Z115" s="4" t="s">
        <v>101</v>
      </c>
      <c r="AC115" s="4">
        <v>44</v>
      </c>
      <c r="AD115" s="4" t="s">
        <v>480</v>
      </c>
      <c r="AE115" s="4" t="s">
        <v>481</v>
      </c>
      <c r="AJ115" s="4" t="s">
        <v>34</v>
      </c>
      <c r="AK115" s="4" t="s">
        <v>35</v>
      </c>
      <c r="AL115" s="4" t="s">
        <v>649</v>
      </c>
      <c r="AM115" s="4" t="s">
        <v>650</v>
      </c>
      <c r="AT115" s="4" t="s">
        <v>82</v>
      </c>
      <c r="AU115" s="4" t="s">
        <v>83</v>
      </c>
      <c r="AV115" s="4" t="s">
        <v>651</v>
      </c>
      <c r="AW115" s="4" t="s">
        <v>652</v>
      </c>
      <c r="BG115" s="4" t="s">
        <v>82</v>
      </c>
      <c r="BH115" s="4" t="s">
        <v>83</v>
      </c>
      <c r="BI115" s="4" t="s">
        <v>653</v>
      </c>
      <c r="BJ115" s="4" t="s">
        <v>654</v>
      </c>
      <c r="BK115" s="4" t="s">
        <v>82</v>
      </c>
      <c r="BL115" s="4" t="s">
        <v>83</v>
      </c>
      <c r="BM115" s="4" t="s">
        <v>655</v>
      </c>
      <c r="BN115" s="4" t="s">
        <v>656</v>
      </c>
      <c r="BO115" s="4" t="s">
        <v>82</v>
      </c>
      <c r="BP115" s="4" t="s">
        <v>83</v>
      </c>
      <c r="BQ115" s="4" t="s">
        <v>657</v>
      </c>
      <c r="BR115" s="4" t="s">
        <v>658</v>
      </c>
      <c r="BS115" s="4" t="s">
        <v>659</v>
      </c>
      <c r="BT115" s="4" t="s">
        <v>660</v>
      </c>
    </row>
    <row r="116" spans="1:72" ht="13.5" customHeight="1">
      <c r="A116" s="6" t="str">
        <f>HYPERLINK("http://kyu.snu.ac.kr/sdhj/index.jsp?type=hj/GK14791_00IM0001_120b.jpg","1870_해북촌_120b")</f>
        <v>1870_해북촌_120b</v>
      </c>
      <c r="B116" s="4">
        <v>1870</v>
      </c>
      <c r="C116" s="4" t="s">
        <v>9163</v>
      </c>
      <c r="D116" s="4" t="s">
        <v>9164</v>
      </c>
      <c r="E116" s="4">
        <v>115</v>
      </c>
      <c r="F116" s="4">
        <v>1</v>
      </c>
      <c r="G116" s="4" t="s">
        <v>94</v>
      </c>
      <c r="H116" s="4" t="s">
        <v>95</v>
      </c>
      <c r="I116" s="4">
        <v>3</v>
      </c>
      <c r="L116" s="4">
        <v>4</v>
      </c>
      <c r="M116" s="4" t="s">
        <v>632</v>
      </c>
      <c r="N116" s="4" t="s">
        <v>633</v>
      </c>
      <c r="S116" s="4" t="s">
        <v>586</v>
      </c>
      <c r="T116" s="4" t="s">
        <v>179</v>
      </c>
      <c r="Y116" s="4" t="s">
        <v>661</v>
      </c>
      <c r="Z116" s="4" t="s">
        <v>662</v>
      </c>
      <c r="AC116" s="4">
        <v>29</v>
      </c>
      <c r="AD116" s="4" t="s">
        <v>282</v>
      </c>
      <c r="AE116" s="4" t="s">
        <v>283</v>
      </c>
    </row>
    <row r="117" spans="1:72" ht="13.5" customHeight="1">
      <c r="A117" s="6" t="str">
        <f>HYPERLINK("http://kyu.snu.ac.kr/sdhj/index.jsp?type=hj/GK14791_00IM0001_120b.jpg","1870_해북촌_120b")</f>
        <v>1870_해북촌_120b</v>
      </c>
      <c r="B117" s="4">
        <v>1870</v>
      </c>
      <c r="C117" s="4" t="s">
        <v>9116</v>
      </c>
      <c r="D117" s="4" t="s">
        <v>9117</v>
      </c>
      <c r="E117" s="4">
        <v>116</v>
      </c>
      <c r="F117" s="4">
        <v>1</v>
      </c>
      <c r="G117" s="4" t="s">
        <v>94</v>
      </c>
      <c r="H117" s="4" t="s">
        <v>95</v>
      </c>
      <c r="I117" s="4">
        <v>3</v>
      </c>
      <c r="L117" s="4">
        <v>4</v>
      </c>
      <c r="M117" s="4" t="s">
        <v>632</v>
      </c>
      <c r="N117" s="4" t="s">
        <v>633</v>
      </c>
      <c r="S117" s="4" t="s">
        <v>590</v>
      </c>
      <c r="T117" s="4" t="s">
        <v>591</v>
      </c>
      <c r="W117" s="4" t="s">
        <v>75</v>
      </c>
      <c r="X117" s="4" t="s">
        <v>9165</v>
      </c>
      <c r="Y117" s="4" t="s">
        <v>100</v>
      </c>
      <c r="Z117" s="4" t="s">
        <v>101</v>
      </c>
      <c r="AC117" s="4">
        <v>27</v>
      </c>
      <c r="AD117" s="4" t="s">
        <v>242</v>
      </c>
      <c r="AE117" s="4" t="s">
        <v>243</v>
      </c>
    </row>
    <row r="118" spans="1:72" ht="13.5" customHeight="1">
      <c r="A118" s="6" t="str">
        <f>HYPERLINK("http://kyu.snu.ac.kr/sdhj/index.jsp?type=hj/GK14791_00IM0001_120b.jpg","1870_해북촌_120b")</f>
        <v>1870_해북촌_120b</v>
      </c>
      <c r="B118" s="4">
        <v>1870</v>
      </c>
      <c r="C118" s="4" t="s">
        <v>9116</v>
      </c>
      <c r="D118" s="4" t="s">
        <v>9117</v>
      </c>
      <c r="E118" s="4">
        <v>117</v>
      </c>
      <c r="F118" s="4">
        <v>1</v>
      </c>
      <c r="G118" s="4" t="s">
        <v>94</v>
      </c>
      <c r="H118" s="4" t="s">
        <v>95</v>
      </c>
      <c r="I118" s="4">
        <v>3</v>
      </c>
      <c r="L118" s="4">
        <v>4</v>
      </c>
      <c r="M118" s="4" t="s">
        <v>632</v>
      </c>
      <c r="N118" s="4" t="s">
        <v>633</v>
      </c>
      <c r="S118" s="4" t="s">
        <v>663</v>
      </c>
      <c r="T118" s="4" t="s">
        <v>664</v>
      </c>
      <c r="Y118" s="4" t="s">
        <v>665</v>
      </c>
      <c r="Z118" s="4" t="s">
        <v>666</v>
      </c>
      <c r="AC118" s="4">
        <v>20</v>
      </c>
      <c r="AD118" s="4" t="s">
        <v>588</v>
      </c>
      <c r="AE118" s="4" t="s">
        <v>589</v>
      </c>
    </row>
    <row r="119" spans="1:72" ht="13.5" customHeight="1">
      <c r="A119" s="6" t="str">
        <f>HYPERLINK("http://kyu.snu.ac.kr/sdhj/index.jsp?type=hj/GK14791_00IM0001_120b.jpg","1870_해북촌_120b")</f>
        <v>1870_해북촌_120b</v>
      </c>
      <c r="B119" s="4">
        <v>1870</v>
      </c>
      <c r="C119" s="4" t="s">
        <v>9116</v>
      </c>
      <c r="D119" s="4" t="s">
        <v>9117</v>
      </c>
      <c r="E119" s="4">
        <v>118</v>
      </c>
      <c r="F119" s="4">
        <v>1</v>
      </c>
      <c r="G119" s="4" t="s">
        <v>94</v>
      </c>
      <c r="H119" s="4" t="s">
        <v>95</v>
      </c>
      <c r="I119" s="4">
        <v>3</v>
      </c>
      <c r="L119" s="4">
        <v>4</v>
      </c>
      <c r="M119" s="4" t="s">
        <v>632</v>
      </c>
      <c r="N119" s="4" t="s">
        <v>633</v>
      </c>
      <c r="T119" s="4" t="s">
        <v>9120</v>
      </c>
      <c r="U119" s="4" t="s">
        <v>138</v>
      </c>
      <c r="V119" s="4" t="s">
        <v>139</v>
      </c>
      <c r="Y119" s="4" t="s">
        <v>667</v>
      </c>
      <c r="Z119" s="4" t="s">
        <v>668</v>
      </c>
      <c r="AD119" s="4" t="s">
        <v>480</v>
      </c>
      <c r="AE119" s="4" t="s">
        <v>481</v>
      </c>
    </row>
    <row r="120" spans="1:72" ht="13.5" customHeight="1">
      <c r="A120" s="6" t="str">
        <f>HYPERLINK("http://kyu.snu.ac.kr/sdhj/index.jsp?type=hj/GK14791_00IM0001_120b.jpg","1870_해북촌_120b")</f>
        <v>1870_해북촌_120b</v>
      </c>
      <c r="B120" s="4">
        <v>1870</v>
      </c>
      <c r="C120" s="4" t="s">
        <v>9116</v>
      </c>
      <c r="D120" s="4" t="s">
        <v>9117</v>
      </c>
      <c r="E120" s="4">
        <v>119</v>
      </c>
      <c r="F120" s="4">
        <v>1</v>
      </c>
      <c r="G120" s="4" t="s">
        <v>94</v>
      </c>
      <c r="H120" s="4" t="s">
        <v>95</v>
      </c>
      <c r="I120" s="4">
        <v>3</v>
      </c>
      <c r="L120" s="4">
        <v>4</v>
      </c>
      <c r="M120" s="4" t="s">
        <v>632</v>
      </c>
      <c r="N120" s="4" t="s">
        <v>633</v>
      </c>
      <c r="T120" s="4" t="s">
        <v>9120</v>
      </c>
      <c r="U120" s="4" t="s">
        <v>138</v>
      </c>
      <c r="V120" s="4" t="s">
        <v>139</v>
      </c>
      <c r="Y120" s="4" t="s">
        <v>669</v>
      </c>
      <c r="Z120" s="4" t="s">
        <v>670</v>
      </c>
      <c r="AD120" s="4" t="s">
        <v>671</v>
      </c>
      <c r="AE120" s="4" t="s">
        <v>672</v>
      </c>
    </row>
    <row r="121" spans="1:72" ht="13.5" customHeight="1">
      <c r="A121" s="6" t="str">
        <f>HYPERLINK("http://kyu.snu.ac.kr/sdhj/index.jsp?type=hj/GK14791_00IM0001_120b.jpg","1870_해북촌_120b")</f>
        <v>1870_해북촌_120b</v>
      </c>
      <c r="B121" s="4">
        <v>1870</v>
      </c>
      <c r="C121" s="4" t="s">
        <v>9116</v>
      </c>
      <c r="D121" s="4" t="s">
        <v>9117</v>
      </c>
      <c r="E121" s="4">
        <v>120</v>
      </c>
      <c r="F121" s="4">
        <v>1</v>
      </c>
      <c r="G121" s="4" t="s">
        <v>94</v>
      </c>
      <c r="H121" s="4" t="s">
        <v>95</v>
      </c>
      <c r="I121" s="4">
        <v>3</v>
      </c>
      <c r="L121" s="4">
        <v>4</v>
      </c>
      <c r="M121" s="4" t="s">
        <v>632</v>
      </c>
      <c r="N121" s="4" t="s">
        <v>633</v>
      </c>
      <c r="T121" s="4" t="s">
        <v>9120</v>
      </c>
      <c r="U121" s="4" t="s">
        <v>138</v>
      </c>
      <c r="V121" s="4" t="s">
        <v>139</v>
      </c>
      <c r="Y121" s="4" t="s">
        <v>673</v>
      </c>
      <c r="Z121" s="4" t="s">
        <v>674</v>
      </c>
      <c r="AD121" s="4" t="s">
        <v>122</v>
      </c>
      <c r="AE121" s="4" t="s">
        <v>123</v>
      </c>
    </row>
    <row r="122" spans="1:72" ht="13.5" customHeight="1">
      <c r="A122" s="6" t="str">
        <f>HYPERLINK("http://kyu.snu.ac.kr/sdhj/index.jsp?type=hj/GK14791_00IM0001_121a.jpg","1870_해북촌_121a")</f>
        <v>1870_해북촌_121a</v>
      </c>
      <c r="B122" s="4">
        <v>1870</v>
      </c>
      <c r="C122" s="4" t="s">
        <v>9116</v>
      </c>
      <c r="D122" s="4" t="s">
        <v>9117</v>
      </c>
      <c r="E122" s="4">
        <v>121</v>
      </c>
      <c r="F122" s="4">
        <v>1</v>
      </c>
      <c r="G122" s="4" t="s">
        <v>94</v>
      </c>
      <c r="H122" s="4" t="s">
        <v>95</v>
      </c>
      <c r="I122" s="4">
        <v>3</v>
      </c>
      <c r="L122" s="4">
        <v>5</v>
      </c>
      <c r="M122" s="4" t="s">
        <v>675</v>
      </c>
      <c r="N122" s="4" t="s">
        <v>676</v>
      </c>
      <c r="T122" s="4" t="s">
        <v>9166</v>
      </c>
      <c r="U122" s="4" t="s">
        <v>73</v>
      </c>
      <c r="V122" s="4" t="s">
        <v>74</v>
      </c>
      <c r="W122" s="4" t="s">
        <v>327</v>
      </c>
      <c r="X122" s="4" t="s">
        <v>9167</v>
      </c>
      <c r="Y122" s="4" t="s">
        <v>677</v>
      </c>
      <c r="Z122" s="4" t="s">
        <v>678</v>
      </c>
      <c r="AC122" s="4">
        <v>39</v>
      </c>
      <c r="AD122" s="4" t="s">
        <v>232</v>
      </c>
      <c r="AE122" s="4" t="s">
        <v>233</v>
      </c>
      <c r="AJ122" s="4" t="s">
        <v>34</v>
      </c>
      <c r="AK122" s="4" t="s">
        <v>35</v>
      </c>
      <c r="AL122" s="4" t="s">
        <v>600</v>
      </c>
      <c r="AM122" s="4" t="s">
        <v>333</v>
      </c>
      <c r="AT122" s="4" t="s">
        <v>82</v>
      </c>
      <c r="AU122" s="4" t="s">
        <v>83</v>
      </c>
      <c r="AV122" s="4" t="s">
        <v>679</v>
      </c>
      <c r="AW122" s="4" t="s">
        <v>9168</v>
      </c>
      <c r="BG122" s="4" t="s">
        <v>82</v>
      </c>
      <c r="BH122" s="4" t="s">
        <v>83</v>
      </c>
      <c r="BI122" s="4" t="s">
        <v>680</v>
      </c>
      <c r="BJ122" s="4" t="s">
        <v>681</v>
      </c>
      <c r="BK122" s="4" t="s">
        <v>336</v>
      </c>
      <c r="BL122" s="4" t="s">
        <v>337</v>
      </c>
      <c r="BM122" s="4" t="s">
        <v>338</v>
      </c>
      <c r="BN122" s="4" t="s">
        <v>339</v>
      </c>
      <c r="BO122" s="4" t="s">
        <v>82</v>
      </c>
      <c r="BP122" s="4" t="s">
        <v>83</v>
      </c>
      <c r="BQ122" s="4" t="s">
        <v>682</v>
      </c>
      <c r="BR122" s="4" t="s">
        <v>683</v>
      </c>
      <c r="BS122" s="4" t="s">
        <v>684</v>
      </c>
      <c r="BT122" s="4" t="s">
        <v>685</v>
      </c>
    </row>
    <row r="123" spans="1:72" ht="13.5" customHeight="1">
      <c r="A123" s="6" t="str">
        <f>HYPERLINK("http://kyu.snu.ac.kr/sdhj/index.jsp?type=hj/GK14791_00IM0001_121a.jpg","1870_해북촌_121a")</f>
        <v>1870_해북촌_121a</v>
      </c>
      <c r="B123" s="4">
        <v>1870</v>
      </c>
      <c r="C123" s="4" t="s">
        <v>9169</v>
      </c>
      <c r="D123" s="4" t="s">
        <v>9170</v>
      </c>
      <c r="E123" s="4">
        <v>122</v>
      </c>
      <c r="F123" s="4">
        <v>1</v>
      </c>
      <c r="G123" s="4" t="s">
        <v>94</v>
      </c>
      <c r="H123" s="4" t="s">
        <v>95</v>
      </c>
      <c r="I123" s="4">
        <v>3</v>
      </c>
      <c r="L123" s="4">
        <v>5</v>
      </c>
      <c r="M123" s="4" t="s">
        <v>675</v>
      </c>
      <c r="N123" s="4" t="s">
        <v>676</v>
      </c>
      <c r="S123" s="4" t="s">
        <v>214</v>
      </c>
      <c r="T123" s="4" t="s">
        <v>215</v>
      </c>
      <c r="W123" s="4" t="s">
        <v>686</v>
      </c>
      <c r="X123" s="4" t="s">
        <v>687</v>
      </c>
      <c r="Y123" s="4" t="s">
        <v>100</v>
      </c>
      <c r="Z123" s="4" t="s">
        <v>101</v>
      </c>
      <c r="AC123" s="4">
        <v>69</v>
      </c>
      <c r="AD123" s="4" t="s">
        <v>232</v>
      </c>
      <c r="AE123" s="4" t="s">
        <v>233</v>
      </c>
    </row>
    <row r="124" spans="1:72" ht="13.5" customHeight="1">
      <c r="A124" s="6" t="str">
        <f>HYPERLINK("http://kyu.snu.ac.kr/sdhj/index.jsp?type=hj/GK14791_00IM0001_121a.jpg","1870_해북촌_121a")</f>
        <v>1870_해북촌_121a</v>
      </c>
      <c r="B124" s="4">
        <v>1870</v>
      </c>
      <c r="C124" s="4" t="s">
        <v>9171</v>
      </c>
      <c r="D124" s="4" t="s">
        <v>9172</v>
      </c>
      <c r="E124" s="4">
        <v>123</v>
      </c>
      <c r="F124" s="4">
        <v>1</v>
      </c>
      <c r="G124" s="4" t="s">
        <v>94</v>
      </c>
      <c r="H124" s="4" t="s">
        <v>95</v>
      </c>
      <c r="I124" s="4">
        <v>3</v>
      </c>
      <c r="L124" s="4">
        <v>5</v>
      </c>
      <c r="M124" s="4" t="s">
        <v>675</v>
      </c>
      <c r="N124" s="4" t="s">
        <v>676</v>
      </c>
      <c r="S124" s="4" t="s">
        <v>96</v>
      </c>
      <c r="T124" s="4" t="s">
        <v>97</v>
      </c>
      <c r="W124" s="4" t="s">
        <v>688</v>
      </c>
      <c r="X124" s="4" t="s">
        <v>689</v>
      </c>
      <c r="Y124" s="4" t="s">
        <v>100</v>
      </c>
      <c r="Z124" s="4" t="s">
        <v>101</v>
      </c>
      <c r="AC124" s="4">
        <v>46</v>
      </c>
      <c r="AD124" s="4" t="s">
        <v>174</v>
      </c>
      <c r="AE124" s="4" t="s">
        <v>175</v>
      </c>
      <c r="AJ124" s="4" t="s">
        <v>34</v>
      </c>
      <c r="AK124" s="4" t="s">
        <v>35</v>
      </c>
      <c r="AL124" s="4" t="s">
        <v>684</v>
      </c>
      <c r="AM124" s="4" t="s">
        <v>685</v>
      </c>
      <c r="AT124" s="4" t="s">
        <v>82</v>
      </c>
      <c r="AU124" s="4" t="s">
        <v>83</v>
      </c>
      <c r="AV124" s="4" t="s">
        <v>690</v>
      </c>
      <c r="AW124" s="4" t="s">
        <v>691</v>
      </c>
      <c r="BG124" s="4" t="s">
        <v>82</v>
      </c>
      <c r="BH124" s="4" t="s">
        <v>83</v>
      </c>
      <c r="BI124" s="4" t="s">
        <v>692</v>
      </c>
      <c r="BJ124" s="4" t="s">
        <v>693</v>
      </c>
      <c r="BK124" s="4" t="s">
        <v>82</v>
      </c>
      <c r="BL124" s="4" t="s">
        <v>83</v>
      </c>
      <c r="BM124" s="4" t="s">
        <v>694</v>
      </c>
      <c r="BN124" s="4" t="s">
        <v>695</v>
      </c>
      <c r="BO124" s="4" t="s">
        <v>82</v>
      </c>
      <c r="BP124" s="4" t="s">
        <v>83</v>
      </c>
      <c r="BQ124" s="4" t="s">
        <v>696</v>
      </c>
      <c r="BR124" s="4" t="s">
        <v>9173</v>
      </c>
      <c r="BS124" s="4" t="s">
        <v>697</v>
      </c>
      <c r="BT124" s="4" t="s">
        <v>698</v>
      </c>
    </row>
    <row r="125" spans="1:72" ht="13.5" customHeight="1">
      <c r="A125" s="6" t="str">
        <f>HYPERLINK("http://kyu.snu.ac.kr/sdhj/index.jsp?type=hj/GK14791_00IM0001_121a.jpg","1870_해북촌_121a")</f>
        <v>1870_해북촌_121a</v>
      </c>
      <c r="B125" s="4">
        <v>1870</v>
      </c>
      <c r="C125" s="4" t="s">
        <v>9174</v>
      </c>
      <c r="D125" s="4" t="s">
        <v>9175</v>
      </c>
      <c r="E125" s="4">
        <v>124</v>
      </c>
      <c r="F125" s="4">
        <v>1</v>
      </c>
      <c r="G125" s="4" t="s">
        <v>94</v>
      </c>
      <c r="H125" s="4" t="s">
        <v>95</v>
      </c>
      <c r="I125" s="4">
        <v>3</v>
      </c>
      <c r="L125" s="4">
        <v>5</v>
      </c>
      <c r="M125" s="4" t="s">
        <v>675</v>
      </c>
      <c r="N125" s="4" t="s">
        <v>676</v>
      </c>
      <c r="S125" s="4" t="s">
        <v>116</v>
      </c>
      <c r="T125" s="4" t="s">
        <v>117</v>
      </c>
      <c r="Y125" s="4" t="s">
        <v>699</v>
      </c>
      <c r="Z125" s="4" t="s">
        <v>700</v>
      </c>
      <c r="AC125" s="4">
        <v>16</v>
      </c>
      <c r="AD125" s="4" t="s">
        <v>701</v>
      </c>
      <c r="AE125" s="4" t="s">
        <v>702</v>
      </c>
    </row>
    <row r="126" spans="1:72" ht="13.5" customHeight="1">
      <c r="A126" s="6" t="str">
        <f>HYPERLINK("http://kyu.snu.ac.kr/sdhj/index.jsp?type=hj/GK14791_00IM0001_121a.jpg","1870_해북촌_121a")</f>
        <v>1870_해북촌_121a</v>
      </c>
      <c r="B126" s="4">
        <v>1870</v>
      </c>
      <c r="C126" s="4" t="s">
        <v>9171</v>
      </c>
      <c r="D126" s="4" t="s">
        <v>9172</v>
      </c>
      <c r="E126" s="4">
        <v>125</v>
      </c>
      <c r="F126" s="4">
        <v>1</v>
      </c>
      <c r="G126" s="4" t="s">
        <v>94</v>
      </c>
      <c r="H126" s="4" t="s">
        <v>95</v>
      </c>
      <c r="I126" s="4">
        <v>3</v>
      </c>
      <c r="L126" s="4">
        <v>5</v>
      </c>
      <c r="M126" s="4" t="s">
        <v>675</v>
      </c>
      <c r="N126" s="4" t="s">
        <v>676</v>
      </c>
      <c r="T126" s="4" t="s">
        <v>9176</v>
      </c>
      <c r="U126" s="4" t="s">
        <v>138</v>
      </c>
      <c r="V126" s="4" t="s">
        <v>139</v>
      </c>
      <c r="Y126" s="4" t="s">
        <v>703</v>
      </c>
      <c r="Z126" s="4" t="s">
        <v>704</v>
      </c>
      <c r="AD126" s="4" t="s">
        <v>78</v>
      </c>
      <c r="AE126" s="4" t="s">
        <v>79</v>
      </c>
    </row>
    <row r="127" spans="1:72" ht="13.5" customHeight="1">
      <c r="A127" s="6" t="str">
        <f>HYPERLINK("http://kyu.snu.ac.kr/sdhj/index.jsp?type=hj/GK14791_00IM0001_121a.jpg","1870_해북촌_121a")</f>
        <v>1870_해북촌_121a</v>
      </c>
      <c r="B127" s="4">
        <v>1870</v>
      </c>
      <c r="C127" s="4" t="s">
        <v>9171</v>
      </c>
      <c r="D127" s="4" t="s">
        <v>9172</v>
      </c>
      <c r="E127" s="4">
        <v>126</v>
      </c>
      <c r="F127" s="4">
        <v>1</v>
      </c>
      <c r="G127" s="4" t="s">
        <v>94</v>
      </c>
      <c r="H127" s="4" t="s">
        <v>95</v>
      </c>
      <c r="I127" s="4">
        <v>3</v>
      </c>
      <c r="L127" s="4">
        <v>5</v>
      </c>
      <c r="M127" s="4" t="s">
        <v>675</v>
      </c>
      <c r="N127" s="4" t="s">
        <v>676</v>
      </c>
      <c r="T127" s="4" t="s">
        <v>9176</v>
      </c>
      <c r="U127" s="4" t="s">
        <v>138</v>
      </c>
      <c r="V127" s="4" t="s">
        <v>139</v>
      </c>
      <c r="Y127" s="4" t="s">
        <v>630</v>
      </c>
      <c r="Z127" s="4" t="s">
        <v>631</v>
      </c>
      <c r="AD127" s="4" t="s">
        <v>248</v>
      </c>
      <c r="AE127" s="4" t="s">
        <v>249</v>
      </c>
    </row>
    <row r="128" spans="1:72" ht="13.5" customHeight="1">
      <c r="A128" s="6" t="str">
        <f>HYPERLINK("http://kyu.snu.ac.kr/sdhj/index.jsp?type=hj/GK14791_00IM0001_121a.jpg","1870_해북촌_121a")</f>
        <v>1870_해북촌_121a</v>
      </c>
      <c r="B128" s="4">
        <v>1870</v>
      </c>
      <c r="C128" s="4" t="s">
        <v>9171</v>
      </c>
      <c r="D128" s="4" t="s">
        <v>9172</v>
      </c>
      <c r="E128" s="4">
        <v>127</v>
      </c>
      <c r="F128" s="4">
        <v>1</v>
      </c>
      <c r="G128" s="4" t="s">
        <v>94</v>
      </c>
      <c r="H128" s="4" t="s">
        <v>95</v>
      </c>
      <c r="I128" s="4">
        <v>3</v>
      </c>
      <c r="L128" s="4">
        <v>5</v>
      </c>
      <c r="M128" s="4" t="s">
        <v>675</v>
      </c>
      <c r="N128" s="4" t="s">
        <v>676</v>
      </c>
      <c r="T128" s="4" t="s">
        <v>9176</v>
      </c>
      <c r="U128" s="4" t="s">
        <v>138</v>
      </c>
      <c r="V128" s="4" t="s">
        <v>139</v>
      </c>
      <c r="Y128" s="4" t="s">
        <v>705</v>
      </c>
      <c r="Z128" s="4" t="s">
        <v>706</v>
      </c>
      <c r="AD128" s="4" t="s">
        <v>282</v>
      </c>
      <c r="AE128" s="4" t="s">
        <v>283</v>
      </c>
    </row>
    <row r="129" spans="1:72" ht="13.5" customHeight="1">
      <c r="A129" s="6" t="str">
        <f>HYPERLINK("http://kyu.snu.ac.kr/sdhj/index.jsp?type=hj/GK14791_00IM0001_121a.jpg","1870_해북촌_121a")</f>
        <v>1870_해북촌_121a</v>
      </c>
      <c r="B129" s="4">
        <v>1870</v>
      </c>
      <c r="C129" s="4" t="s">
        <v>9171</v>
      </c>
      <c r="D129" s="4" t="s">
        <v>9172</v>
      </c>
      <c r="E129" s="4">
        <v>128</v>
      </c>
      <c r="F129" s="4">
        <v>1</v>
      </c>
      <c r="G129" s="4" t="s">
        <v>94</v>
      </c>
      <c r="H129" s="4" t="s">
        <v>95</v>
      </c>
      <c r="I129" s="4">
        <v>4</v>
      </c>
      <c r="J129" s="4" t="s">
        <v>707</v>
      </c>
      <c r="K129" s="4" t="s">
        <v>708</v>
      </c>
      <c r="L129" s="4">
        <v>1</v>
      </c>
      <c r="M129" s="4" t="s">
        <v>709</v>
      </c>
      <c r="N129" s="4" t="s">
        <v>710</v>
      </c>
      <c r="T129" s="4" t="s">
        <v>9177</v>
      </c>
      <c r="U129" s="4" t="s">
        <v>73</v>
      </c>
      <c r="V129" s="4" t="s">
        <v>74</v>
      </c>
      <c r="W129" s="4" t="s">
        <v>75</v>
      </c>
      <c r="X129" s="4" t="s">
        <v>9178</v>
      </c>
      <c r="Y129" s="4" t="s">
        <v>711</v>
      </c>
      <c r="Z129" s="4" t="s">
        <v>712</v>
      </c>
      <c r="AC129" s="4">
        <v>59</v>
      </c>
      <c r="AD129" s="4" t="s">
        <v>410</v>
      </c>
      <c r="AE129" s="4" t="s">
        <v>411</v>
      </c>
      <c r="AJ129" s="4" t="s">
        <v>34</v>
      </c>
      <c r="AK129" s="4" t="s">
        <v>35</v>
      </c>
      <c r="AL129" s="4" t="s">
        <v>80</v>
      </c>
      <c r="AM129" s="4" t="s">
        <v>81</v>
      </c>
      <c r="AT129" s="4" t="s">
        <v>82</v>
      </c>
      <c r="AU129" s="4" t="s">
        <v>83</v>
      </c>
      <c r="AV129" s="4" t="s">
        <v>713</v>
      </c>
      <c r="AW129" s="4" t="s">
        <v>714</v>
      </c>
      <c r="BG129" s="4" t="s">
        <v>82</v>
      </c>
      <c r="BH129" s="4" t="s">
        <v>83</v>
      </c>
      <c r="BI129" s="4" t="s">
        <v>715</v>
      </c>
      <c r="BJ129" s="4" t="s">
        <v>716</v>
      </c>
      <c r="BK129" s="4" t="s">
        <v>82</v>
      </c>
      <c r="BL129" s="4" t="s">
        <v>83</v>
      </c>
      <c r="BM129" s="4" t="s">
        <v>717</v>
      </c>
      <c r="BN129" s="4" t="s">
        <v>718</v>
      </c>
      <c r="BO129" s="4" t="s">
        <v>82</v>
      </c>
      <c r="BP129" s="4" t="s">
        <v>83</v>
      </c>
      <c r="BQ129" s="4" t="s">
        <v>9179</v>
      </c>
      <c r="BR129" s="4" t="s">
        <v>9180</v>
      </c>
      <c r="BS129" s="4" t="s">
        <v>260</v>
      </c>
      <c r="BT129" s="4" t="s">
        <v>261</v>
      </c>
    </row>
    <row r="130" spans="1:72" ht="13.5" customHeight="1">
      <c r="A130" s="6" t="str">
        <f>HYPERLINK("http://kyu.snu.ac.kr/sdhj/index.jsp?type=hj/GK14791_00IM0001_121a.jpg","1870_해북촌_121a")</f>
        <v>1870_해북촌_121a</v>
      </c>
      <c r="B130" s="4">
        <v>1870</v>
      </c>
      <c r="C130" s="4" t="s">
        <v>9181</v>
      </c>
      <c r="D130" s="4" t="s">
        <v>9182</v>
      </c>
      <c r="E130" s="4">
        <v>129</v>
      </c>
      <c r="F130" s="4">
        <v>1</v>
      </c>
      <c r="G130" s="4" t="s">
        <v>94</v>
      </c>
      <c r="H130" s="4" t="s">
        <v>95</v>
      </c>
      <c r="I130" s="4">
        <v>4</v>
      </c>
      <c r="L130" s="4">
        <v>1</v>
      </c>
      <c r="M130" s="4" t="s">
        <v>709</v>
      </c>
      <c r="N130" s="4" t="s">
        <v>710</v>
      </c>
      <c r="S130" s="4" t="s">
        <v>96</v>
      </c>
      <c r="T130" s="4" t="s">
        <v>97</v>
      </c>
      <c r="W130" s="4" t="s">
        <v>688</v>
      </c>
      <c r="X130" s="4" t="s">
        <v>689</v>
      </c>
      <c r="Y130" s="4" t="s">
        <v>100</v>
      </c>
      <c r="Z130" s="4" t="s">
        <v>101</v>
      </c>
      <c r="AC130" s="4">
        <v>54</v>
      </c>
      <c r="AD130" s="4" t="s">
        <v>151</v>
      </c>
      <c r="AE130" s="4" t="s">
        <v>152</v>
      </c>
      <c r="AJ130" s="4" t="s">
        <v>104</v>
      </c>
      <c r="AK130" s="4" t="s">
        <v>105</v>
      </c>
      <c r="AL130" s="4" t="s">
        <v>260</v>
      </c>
      <c r="AM130" s="4" t="s">
        <v>261</v>
      </c>
      <c r="AT130" s="4" t="s">
        <v>82</v>
      </c>
      <c r="AU130" s="4" t="s">
        <v>83</v>
      </c>
      <c r="AV130" s="4" t="s">
        <v>719</v>
      </c>
      <c r="AW130" s="4" t="s">
        <v>720</v>
      </c>
      <c r="BG130" s="4" t="s">
        <v>82</v>
      </c>
      <c r="BH130" s="4" t="s">
        <v>83</v>
      </c>
      <c r="BI130" s="4" t="s">
        <v>721</v>
      </c>
      <c r="BJ130" s="4" t="s">
        <v>722</v>
      </c>
      <c r="BK130" s="4" t="s">
        <v>82</v>
      </c>
      <c r="BL130" s="4" t="s">
        <v>83</v>
      </c>
      <c r="BM130" s="4" t="s">
        <v>723</v>
      </c>
      <c r="BN130" s="4" t="s">
        <v>724</v>
      </c>
      <c r="BO130" s="4" t="s">
        <v>82</v>
      </c>
      <c r="BP130" s="4" t="s">
        <v>83</v>
      </c>
      <c r="BQ130" s="4" t="s">
        <v>725</v>
      </c>
      <c r="BR130" s="4" t="s">
        <v>726</v>
      </c>
      <c r="BS130" s="4" t="s">
        <v>727</v>
      </c>
      <c r="BT130" s="4" t="s">
        <v>728</v>
      </c>
    </row>
    <row r="131" spans="1:72" ht="13.5" customHeight="1">
      <c r="A131" s="6" t="str">
        <f>HYPERLINK("http://kyu.snu.ac.kr/sdhj/index.jsp?type=hj/GK14791_00IM0001_121a.jpg","1870_해북촌_121a")</f>
        <v>1870_해북촌_121a</v>
      </c>
      <c r="B131" s="4">
        <v>1870</v>
      </c>
      <c r="C131" s="4" t="s">
        <v>9031</v>
      </c>
      <c r="D131" s="4" t="s">
        <v>9032</v>
      </c>
      <c r="E131" s="4">
        <v>130</v>
      </c>
      <c r="F131" s="4">
        <v>1</v>
      </c>
      <c r="G131" s="4" t="s">
        <v>94</v>
      </c>
      <c r="H131" s="4" t="s">
        <v>95</v>
      </c>
      <c r="I131" s="4">
        <v>4</v>
      </c>
      <c r="L131" s="4">
        <v>1</v>
      </c>
      <c r="M131" s="4" t="s">
        <v>709</v>
      </c>
      <c r="N131" s="4" t="s">
        <v>710</v>
      </c>
      <c r="S131" s="4" t="s">
        <v>116</v>
      </c>
      <c r="T131" s="4" t="s">
        <v>117</v>
      </c>
      <c r="Y131" s="4" t="s">
        <v>729</v>
      </c>
      <c r="Z131" s="4" t="s">
        <v>730</v>
      </c>
      <c r="AA131" s="4" t="s">
        <v>731</v>
      </c>
      <c r="AB131" s="4" t="s">
        <v>732</v>
      </c>
      <c r="AC131" s="4">
        <v>26</v>
      </c>
      <c r="AD131" s="4" t="s">
        <v>136</v>
      </c>
      <c r="AE131" s="4" t="s">
        <v>137</v>
      </c>
    </row>
    <row r="132" spans="1:72" ht="13.5" customHeight="1">
      <c r="A132" s="6" t="str">
        <f>HYPERLINK("http://kyu.snu.ac.kr/sdhj/index.jsp?type=hj/GK14791_00IM0001_121a.jpg","1870_해북촌_121a")</f>
        <v>1870_해북촌_121a</v>
      </c>
      <c r="B132" s="4">
        <v>1870</v>
      </c>
      <c r="C132" s="4" t="s">
        <v>9181</v>
      </c>
      <c r="D132" s="4" t="s">
        <v>9182</v>
      </c>
      <c r="E132" s="4">
        <v>131</v>
      </c>
      <c r="F132" s="4">
        <v>1</v>
      </c>
      <c r="G132" s="4" t="s">
        <v>94</v>
      </c>
      <c r="H132" s="4" t="s">
        <v>95</v>
      </c>
      <c r="I132" s="4">
        <v>4</v>
      </c>
      <c r="L132" s="4">
        <v>1</v>
      </c>
      <c r="M132" s="4" t="s">
        <v>709</v>
      </c>
      <c r="N132" s="4" t="s">
        <v>710</v>
      </c>
      <c r="S132" s="4" t="s">
        <v>124</v>
      </c>
      <c r="T132" s="4" t="s">
        <v>125</v>
      </c>
      <c r="W132" s="4" t="s">
        <v>634</v>
      </c>
      <c r="X132" s="4" t="s">
        <v>635</v>
      </c>
      <c r="Y132" s="4" t="s">
        <v>100</v>
      </c>
      <c r="Z132" s="4" t="s">
        <v>101</v>
      </c>
      <c r="AC132" s="4">
        <v>31</v>
      </c>
      <c r="AD132" s="4" t="s">
        <v>134</v>
      </c>
      <c r="AE132" s="4" t="s">
        <v>135</v>
      </c>
    </row>
    <row r="133" spans="1:72" ht="13.5" customHeight="1">
      <c r="A133" s="6" t="str">
        <f>HYPERLINK("http://kyu.snu.ac.kr/sdhj/index.jsp?type=hj/GK14791_00IM0001_121a.jpg","1870_해북촌_121a")</f>
        <v>1870_해북촌_121a</v>
      </c>
      <c r="B133" s="4">
        <v>1870</v>
      </c>
      <c r="C133" s="4" t="s">
        <v>9181</v>
      </c>
      <c r="D133" s="4" t="s">
        <v>9182</v>
      </c>
      <c r="E133" s="4">
        <v>132</v>
      </c>
      <c r="F133" s="4">
        <v>1</v>
      </c>
      <c r="G133" s="4" t="s">
        <v>94</v>
      </c>
      <c r="H133" s="4" t="s">
        <v>95</v>
      </c>
      <c r="I133" s="4">
        <v>4</v>
      </c>
      <c r="L133" s="4">
        <v>1</v>
      </c>
      <c r="M133" s="4" t="s">
        <v>709</v>
      </c>
      <c r="N133" s="4" t="s">
        <v>710</v>
      </c>
      <c r="T133" s="4" t="s">
        <v>9183</v>
      </c>
      <c r="U133" s="4" t="s">
        <v>138</v>
      </c>
      <c r="V133" s="4" t="s">
        <v>139</v>
      </c>
      <c r="Y133" s="4" t="s">
        <v>733</v>
      </c>
      <c r="Z133" s="4" t="s">
        <v>734</v>
      </c>
      <c r="AD133" s="4" t="s">
        <v>414</v>
      </c>
      <c r="AE133" s="4" t="s">
        <v>415</v>
      </c>
    </row>
    <row r="134" spans="1:72" ht="13.5" customHeight="1">
      <c r="A134" s="6" t="str">
        <f>HYPERLINK("http://kyu.snu.ac.kr/sdhj/index.jsp?type=hj/GK14791_00IM0001_121a.jpg","1870_해북촌_121a")</f>
        <v>1870_해북촌_121a</v>
      </c>
      <c r="B134" s="4">
        <v>1870</v>
      </c>
      <c r="C134" s="4" t="s">
        <v>9181</v>
      </c>
      <c r="D134" s="4" t="s">
        <v>9182</v>
      </c>
      <c r="E134" s="4">
        <v>133</v>
      </c>
      <c r="F134" s="4">
        <v>1</v>
      </c>
      <c r="G134" s="4" t="s">
        <v>94</v>
      </c>
      <c r="H134" s="4" t="s">
        <v>95</v>
      </c>
      <c r="I134" s="4">
        <v>4</v>
      </c>
      <c r="L134" s="4">
        <v>1</v>
      </c>
      <c r="M134" s="4" t="s">
        <v>709</v>
      </c>
      <c r="N134" s="4" t="s">
        <v>710</v>
      </c>
      <c r="T134" s="4" t="s">
        <v>9183</v>
      </c>
      <c r="U134" s="4" t="s">
        <v>138</v>
      </c>
      <c r="V134" s="4" t="s">
        <v>139</v>
      </c>
      <c r="Y134" s="4" t="s">
        <v>735</v>
      </c>
      <c r="Z134" s="4" t="s">
        <v>477</v>
      </c>
      <c r="AD134" s="4" t="s">
        <v>287</v>
      </c>
      <c r="AE134" s="4" t="s">
        <v>288</v>
      </c>
    </row>
    <row r="135" spans="1:72" ht="13.5" customHeight="1">
      <c r="A135" s="6" t="str">
        <f>HYPERLINK("http://kyu.snu.ac.kr/sdhj/index.jsp?type=hj/GK14791_00IM0001_121a.jpg","1870_해북촌_121a")</f>
        <v>1870_해북촌_121a</v>
      </c>
      <c r="B135" s="4">
        <v>1870</v>
      </c>
      <c r="C135" s="4" t="s">
        <v>9181</v>
      </c>
      <c r="D135" s="4" t="s">
        <v>9182</v>
      </c>
      <c r="E135" s="4">
        <v>134</v>
      </c>
      <c r="F135" s="4">
        <v>1</v>
      </c>
      <c r="G135" s="4" t="s">
        <v>94</v>
      </c>
      <c r="H135" s="4" t="s">
        <v>95</v>
      </c>
      <c r="I135" s="4">
        <v>4</v>
      </c>
      <c r="L135" s="4">
        <v>1</v>
      </c>
      <c r="M135" s="4" t="s">
        <v>709</v>
      </c>
      <c r="N135" s="4" t="s">
        <v>710</v>
      </c>
      <c r="T135" s="4" t="s">
        <v>9183</v>
      </c>
      <c r="U135" s="4" t="s">
        <v>138</v>
      </c>
      <c r="V135" s="4" t="s">
        <v>139</v>
      </c>
      <c r="Y135" s="4" t="s">
        <v>736</v>
      </c>
      <c r="Z135" s="4" t="s">
        <v>737</v>
      </c>
      <c r="AD135" s="4" t="s">
        <v>738</v>
      </c>
      <c r="AE135" s="4" t="s">
        <v>739</v>
      </c>
    </row>
    <row r="136" spans="1:72" ht="13.5" customHeight="1">
      <c r="A136" s="6" t="str">
        <f>HYPERLINK("http://kyu.snu.ac.kr/sdhj/index.jsp?type=hj/GK14791_00IM0001_121a.jpg","1870_해북촌_121a")</f>
        <v>1870_해북촌_121a</v>
      </c>
      <c r="B136" s="4">
        <v>1870</v>
      </c>
      <c r="C136" s="4" t="s">
        <v>9181</v>
      </c>
      <c r="D136" s="4" t="s">
        <v>9182</v>
      </c>
      <c r="E136" s="4">
        <v>135</v>
      </c>
      <c r="F136" s="4">
        <v>1</v>
      </c>
      <c r="G136" s="4" t="s">
        <v>94</v>
      </c>
      <c r="H136" s="4" t="s">
        <v>95</v>
      </c>
      <c r="I136" s="4">
        <v>4</v>
      </c>
      <c r="L136" s="4">
        <v>1</v>
      </c>
      <c r="M136" s="4" t="s">
        <v>709</v>
      </c>
      <c r="N136" s="4" t="s">
        <v>710</v>
      </c>
      <c r="T136" s="4" t="s">
        <v>9183</v>
      </c>
      <c r="U136" s="4" t="s">
        <v>138</v>
      </c>
      <c r="V136" s="4" t="s">
        <v>139</v>
      </c>
      <c r="Y136" s="4" t="s">
        <v>740</v>
      </c>
      <c r="Z136" s="4" t="s">
        <v>741</v>
      </c>
      <c r="AD136" s="4" t="s">
        <v>410</v>
      </c>
      <c r="AE136" s="4" t="s">
        <v>411</v>
      </c>
    </row>
    <row r="137" spans="1:72" ht="13.5" customHeight="1">
      <c r="A137" s="6" t="str">
        <f>HYPERLINK("http://kyu.snu.ac.kr/sdhj/index.jsp?type=hj/GK14791_00IM0001_121a.jpg","1870_해북촌_121a")</f>
        <v>1870_해북촌_121a</v>
      </c>
      <c r="B137" s="4">
        <v>1870</v>
      </c>
      <c r="C137" s="4" t="s">
        <v>9181</v>
      </c>
      <c r="D137" s="4" t="s">
        <v>9182</v>
      </c>
      <c r="E137" s="4">
        <v>136</v>
      </c>
      <c r="F137" s="4">
        <v>1</v>
      </c>
      <c r="G137" s="4" t="s">
        <v>94</v>
      </c>
      <c r="H137" s="4" t="s">
        <v>95</v>
      </c>
      <c r="I137" s="4">
        <v>4</v>
      </c>
      <c r="L137" s="4">
        <v>2</v>
      </c>
      <c r="M137" s="4" t="s">
        <v>742</v>
      </c>
      <c r="N137" s="4" t="s">
        <v>743</v>
      </c>
      <c r="T137" s="4" t="s">
        <v>9109</v>
      </c>
      <c r="U137" s="4" t="s">
        <v>73</v>
      </c>
      <c r="V137" s="4" t="s">
        <v>74</v>
      </c>
      <c r="W137" s="4" t="s">
        <v>634</v>
      </c>
      <c r="X137" s="4" t="s">
        <v>635</v>
      </c>
      <c r="Y137" s="4" t="s">
        <v>744</v>
      </c>
      <c r="Z137" s="4" t="s">
        <v>745</v>
      </c>
      <c r="AC137" s="4">
        <v>63</v>
      </c>
      <c r="AD137" s="4" t="s">
        <v>319</v>
      </c>
      <c r="AE137" s="4" t="s">
        <v>320</v>
      </c>
      <c r="AJ137" s="4" t="s">
        <v>34</v>
      </c>
      <c r="AK137" s="4" t="s">
        <v>35</v>
      </c>
      <c r="AL137" s="4" t="s">
        <v>638</v>
      </c>
      <c r="AM137" s="4" t="s">
        <v>639</v>
      </c>
      <c r="AT137" s="4" t="s">
        <v>82</v>
      </c>
      <c r="AU137" s="4" t="s">
        <v>83</v>
      </c>
      <c r="AV137" s="4" t="s">
        <v>746</v>
      </c>
      <c r="AW137" s="4" t="s">
        <v>747</v>
      </c>
      <c r="BG137" s="4" t="s">
        <v>82</v>
      </c>
      <c r="BH137" s="4" t="s">
        <v>83</v>
      </c>
      <c r="BI137" s="4" t="s">
        <v>642</v>
      </c>
      <c r="BJ137" s="4" t="s">
        <v>9160</v>
      </c>
      <c r="BK137" s="4" t="s">
        <v>82</v>
      </c>
      <c r="BL137" s="4" t="s">
        <v>83</v>
      </c>
      <c r="BM137" s="4" t="s">
        <v>643</v>
      </c>
      <c r="BN137" s="4" t="s">
        <v>644</v>
      </c>
      <c r="BO137" s="4" t="s">
        <v>82</v>
      </c>
      <c r="BP137" s="4" t="s">
        <v>83</v>
      </c>
      <c r="BQ137" s="4" t="s">
        <v>748</v>
      </c>
      <c r="BR137" s="4" t="s">
        <v>749</v>
      </c>
      <c r="BS137" s="4" t="s">
        <v>115</v>
      </c>
      <c r="BT137" s="4" t="s">
        <v>9015</v>
      </c>
    </row>
    <row r="138" spans="1:72" ht="13.5" customHeight="1">
      <c r="A138" s="6" t="str">
        <f>HYPERLINK("http://kyu.snu.ac.kr/sdhj/index.jsp?type=hj/GK14791_00IM0001_121a.jpg","1870_해북촌_121a")</f>
        <v>1870_해북촌_121a</v>
      </c>
      <c r="B138" s="4">
        <v>1870</v>
      </c>
      <c r="C138" s="4" t="s">
        <v>9016</v>
      </c>
      <c r="D138" s="4" t="s">
        <v>9017</v>
      </c>
      <c r="E138" s="4">
        <v>137</v>
      </c>
      <c r="F138" s="4">
        <v>1</v>
      </c>
      <c r="G138" s="4" t="s">
        <v>94</v>
      </c>
      <c r="H138" s="4" t="s">
        <v>95</v>
      </c>
      <c r="I138" s="4">
        <v>4</v>
      </c>
      <c r="L138" s="4">
        <v>2</v>
      </c>
      <c r="M138" s="4" t="s">
        <v>742</v>
      </c>
      <c r="N138" s="4" t="s">
        <v>743</v>
      </c>
      <c r="S138" s="4" t="s">
        <v>96</v>
      </c>
      <c r="T138" s="4" t="s">
        <v>97</v>
      </c>
      <c r="W138" s="4" t="s">
        <v>126</v>
      </c>
      <c r="X138" s="4" t="s">
        <v>9119</v>
      </c>
      <c r="Y138" s="4" t="s">
        <v>100</v>
      </c>
      <c r="Z138" s="4" t="s">
        <v>101</v>
      </c>
      <c r="AC138" s="4">
        <v>66</v>
      </c>
      <c r="AD138" s="4" t="s">
        <v>671</v>
      </c>
      <c r="AE138" s="4" t="s">
        <v>672</v>
      </c>
      <c r="AJ138" s="4" t="s">
        <v>104</v>
      </c>
      <c r="AK138" s="4" t="s">
        <v>105</v>
      </c>
      <c r="AL138" s="4" t="s">
        <v>222</v>
      </c>
      <c r="AM138" s="4" t="s">
        <v>223</v>
      </c>
      <c r="AT138" s="4" t="s">
        <v>82</v>
      </c>
      <c r="AU138" s="4" t="s">
        <v>83</v>
      </c>
      <c r="AV138" s="4" t="s">
        <v>750</v>
      </c>
      <c r="AW138" s="4" t="s">
        <v>751</v>
      </c>
      <c r="BG138" s="4" t="s">
        <v>82</v>
      </c>
      <c r="BH138" s="4" t="s">
        <v>83</v>
      </c>
      <c r="BI138" s="4" t="s">
        <v>752</v>
      </c>
      <c r="BJ138" s="4" t="s">
        <v>753</v>
      </c>
      <c r="BK138" s="4" t="s">
        <v>82</v>
      </c>
      <c r="BL138" s="4" t="s">
        <v>83</v>
      </c>
      <c r="BM138" s="4" t="s">
        <v>754</v>
      </c>
      <c r="BN138" s="4" t="s">
        <v>9184</v>
      </c>
      <c r="BO138" s="4" t="s">
        <v>82</v>
      </c>
      <c r="BP138" s="4" t="s">
        <v>83</v>
      </c>
      <c r="BQ138" s="4" t="s">
        <v>755</v>
      </c>
      <c r="BR138" s="4" t="s">
        <v>756</v>
      </c>
      <c r="BS138" s="4" t="s">
        <v>757</v>
      </c>
      <c r="BT138" s="4" t="s">
        <v>758</v>
      </c>
    </row>
    <row r="139" spans="1:72" ht="13.5" customHeight="1">
      <c r="A139" s="6" t="str">
        <f>HYPERLINK("http://kyu.snu.ac.kr/sdhj/index.jsp?type=hj/GK14791_00IM0001_121a.jpg","1870_해북촌_121a")</f>
        <v>1870_해북촌_121a</v>
      </c>
      <c r="B139" s="4">
        <v>1870</v>
      </c>
      <c r="C139" s="4" t="s">
        <v>9026</v>
      </c>
      <c r="D139" s="4" t="s">
        <v>9027</v>
      </c>
      <c r="E139" s="4">
        <v>138</v>
      </c>
      <c r="F139" s="4">
        <v>1</v>
      </c>
      <c r="G139" s="4" t="s">
        <v>94</v>
      </c>
      <c r="H139" s="4" t="s">
        <v>95</v>
      </c>
      <c r="I139" s="4">
        <v>4</v>
      </c>
      <c r="L139" s="4">
        <v>2</v>
      </c>
      <c r="M139" s="4" t="s">
        <v>742</v>
      </c>
      <c r="N139" s="4" t="s">
        <v>743</v>
      </c>
      <c r="S139" s="4" t="s">
        <v>116</v>
      </c>
      <c r="T139" s="4" t="s">
        <v>117</v>
      </c>
      <c r="Y139" s="4" t="s">
        <v>759</v>
      </c>
      <c r="Z139" s="4" t="s">
        <v>760</v>
      </c>
      <c r="AC139" s="4">
        <v>33</v>
      </c>
      <c r="AD139" s="4" t="s">
        <v>621</v>
      </c>
      <c r="AE139" s="4" t="s">
        <v>622</v>
      </c>
    </row>
    <row r="140" spans="1:72" ht="13.5" customHeight="1">
      <c r="A140" s="6" t="str">
        <f>HYPERLINK("http://kyu.snu.ac.kr/sdhj/index.jsp?type=hj/GK14791_00IM0001_121a.jpg","1870_해북촌_121a")</f>
        <v>1870_해북촌_121a</v>
      </c>
      <c r="B140" s="4">
        <v>1870</v>
      </c>
      <c r="C140" s="4" t="s">
        <v>9116</v>
      </c>
      <c r="D140" s="4" t="s">
        <v>9117</v>
      </c>
      <c r="E140" s="4">
        <v>139</v>
      </c>
      <c r="F140" s="4">
        <v>1</v>
      </c>
      <c r="G140" s="4" t="s">
        <v>94</v>
      </c>
      <c r="H140" s="4" t="s">
        <v>95</v>
      </c>
      <c r="I140" s="4">
        <v>4</v>
      </c>
      <c r="L140" s="4">
        <v>2</v>
      </c>
      <c r="M140" s="4" t="s">
        <v>742</v>
      </c>
      <c r="N140" s="4" t="s">
        <v>743</v>
      </c>
      <c r="S140" s="4" t="s">
        <v>124</v>
      </c>
      <c r="T140" s="4" t="s">
        <v>125</v>
      </c>
      <c r="W140" s="4" t="s">
        <v>75</v>
      </c>
      <c r="X140" s="4" t="s">
        <v>9165</v>
      </c>
      <c r="Y140" s="4" t="s">
        <v>100</v>
      </c>
      <c r="Z140" s="4" t="s">
        <v>101</v>
      </c>
      <c r="AC140" s="4">
        <v>33</v>
      </c>
      <c r="AD140" s="4" t="s">
        <v>621</v>
      </c>
      <c r="AE140" s="4" t="s">
        <v>622</v>
      </c>
      <c r="AJ140" s="4" t="s">
        <v>104</v>
      </c>
      <c r="AK140" s="4" t="s">
        <v>105</v>
      </c>
      <c r="AL140" s="4" t="s">
        <v>346</v>
      </c>
      <c r="AM140" s="4" t="s">
        <v>347</v>
      </c>
    </row>
    <row r="141" spans="1:72" ht="13.5" customHeight="1">
      <c r="A141" s="6" t="str">
        <f>HYPERLINK("http://kyu.snu.ac.kr/sdhj/index.jsp?type=hj/GK14791_00IM0001_121a.jpg","1870_해북촌_121a")</f>
        <v>1870_해북촌_121a</v>
      </c>
      <c r="B141" s="4">
        <v>1870</v>
      </c>
      <c r="C141" s="4" t="s">
        <v>9116</v>
      </c>
      <c r="D141" s="4" t="s">
        <v>9117</v>
      </c>
      <c r="E141" s="4">
        <v>140</v>
      </c>
      <c r="F141" s="4">
        <v>1</v>
      </c>
      <c r="G141" s="4" t="s">
        <v>94</v>
      </c>
      <c r="H141" s="4" t="s">
        <v>95</v>
      </c>
      <c r="I141" s="4">
        <v>4</v>
      </c>
      <c r="L141" s="4">
        <v>2</v>
      </c>
      <c r="M141" s="4" t="s">
        <v>742</v>
      </c>
      <c r="N141" s="4" t="s">
        <v>743</v>
      </c>
      <c r="S141" s="4" t="s">
        <v>116</v>
      </c>
      <c r="T141" s="4" t="s">
        <v>117</v>
      </c>
      <c r="Y141" s="4" t="s">
        <v>761</v>
      </c>
      <c r="Z141" s="4" t="s">
        <v>762</v>
      </c>
      <c r="AC141" s="4">
        <v>30</v>
      </c>
      <c r="AD141" s="4" t="s">
        <v>282</v>
      </c>
      <c r="AE141" s="4" t="s">
        <v>283</v>
      </c>
    </row>
    <row r="142" spans="1:72" ht="13.5" customHeight="1">
      <c r="A142" s="6" t="str">
        <f>HYPERLINK("http://kyu.snu.ac.kr/sdhj/index.jsp?type=hj/GK14791_00IM0001_121a.jpg","1870_해북촌_121a")</f>
        <v>1870_해북촌_121a</v>
      </c>
      <c r="B142" s="4">
        <v>1870</v>
      </c>
      <c r="C142" s="4" t="s">
        <v>9116</v>
      </c>
      <c r="D142" s="4" t="s">
        <v>9117</v>
      </c>
      <c r="E142" s="4">
        <v>141</v>
      </c>
      <c r="F142" s="4">
        <v>1</v>
      </c>
      <c r="G142" s="4" t="s">
        <v>94</v>
      </c>
      <c r="H142" s="4" t="s">
        <v>95</v>
      </c>
      <c r="I142" s="4">
        <v>4</v>
      </c>
      <c r="L142" s="4">
        <v>2</v>
      </c>
      <c r="M142" s="4" t="s">
        <v>742</v>
      </c>
      <c r="N142" s="4" t="s">
        <v>743</v>
      </c>
      <c r="S142" s="4" t="s">
        <v>124</v>
      </c>
      <c r="T142" s="4" t="s">
        <v>125</v>
      </c>
      <c r="W142" s="4" t="s">
        <v>490</v>
      </c>
      <c r="X142" s="4" t="s">
        <v>491</v>
      </c>
      <c r="Y142" s="4" t="s">
        <v>100</v>
      </c>
      <c r="Z142" s="4" t="s">
        <v>101</v>
      </c>
      <c r="AC142" s="4">
        <v>30</v>
      </c>
      <c r="AD142" s="4" t="s">
        <v>282</v>
      </c>
      <c r="AE142" s="4" t="s">
        <v>283</v>
      </c>
    </row>
    <row r="143" spans="1:72" ht="13.5" customHeight="1">
      <c r="A143" s="6" t="str">
        <f>HYPERLINK("http://kyu.snu.ac.kr/sdhj/index.jsp?type=hj/GK14791_00IM0001_121a.jpg","1870_해북촌_121a")</f>
        <v>1870_해북촌_121a</v>
      </c>
      <c r="B143" s="4">
        <v>1870</v>
      </c>
      <c r="C143" s="4" t="s">
        <v>9116</v>
      </c>
      <c r="D143" s="4" t="s">
        <v>9117</v>
      </c>
      <c r="E143" s="4">
        <v>142</v>
      </c>
      <c r="F143" s="4">
        <v>1</v>
      </c>
      <c r="G143" s="4" t="s">
        <v>94</v>
      </c>
      <c r="H143" s="4" t="s">
        <v>95</v>
      </c>
      <c r="I143" s="4">
        <v>4</v>
      </c>
      <c r="L143" s="4">
        <v>2</v>
      </c>
      <c r="M143" s="4" t="s">
        <v>742</v>
      </c>
      <c r="N143" s="4" t="s">
        <v>743</v>
      </c>
      <c r="T143" s="4" t="s">
        <v>9120</v>
      </c>
      <c r="U143" s="4" t="s">
        <v>138</v>
      </c>
      <c r="V143" s="4" t="s">
        <v>139</v>
      </c>
      <c r="Y143" s="4" t="s">
        <v>763</v>
      </c>
      <c r="Z143" s="4" t="s">
        <v>764</v>
      </c>
      <c r="AD143" s="4" t="s">
        <v>765</v>
      </c>
      <c r="AE143" s="4" t="s">
        <v>766</v>
      </c>
    </row>
    <row r="144" spans="1:72" ht="13.5" customHeight="1">
      <c r="A144" s="6" t="str">
        <f>HYPERLINK("http://kyu.snu.ac.kr/sdhj/index.jsp?type=hj/GK14791_00IM0001_121a.jpg","1870_해북촌_121a")</f>
        <v>1870_해북촌_121a</v>
      </c>
      <c r="B144" s="4">
        <v>1870</v>
      </c>
      <c r="C144" s="4" t="s">
        <v>9116</v>
      </c>
      <c r="D144" s="4" t="s">
        <v>9117</v>
      </c>
      <c r="E144" s="4">
        <v>143</v>
      </c>
      <c r="F144" s="4">
        <v>1</v>
      </c>
      <c r="G144" s="4" t="s">
        <v>94</v>
      </c>
      <c r="H144" s="4" t="s">
        <v>95</v>
      </c>
      <c r="I144" s="4">
        <v>4</v>
      </c>
      <c r="L144" s="4">
        <v>2</v>
      </c>
      <c r="M144" s="4" t="s">
        <v>742</v>
      </c>
      <c r="N144" s="4" t="s">
        <v>743</v>
      </c>
      <c r="T144" s="4" t="s">
        <v>9120</v>
      </c>
      <c r="U144" s="4" t="s">
        <v>138</v>
      </c>
      <c r="V144" s="4" t="s">
        <v>139</v>
      </c>
      <c r="Y144" s="4" t="s">
        <v>767</v>
      </c>
      <c r="Z144" s="4" t="s">
        <v>768</v>
      </c>
      <c r="AD144" s="4" t="s">
        <v>621</v>
      </c>
      <c r="AE144" s="4" t="s">
        <v>622</v>
      </c>
    </row>
    <row r="145" spans="1:72" ht="13.5" customHeight="1">
      <c r="A145" s="6" t="str">
        <f>HYPERLINK("http://kyu.snu.ac.kr/sdhj/index.jsp?type=hj/GK14791_00IM0001_121a.jpg","1870_해북촌_121a")</f>
        <v>1870_해북촌_121a</v>
      </c>
      <c r="B145" s="4">
        <v>1870</v>
      </c>
      <c r="C145" s="4" t="s">
        <v>9116</v>
      </c>
      <c r="D145" s="4" t="s">
        <v>9117</v>
      </c>
      <c r="E145" s="4">
        <v>144</v>
      </c>
      <c r="F145" s="4">
        <v>1</v>
      </c>
      <c r="G145" s="4" t="s">
        <v>94</v>
      </c>
      <c r="H145" s="4" t="s">
        <v>95</v>
      </c>
      <c r="I145" s="4">
        <v>4</v>
      </c>
      <c r="L145" s="4">
        <v>2</v>
      </c>
      <c r="M145" s="4" t="s">
        <v>742</v>
      </c>
      <c r="N145" s="4" t="s">
        <v>743</v>
      </c>
      <c r="T145" s="4" t="s">
        <v>9120</v>
      </c>
      <c r="U145" s="4" t="s">
        <v>284</v>
      </c>
      <c r="V145" s="4" t="s">
        <v>285</v>
      </c>
      <c r="Y145" s="4" t="s">
        <v>769</v>
      </c>
      <c r="Z145" s="4" t="s">
        <v>770</v>
      </c>
      <c r="AD145" s="4" t="s">
        <v>771</v>
      </c>
      <c r="AE145" s="4" t="s">
        <v>772</v>
      </c>
    </row>
    <row r="146" spans="1:72" ht="13.5" customHeight="1">
      <c r="A146" s="6" t="str">
        <f>HYPERLINK("http://kyu.snu.ac.kr/sdhj/index.jsp?type=hj/GK14791_00IM0001_121a.jpg","1870_해북촌_121a")</f>
        <v>1870_해북촌_121a</v>
      </c>
      <c r="B146" s="4">
        <v>1870</v>
      </c>
      <c r="C146" s="4" t="s">
        <v>9116</v>
      </c>
      <c r="D146" s="4" t="s">
        <v>9117</v>
      </c>
      <c r="E146" s="4">
        <v>145</v>
      </c>
      <c r="F146" s="4">
        <v>1</v>
      </c>
      <c r="G146" s="4" t="s">
        <v>94</v>
      </c>
      <c r="H146" s="4" t="s">
        <v>95</v>
      </c>
      <c r="I146" s="4">
        <v>4</v>
      </c>
      <c r="L146" s="4">
        <v>3</v>
      </c>
      <c r="M146" s="4" t="s">
        <v>9185</v>
      </c>
      <c r="N146" s="4" t="s">
        <v>773</v>
      </c>
      <c r="T146" s="4" t="s">
        <v>9109</v>
      </c>
      <c r="U146" s="4" t="s">
        <v>73</v>
      </c>
      <c r="V146" s="4" t="s">
        <v>74</v>
      </c>
      <c r="W146" s="4" t="s">
        <v>634</v>
      </c>
      <c r="X146" s="4" t="s">
        <v>635</v>
      </c>
      <c r="Y146" s="4" t="s">
        <v>9186</v>
      </c>
      <c r="Z146" s="4" t="s">
        <v>9187</v>
      </c>
      <c r="AC146" s="4">
        <v>71</v>
      </c>
      <c r="AD146" s="4" t="s">
        <v>774</v>
      </c>
      <c r="AE146" s="4" t="s">
        <v>775</v>
      </c>
      <c r="AJ146" s="4" t="s">
        <v>34</v>
      </c>
      <c r="AK146" s="4" t="s">
        <v>35</v>
      </c>
      <c r="AL146" s="4" t="s">
        <v>638</v>
      </c>
      <c r="AM146" s="4" t="s">
        <v>639</v>
      </c>
      <c r="AT146" s="4" t="s">
        <v>82</v>
      </c>
      <c r="AU146" s="4" t="s">
        <v>83</v>
      </c>
      <c r="AV146" s="4" t="s">
        <v>640</v>
      </c>
      <c r="AW146" s="4" t="s">
        <v>641</v>
      </c>
      <c r="BG146" s="4" t="s">
        <v>82</v>
      </c>
      <c r="BH146" s="4" t="s">
        <v>83</v>
      </c>
      <c r="BI146" s="4" t="s">
        <v>642</v>
      </c>
      <c r="BJ146" s="4" t="s">
        <v>9160</v>
      </c>
      <c r="BK146" s="4" t="s">
        <v>82</v>
      </c>
      <c r="BL146" s="4" t="s">
        <v>83</v>
      </c>
      <c r="BM146" s="4" t="s">
        <v>643</v>
      </c>
      <c r="BN146" s="4" t="s">
        <v>644</v>
      </c>
      <c r="BO146" s="4" t="s">
        <v>82</v>
      </c>
      <c r="BP146" s="4" t="s">
        <v>83</v>
      </c>
      <c r="BQ146" s="4" t="s">
        <v>645</v>
      </c>
      <c r="BR146" s="4" t="s">
        <v>646</v>
      </c>
      <c r="BS146" s="4" t="s">
        <v>260</v>
      </c>
      <c r="BT146" s="4" t="s">
        <v>261</v>
      </c>
    </row>
    <row r="147" spans="1:72" ht="13.5" customHeight="1">
      <c r="A147" s="6" t="str">
        <f>HYPERLINK("http://kyu.snu.ac.kr/sdhj/index.jsp?type=hj/GK14791_00IM0001_121a.jpg","1870_해북촌_121a")</f>
        <v>1870_해북촌_121a</v>
      </c>
      <c r="B147" s="4">
        <v>1870</v>
      </c>
      <c r="C147" s="4" t="s">
        <v>9161</v>
      </c>
      <c r="D147" s="4" t="s">
        <v>9162</v>
      </c>
      <c r="E147" s="4">
        <v>146</v>
      </c>
      <c r="F147" s="4">
        <v>1</v>
      </c>
      <c r="G147" s="4" t="s">
        <v>94</v>
      </c>
      <c r="H147" s="4" t="s">
        <v>95</v>
      </c>
      <c r="I147" s="4">
        <v>4</v>
      </c>
      <c r="L147" s="4">
        <v>3</v>
      </c>
      <c r="M147" s="4" t="s">
        <v>9185</v>
      </c>
      <c r="N147" s="4" t="s">
        <v>773</v>
      </c>
      <c r="S147" s="4" t="s">
        <v>96</v>
      </c>
      <c r="T147" s="4" t="s">
        <v>97</v>
      </c>
      <c r="W147" s="4" t="s">
        <v>776</v>
      </c>
      <c r="X147" s="4" t="s">
        <v>777</v>
      </c>
      <c r="Y147" s="4" t="s">
        <v>100</v>
      </c>
      <c r="Z147" s="4" t="s">
        <v>101</v>
      </c>
      <c r="AC147" s="4">
        <v>72</v>
      </c>
      <c r="AD147" s="4" t="s">
        <v>778</v>
      </c>
      <c r="AE147" s="4" t="s">
        <v>779</v>
      </c>
      <c r="AJ147" s="4" t="s">
        <v>34</v>
      </c>
      <c r="AK147" s="4" t="s">
        <v>35</v>
      </c>
      <c r="AL147" s="4" t="s">
        <v>780</v>
      </c>
      <c r="AM147" s="4" t="s">
        <v>9188</v>
      </c>
      <c r="AT147" s="4" t="s">
        <v>82</v>
      </c>
      <c r="AU147" s="4" t="s">
        <v>83</v>
      </c>
      <c r="AV147" s="4" t="s">
        <v>781</v>
      </c>
      <c r="AW147" s="4" t="s">
        <v>782</v>
      </c>
      <c r="BG147" s="4" t="s">
        <v>82</v>
      </c>
      <c r="BH147" s="4" t="s">
        <v>83</v>
      </c>
      <c r="BI147" s="4" t="s">
        <v>783</v>
      </c>
      <c r="BJ147" s="4" t="s">
        <v>784</v>
      </c>
      <c r="BK147" s="4" t="s">
        <v>785</v>
      </c>
      <c r="BL147" s="4" t="s">
        <v>786</v>
      </c>
      <c r="BM147" s="4" t="s">
        <v>787</v>
      </c>
      <c r="BN147" s="4" t="s">
        <v>788</v>
      </c>
      <c r="BO147" s="4" t="s">
        <v>82</v>
      </c>
      <c r="BP147" s="4" t="s">
        <v>83</v>
      </c>
      <c r="BQ147" s="4" t="s">
        <v>789</v>
      </c>
      <c r="BR147" s="4" t="s">
        <v>790</v>
      </c>
      <c r="BS147" s="4" t="s">
        <v>202</v>
      </c>
      <c r="BT147" s="4" t="s">
        <v>203</v>
      </c>
    </row>
    <row r="148" spans="1:72" ht="13.5" customHeight="1">
      <c r="A148" s="6" t="str">
        <f>HYPERLINK("http://kyu.snu.ac.kr/sdhj/index.jsp?type=hj/GK14791_00IM0001_121a.jpg","1870_해북촌_121a")</f>
        <v>1870_해북촌_121a</v>
      </c>
      <c r="B148" s="4">
        <v>1870</v>
      </c>
      <c r="C148" s="4" t="s">
        <v>9189</v>
      </c>
      <c r="D148" s="4" t="s">
        <v>9190</v>
      </c>
      <c r="E148" s="4">
        <v>147</v>
      </c>
      <c r="F148" s="4">
        <v>1</v>
      </c>
      <c r="G148" s="4" t="s">
        <v>94</v>
      </c>
      <c r="H148" s="4" t="s">
        <v>95</v>
      </c>
      <c r="I148" s="4">
        <v>4</v>
      </c>
      <c r="L148" s="4">
        <v>3</v>
      </c>
      <c r="M148" s="4" t="s">
        <v>9185</v>
      </c>
      <c r="N148" s="4" t="s">
        <v>773</v>
      </c>
      <c r="S148" s="4" t="s">
        <v>116</v>
      </c>
      <c r="T148" s="4" t="s">
        <v>117</v>
      </c>
      <c r="Y148" s="4" t="s">
        <v>791</v>
      </c>
      <c r="Z148" s="4" t="s">
        <v>792</v>
      </c>
      <c r="AC148" s="4">
        <v>44</v>
      </c>
      <c r="AD148" s="4" t="s">
        <v>480</v>
      </c>
      <c r="AE148" s="4" t="s">
        <v>481</v>
      </c>
    </row>
    <row r="149" spans="1:72" ht="13.5" customHeight="1">
      <c r="A149" s="6" t="str">
        <f>HYPERLINK("http://kyu.snu.ac.kr/sdhj/index.jsp?type=hj/GK14791_00IM0001_121a.jpg","1870_해북촌_121a")</f>
        <v>1870_해북촌_121a</v>
      </c>
      <c r="B149" s="4">
        <v>1870</v>
      </c>
      <c r="C149" s="4" t="s">
        <v>9116</v>
      </c>
      <c r="D149" s="4" t="s">
        <v>9117</v>
      </c>
      <c r="E149" s="4">
        <v>148</v>
      </c>
      <c r="F149" s="4">
        <v>1</v>
      </c>
      <c r="G149" s="4" t="s">
        <v>94</v>
      </c>
      <c r="H149" s="4" t="s">
        <v>95</v>
      </c>
      <c r="I149" s="4">
        <v>4</v>
      </c>
      <c r="L149" s="4">
        <v>3</v>
      </c>
      <c r="M149" s="4" t="s">
        <v>9185</v>
      </c>
      <c r="N149" s="4" t="s">
        <v>773</v>
      </c>
      <c r="S149" s="4" t="s">
        <v>9191</v>
      </c>
      <c r="T149" s="4" t="s">
        <v>9192</v>
      </c>
      <c r="W149" s="4" t="s">
        <v>310</v>
      </c>
      <c r="X149" s="4" t="s">
        <v>311</v>
      </c>
      <c r="Y149" s="4" t="s">
        <v>100</v>
      </c>
      <c r="Z149" s="4" t="s">
        <v>101</v>
      </c>
      <c r="AC149" s="4">
        <v>46</v>
      </c>
      <c r="AD149" s="4" t="s">
        <v>220</v>
      </c>
      <c r="AE149" s="4" t="s">
        <v>221</v>
      </c>
    </row>
    <row r="150" spans="1:72" ht="13.5" customHeight="1">
      <c r="A150" s="6" t="str">
        <f>HYPERLINK("http://kyu.snu.ac.kr/sdhj/index.jsp?type=hj/GK14791_00IM0001_121b.jpg","1870_해북촌_121b")</f>
        <v>1870_해북촌_121b</v>
      </c>
      <c r="B150" s="4">
        <v>1870</v>
      </c>
      <c r="C150" s="4" t="s">
        <v>9116</v>
      </c>
      <c r="D150" s="4" t="s">
        <v>9117</v>
      </c>
      <c r="E150" s="4">
        <v>149</v>
      </c>
      <c r="F150" s="4">
        <v>1</v>
      </c>
      <c r="G150" s="4" t="s">
        <v>94</v>
      </c>
      <c r="H150" s="4" t="s">
        <v>95</v>
      </c>
      <c r="I150" s="4">
        <v>4</v>
      </c>
      <c r="L150" s="4">
        <v>3</v>
      </c>
      <c r="M150" s="4" t="s">
        <v>9185</v>
      </c>
      <c r="N150" s="4" t="s">
        <v>773</v>
      </c>
      <c r="S150" s="4" t="s">
        <v>116</v>
      </c>
      <c r="T150" s="4" t="s">
        <v>117</v>
      </c>
      <c r="Y150" s="4" t="s">
        <v>793</v>
      </c>
      <c r="Z150" s="4" t="s">
        <v>794</v>
      </c>
      <c r="AC150" s="4">
        <v>38</v>
      </c>
      <c r="AD150" s="4" t="s">
        <v>232</v>
      </c>
      <c r="AE150" s="4" t="s">
        <v>233</v>
      </c>
    </row>
    <row r="151" spans="1:72" ht="13.5" customHeight="1">
      <c r="A151" s="6" t="str">
        <f>HYPERLINK("http://kyu.snu.ac.kr/sdhj/index.jsp?type=hj/GK14791_00IM0001_121b.jpg","1870_해북촌_121b")</f>
        <v>1870_해북촌_121b</v>
      </c>
      <c r="B151" s="4">
        <v>1870</v>
      </c>
      <c r="C151" s="4" t="s">
        <v>9116</v>
      </c>
      <c r="D151" s="4" t="s">
        <v>9117</v>
      </c>
      <c r="E151" s="4">
        <v>150</v>
      </c>
      <c r="F151" s="4">
        <v>1</v>
      </c>
      <c r="G151" s="4" t="s">
        <v>94</v>
      </c>
      <c r="H151" s="4" t="s">
        <v>95</v>
      </c>
      <c r="I151" s="4">
        <v>4</v>
      </c>
      <c r="L151" s="4">
        <v>3</v>
      </c>
      <c r="M151" s="4" t="s">
        <v>9185</v>
      </c>
      <c r="N151" s="4" t="s">
        <v>773</v>
      </c>
      <c r="S151" s="4" t="s">
        <v>9191</v>
      </c>
      <c r="T151" s="4" t="s">
        <v>9192</v>
      </c>
      <c r="W151" s="4" t="s">
        <v>310</v>
      </c>
      <c r="X151" s="4" t="s">
        <v>311</v>
      </c>
      <c r="Y151" s="4" t="s">
        <v>100</v>
      </c>
      <c r="Z151" s="4" t="s">
        <v>101</v>
      </c>
      <c r="AC151" s="4">
        <v>39</v>
      </c>
      <c r="AD151" s="4" t="s">
        <v>308</v>
      </c>
      <c r="AE151" s="4" t="s">
        <v>309</v>
      </c>
    </row>
    <row r="152" spans="1:72" ht="13.5" customHeight="1">
      <c r="A152" s="6" t="str">
        <f>HYPERLINK("http://kyu.snu.ac.kr/sdhj/index.jsp?type=hj/GK14791_00IM0001_121b.jpg","1870_해북촌_121b")</f>
        <v>1870_해북촌_121b</v>
      </c>
      <c r="B152" s="4">
        <v>1870</v>
      </c>
      <c r="C152" s="4" t="s">
        <v>9116</v>
      </c>
      <c r="D152" s="4" t="s">
        <v>9117</v>
      </c>
      <c r="E152" s="4">
        <v>151</v>
      </c>
      <c r="F152" s="4">
        <v>1</v>
      </c>
      <c r="G152" s="4" t="s">
        <v>94</v>
      </c>
      <c r="H152" s="4" t="s">
        <v>95</v>
      </c>
      <c r="I152" s="4">
        <v>4</v>
      </c>
      <c r="L152" s="4">
        <v>3</v>
      </c>
      <c r="M152" s="4" t="s">
        <v>9185</v>
      </c>
      <c r="N152" s="4" t="s">
        <v>773</v>
      </c>
      <c r="T152" s="4" t="s">
        <v>9120</v>
      </c>
      <c r="U152" s="4" t="s">
        <v>138</v>
      </c>
      <c r="V152" s="4" t="s">
        <v>139</v>
      </c>
      <c r="Y152" s="4" t="s">
        <v>795</v>
      </c>
      <c r="Z152" s="4" t="s">
        <v>796</v>
      </c>
      <c r="AD152" s="4" t="s">
        <v>628</v>
      </c>
      <c r="AE152" s="4" t="s">
        <v>629</v>
      </c>
    </row>
    <row r="153" spans="1:72" ht="13.5" customHeight="1">
      <c r="A153" s="6" t="str">
        <f>HYPERLINK("http://kyu.snu.ac.kr/sdhj/index.jsp?type=hj/GK14791_00IM0001_121b.jpg","1870_해북촌_121b")</f>
        <v>1870_해북촌_121b</v>
      </c>
      <c r="B153" s="4">
        <v>1870</v>
      </c>
      <c r="C153" s="4" t="s">
        <v>9116</v>
      </c>
      <c r="D153" s="4" t="s">
        <v>9117</v>
      </c>
      <c r="E153" s="4">
        <v>152</v>
      </c>
      <c r="F153" s="4">
        <v>1</v>
      </c>
      <c r="G153" s="4" t="s">
        <v>94</v>
      </c>
      <c r="H153" s="4" t="s">
        <v>95</v>
      </c>
      <c r="I153" s="4">
        <v>4</v>
      </c>
      <c r="L153" s="4">
        <v>3</v>
      </c>
      <c r="M153" s="4" t="s">
        <v>9185</v>
      </c>
      <c r="N153" s="4" t="s">
        <v>773</v>
      </c>
      <c r="T153" s="4" t="s">
        <v>9120</v>
      </c>
      <c r="U153" s="4" t="s">
        <v>138</v>
      </c>
      <c r="V153" s="4" t="s">
        <v>139</v>
      </c>
      <c r="Y153" s="4" t="s">
        <v>767</v>
      </c>
      <c r="Z153" s="4" t="s">
        <v>768</v>
      </c>
      <c r="AD153" s="4" t="s">
        <v>238</v>
      </c>
      <c r="AE153" s="4" t="s">
        <v>239</v>
      </c>
    </row>
    <row r="154" spans="1:72" ht="13.5" customHeight="1">
      <c r="A154" s="6" t="str">
        <f>HYPERLINK("http://kyu.snu.ac.kr/sdhj/index.jsp?type=hj/GK14791_00IM0001_121b.jpg","1870_해북촌_121b")</f>
        <v>1870_해북촌_121b</v>
      </c>
      <c r="B154" s="4">
        <v>1870</v>
      </c>
      <c r="C154" s="4" t="s">
        <v>9116</v>
      </c>
      <c r="D154" s="4" t="s">
        <v>9117</v>
      </c>
      <c r="E154" s="4">
        <v>153</v>
      </c>
      <c r="F154" s="4">
        <v>1</v>
      </c>
      <c r="G154" s="4" t="s">
        <v>94</v>
      </c>
      <c r="H154" s="4" t="s">
        <v>95</v>
      </c>
      <c r="I154" s="4">
        <v>4</v>
      </c>
      <c r="L154" s="4">
        <v>3</v>
      </c>
      <c r="M154" s="4" t="s">
        <v>9185</v>
      </c>
      <c r="N154" s="4" t="s">
        <v>773</v>
      </c>
      <c r="T154" s="4" t="s">
        <v>9120</v>
      </c>
      <c r="U154" s="4" t="s">
        <v>138</v>
      </c>
      <c r="V154" s="4" t="s">
        <v>139</v>
      </c>
      <c r="Y154" s="4" t="s">
        <v>797</v>
      </c>
      <c r="Z154" s="4" t="s">
        <v>798</v>
      </c>
      <c r="AD154" s="4" t="s">
        <v>492</v>
      </c>
      <c r="AE154" s="4" t="s">
        <v>493</v>
      </c>
    </row>
    <row r="155" spans="1:72" ht="13.5" customHeight="1">
      <c r="A155" s="6" t="str">
        <f>HYPERLINK("http://kyu.snu.ac.kr/sdhj/index.jsp?type=hj/GK14791_00IM0001_121b.jpg","1870_해북촌_121b")</f>
        <v>1870_해북촌_121b</v>
      </c>
      <c r="B155" s="4">
        <v>1870</v>
      </c>
      <c r="C155" s="4" t="s">
        <v>9116</v>
      </c>
      <c r="D155" s="4" t="s">
        <v>9117</v>
      </c>
      <c r="E155" s="4">
        <v>154</v>
      </c>
      <c r="F155" s="4">
        <v>1</v>
      </c>
      <c r="G155" s="4" t="s">
        <v>94</v>
      </c>
      <c r="H155" s="4" t="s">
        <v>95</v>
      </c>
      <c r="I155" s="4">
        <v>4</v>
      </c>
      <c r="L155" s="4">
        <v>4</v>
      </c>
      <c r="M155" s="4" t="s">
        <v>799</v>
      </c>
      <c r="N155" s="4" t="s">
        <v>800</v>
      </c>
      <c r="T155" s="4" t="s">
        <v>9193</v>
      </c>
      <c r="U155" s="4" t="s">
        <v>73</v>
      </c>
      <c r="V155" s="4" t="s">
        <v>74</v>
      </c>
      <c r="W155" s="4" t="s">
        <v>198</v>
      </c>
      <c r="X155" s="4" t="s">
        <v>199</v>
      </c>
      <c r="Y155" s="4" t="s">
        <v>801</v>
      </c>
      <c r="Z155" s="4" t="s">
        <v>802</v>
      </c>
      <c r="AC155" s="4">
        <v>63</v>
      </c>
      <c r="AD155" s="4" t="s">
        <v>319</v>
      </c>
      <c r="AE155" s="4" t="s">
        <v>320</v>
      </c>
      <c r="AJ155" s="4" t="s">
        <v>34</v>
      </c>
      <c r="AK155" s="4" t="s">
        <v>35</v>
      </c>
      <c r="AL155" s="4" t="s">
        <v>202</v>
      </c>
      <c r="AM155" s="4" t="s">
        <v>203</v>
      </c>
      <c r="AT155" s="4" t="s">
        <v>82</v>
      </c>
      <c r="AU155" s="4" t="s">
        <v>83</v>
      </c>
      <c r="AV155" s="4" t="s">
        <v>803</v>
      </c>
      <c r="AW155" s="4" t="s">
        <v>804</v>
      </c>
      <c r="BG155" s="4" t="s">
        <v>82</v>
      </c>
      <c r="BH155" s="4" t="s">
        <v>83</v>
      </c>
      <c r="BI155" s="4" t="s">
        <v>805</v>
      </c>
      <c r="BJ155" s="4" t="s">
        <v>806</v>
      </c>
      <c r="BK155" s="4" t="s">
        <v>82</v>
      </c>
      <c r="BL155" s="4" t="s">
        <v>83</v>
      </c>
      <c r="BM155" s="4" t="s">
        <v>807</v>
      </c>
      <c r="BN155" s="4" t="s">
        <v>808</v>
      </c>
      <c r="BO155" s="4" t="s">
        <v>82</v>
      </c>
      <c r="BP155" s="4" t="s">
        <v>83</v>
      </c>
      <c r="BQ155" s="4" t="s">
        <v>809</v>
      </c>
      <c r="BR155" s="4" t="s">
        <v>810</v>
      </c>
      <c r="BS155" s="4" t="s">
        <v>811</v>
      </c>
      <c r="BT155" s="4" t="s">
        <v>812</v>
      </c>
    </row>
    <row r="156" spans="1:72" ht="13.5" customHeight="1">
      <c r="A156" s="6" t="str">
        <f>HYPERLINK("http://kyu.snu.ac.kr/sdhj/index.jsp?type=hj/GK14791_00IM0001_121b.jpg","1870_해북촌_121b")</f>
        <v>1870_해북촌_121b</v>
      </c>
      <c r="B156" s="4">
        <v>1870</v>
      </c>
      <c r="C156" s="4" t="s">
        <v>9012</v>
      </c>
      <c r="D156" s="4" t="s">
        <v>9013</v>
      </c>
      <c r="E156" s="4">
        <v>155</v>
      </c>
      <c r="F156" s="4">
        <v>1</v>
      </c>
      <c r="G156" s="4" t="s">
        <v>94</v>
      </c>
      <c r="H156" s="4" t="s">
        <v>95</v>
      </c>
      <c r="I156" s="4">
        <v>4</v>
      </c>
      <c r="L156" s="4">
        <v>4</v>
      </c>
      <c r="M156" s="4" t="s">
        <v>799</v>
      </c>
      <c r="N156" s="4" t="s">
        <v>800</v>
      </c>
      <c r="S156" s="4" t="s">
        <v>96</v>
      </c>
      <c r="T156" s="4" t="s">
        <v>97</v>
      </c>
      <c r="W156" s="4" t="s">
        <v>126</v>
      </c>
      <c r="X156" s="4" t="s">
        <v>9194</v>
      </c>
      <c r="Y156" s="4" t="s">
        <v>100</v>
      </c>
      <c r="Z156" s="4" t="s">
        <v>101</v>
      </c>
      <c r="AC156" s="4">
        <v>65</v>
      </c>
      <c r="AD156" s="4" t="s">
        <v>813</v>
      </c>
      <c r="AE156" s="4" t="s">
        <v>814</v>
      </c>
      <c r="AJ156" s="4" t="s">
        <v>104</v>
      </c>
      <c r="AK156" s="4" t="s">
        <v>105</v>
      </c>
      <c r="AL156" s="4" t="s">
        <v>115</v>
      </c>
      <c r="AM156" s="4" t="s">
        <v>9195</v>
      </c>
      <c r="AT156" s="4" t="s">
        <v>82</v>
      </c>
      <c r="AU156" s="4" t="s">
        <v>83</v>
      </c>
      <c r="AV156" s="4" t="s">
        <v>815</v>
      </c>
      <c r="AW156" s="4" t="s">
        <v>9196</v>
      </c>
      <c r="BG156" s="4" t="s">
        <v>82</v>
      </c>
      <c r="BH156" s="4" t="s">
        <v>83</v>
      </c>
      <c r="BI156" s="4" t="s">
        <v>816</v>
      </c>
      <c r="BJ156" s="4" t="s">
        <v>817</v>
      </c>
      <c r="BK156" s="4" t="s">
        <v>82</v>
      </c>
      <c r="BL156" s="4" t="s">
        <v>83</v>
      </c>
      <c r="BM156" s="4" t="s">
        <v>818</v>
      </c>
      <c r="BN156" s="4" t="s">
        <v>819</v>
      </c>
      <c r="BO156" s="4" t="s">
        <v>82</v>
      </c>
      <c r="BP156" s="4" t="s">
        <v>83</v>
      </c>
      <c r="BQ156" s="4" t="s">
        <v>820</v>
      </c>
      <c r="BR156" s="4" t="s">
        <v>821</v>
      </c>
      <c r="BS156" s="4" t="s">
        <v>260</v>
      </c>
      <c r="BT156" s="4" t="s">
        <v>261</v>
      </c>
    </row>
    <row r="157" spans="1:72" ht="13.5" customHeight="1">
      <c r="A157" s="6" t="str">
        <f>HYPERLINK("http://kyu.snu.ac.kr/sdhj/index.jsp?type=hj/GK14791_00IM0001_121b.jpg","1870_해북촌_121b")</f>
        <v>1870_해북촌_121b</v>
      </c>
      <c r="B157" s="4">
        <v>1870</v>
      </c>
      <c r="C157" s="4" t="s">
        <v>9197</v>
      </c>
      <c r="D157" s="4" t="s">
        <v>9198</v>
      </c>
      <c r="E157" s="4">
        <v>156</v>
      </c>
      <c r="F157" s="4">
        <v>1</v>
      </c>
      <c r="G157" s="4" t="s">
        <v>94</v>
      </c>
      <c r="H157" s="4" t="s">
        <v>95</v>
      </c>
      <c r="I157" s="4">
        <v>4</v>
      </c>
      <c r="L157" s="4">
        <v>4</v>
      </c>
      <c r="M157" s="4" t="s">
        <v>799</v>
      </c>
      <c r="N157" s="4" t="s">
        <v>800</v>
      </c>
      <c r="S157" s="4" t="s">
        <v>116</v>
      </c>
      <c r="T157" s="4" t="s">
        <v>117</v>
      </c>
      <c r="Y157" s="4" t="s">
        <v>822</v>
      </c>
      <c r="Z157" s="4" t="s">
        <v>823</v>
      </c>
      <c r="AC157" s="4">
        <v>42</v>
      </c>
      <c r="AD157" s="4" t="s">
        <v>184</v>
      </c>
      <c r="AE157" s="4" t="s">
        <v>185</v>
      </c>
    </row>
    <row r="158" spans="1:72" ht="13.5" customHeight="1">
      <c r="A158" s="6" t="str">
        <f>HYPERLINK("http://kyu.snu.ac.kr/sdhj/index.jsp?type=hj/GK14791_00IM0001_121b.jpg","1870_해북촌_121b")</f>
        <v>1870_해북촌_121b</v>
      </c>
      <c r="B158" s="4">
        <v>1870</v>
      </c>
      <c r="C158" s="4" t="s">
        <v>9199</v>
      </c>
      <c r="D158" s="4" t="s">
        <v>9200</v>
      </c>
      <c r="E158" s="4">
        <v>157</v>
      </c>
      <c r="F158" s="4">
        <v>1</v>
      </c>
      <c r="G158" s="4" t="s">
        <v>94</v>
      </c>
      <c r="H158" s="4" t="s">
        <v>95</v>
      </c>
      <c r="I158" s="4">
        <v>4</v>
      </c>
      <c r="L158" s="4">
        <v>4</v>
      </c>
      <c r="M158" s="4" t="s">
        <v>799</v>
      </c>
      <c r="N158" s="4" t="s">
        <v>800</v>
      </c>
      <c r="S158" s="4" t="s">
        <v>116</v>
      </c>
      <c r="T158" s="4" t="s">
        <v>117</v>
      </c>
      <c r="Y158" s="4" t="s">
        <v>824</v>
      </c>
      <c r="Z158" s="4" t="s">
        <v>825</v>
      </c>
      <c r="AC158" s="4">
        <v>23</v>
      </c>
      <c r="AD158" s="4" t="s">
        <v>826</v>
      </c>
      <c r="AE158" s="4" t="s">
        <v>827</v>
      </c>
    </row>
    <row r="159" spans="1:72" ht="13.5" customHeight="1">
      <c r="A159" s="6" t="str">
        <f>HYPERLINK("http://kyu.snu.ac.kr/sdhj/index.jsp?type=hj/GK14791_00IM0001_121b.jpg","1870_해북촌_121b")</f>
        <v>1870_해북촌_121b</v>
      </c>
      <c r="B159" s="4">
        <v>1870</v>
      </c>
      <c r="C159" s="4" t="s">
        <v>9199</v>
      </c>
      <c r="D159" s="4" t="s">
        <v>9200</v>
      </c>
      <c r="E159" s="4">
        <v>158</v>
      </c>
      <c r="F159" s="4">
        <v>1</v>
      </c>
      <c r="G159" s="4" t="s">
        <v>94</v>
      </c>
      <c r="H159" s="4" t="s">
        <v>95</v>
      </c>
      <c r="I159" s="4">
        <v>4</v>
      </c>
      <c r="L159" s="4">
        <v>4</v>
      </c>
      <c r="M159" s="4" t="s">
        <v>799</v>
      </c>
      <c r="N159" s="4" t="s">
        <v>800</v>
      </c>
      <c r="T159" s="4" t="s">
        <v>9201</v>
      </c>
      <c r="U159" s="4" t="s">
        <v>138</v>
      </c>
      <c r="V159" s="4" t="s">
        <v>139</v>
      </c>
      <c r="Y159" s="4" t="s">
        <v>828</v>
      </c>
      <c r="Z159" s="4" t="s">
        <v>829</v>
      </c>
      <c r="AD159" s="4" t="s">
        <v>218</v>
      </c>
      <c r="AE159" s="4" t="s">
        <v>219</v>
      </c>
    </row>
    <row r="160" spans="1:72" ht="13.5" customHeight="1">
      <c r="A160" s="6" t="str">
        <f>HYPERLINK("http://kyu.snu.ac.kr/sdhj/index.jsp?type=hj/GK14791_00IM0001_121b.jpg","1870_해북촌_121b")</f>
        <v>1870_해북촌_121b</v>
      </c>
      <c r="B160" s="4">
        <v>1870</v>
      </c>
      <c r="C160" s="4" t="s">
        <v>9199</v>
      </c>
      <c r="D160" s="4" t="s">
        <v>9200</v>
      </c>
      <c r="E160" s="4">
        <v>159</v>
      </c>
      <c r="F160" s="4">
        <v>1</v>
      </c>
      <c r="G160" s="4" t="s">
        <v>94</v>
      </c>
      <c r="H160" s="4" t="s">
        <v>95</v>
      </c>
      <c r="I160" s="4">
        <v>4</v>
      </c>
      <c r="L160" s="4">
        <v>4</v>
      </c>
      <c r="M160" s="4" t="s">
        <v>799</v>
      </c>
      <c r="N160" s="4" t="s">
        <v>800</v>
      </c>
      <c r="T160" s="4" t="s">
        <v>9201</v>
      </c>
      <c r="U160" s="4" t="s">
        <v>138</v>
      </c>
      <c r="V160" s="4" t="s">
        <v>139</v>
      </c>
      <c r="Y160" s="4" t="s">
        <v>830</v>
      </c>
      <c r="Z160" s="4" t="s">
        <v>831</v>
      </c>
      <c r="AD160" s="4" t="s">
        <v>480</v>
      </c>
      <c r="AE160" s="4" t="s">
        <v>481</v>
      </c>
    </row>
    <row r="161" spans="1:72" ht="13.5" customHeight="1">
      <c r="A161" s="6" t="str">
        <f>HYPERLINK("http://kyu.snu.ac.kr/sdhj/index.jsp?type=hj/GK14791_00IM0001_121b.jpg","1870_해북촌_121b")</f>
        <v>1870_해북촌_121b</v>
      </c>
      <c r="B161" s="4">
        <v>1870</v>
      </c>
      <c r="C161" s="4" t="s">
        <v>9199</v>
      </c>
      <c r="D161" s="4" t="s">
        <v>9200</v>
      </c>
      <c r="E161" s="4">
        <v>160</v>
      </c>
      <c r="F161" s="4">
        <v>1</v>
      </c>
      <c r="G161" s="4" t="s">
        <v>94</v>
      </c>
      <c r="H161" s="4" t="s">
        <v>95</v>
      </c>
      <c r="I161" s="4">
        <v>4</v>
      </c>
      <c r="L161" s="4">
        <v>4</v>
      </c>
      <c r="M161" s="4" t="s">
        <v>799</v>
      </c>
      <c r="N161" s="4" t="s">
        <v>800</v>
      </c>
      <c r="T161" s="4" t="s">
        <v>9201</v>
      </c>
      <c r="U161" s="4" t="s">
        <v>138</v>
      </c>
      <c r="V161" s="4" t="s">
        <v>139</v>
      </c>
      <c r="Y161" s="4" t="s">
        <v>832</v>
      </c>
      <c r="Z161" s="4" t="s">
        <v>833</v>
      </c>
      <c r="AD161" s="4" t="s">
        <v>238</v>
      </c>
      <c r="AE161" s="4" t="s">
        <v>239</v>
      </c>
    </row>
    <row r="162" spans="1:72" ht="13.5" customHeight="1">
      <c r="A162" s="6" t="str">
        <f>HYPERLINK("http://kyu.snu.ac.kr/sdhj/index.jsp?type=hj/GK14791_00IM0001_121b.jpg","1870_해북촌_121b")</f>
        <v>1870_해북촌_121b</v>
      </c>
      <c r="B162" s="4">
        <v>1870</v>
      </c>
      <c r="C162" s="4" t="s">
        <v>9199</v>
      </c>
      <c r="D162" s="4" t="s">
        <v>9200</v>
      </c>
      <c r="E162" s="4">
        <v>161</v>
      </c>
      <c r="F162" s="4">
        <v>1</v>
      </c>
      <c r="G162" s="4" t="s">
        <v>94</v>
      </c>
      <c r="H162" s="4" t="s">
        <v>95</v>
      </c>
      <c r="I162" s="4">
        <v>4</v>
      </c>
      <c r="L162" s="4">
        <v>5</v>
      </c>
      <c r="M162" s="4" t="s">
        <v>834</v>
      </c>
      <c r="N162" s="4" t="s">
        <v>835</v>
      </c>
      <c r="T162" s="4" t="s">
        <v>9202</v>
      </c>
      <c r="U162" s="4" t="s">
        <v>73</v>
      </c>
      <c r="V162" s="4" t="s">
        <v>74</v>
      </c>
      <c r="W162" s="4" t="s">
        <v>291</v>
      </c>
      <c r="X162" s="4" t="s">
        <v>292</v>
      </c>
      <c r="Y162" s="4" t="s">
        <v>836</v>
      </c>
      <c r="Z162" s="4" t="s">
        <v>837</v>
      </c>
      <c r="AC162" s="4">
        <v>53</v>
      </c>
      <c r="AD162" s="4" t="s">
        <v>142</v>
      </c>
      <c r="AE162" s="4" t="s">
        <v>143</v>
      </c>
      <c r="AJ162" s="4" t="s">
        <v>34</v>
      </c>
      <c r="AK162" s="4" t="s">
        <v>35</v>
      </c>
      <c r="AL162" s="4" t="s">
        <v>297</v>
      </c>
      <c r="AM162" s="4" t="s">
        <v>298</v>
      </c>
      <c r="AT162" s="4" t="s">
        <v>82</v>
      </c>
      <c r="AU162" s="4" t="s">
        <v>83</v>
      </c>
      <c r="AV162" s="4" t="s">
        <v>838</v>
      </c>
      <c r="AW162" s="4" t="s">
        <v>839</v>
      </c>
      <c r="BG162" s="4" t="s">
        <v>82</v>
      </c>
      <c r="BH162" s="4" t="s">
        <v>83</v>
      </c>
      <c r="BI162" s="4" t="s">
        <v>840</v>
      </c>
      <c r="BJ162" s="4" t="s">
        <v>9203</v>
      </c>
      <c r="BK162" s="4" t="s">
        <v>82</v>
      </c>
      <c r="BL162" s="4" t="s">
        <v>83</v>
      </c>
      <c r="BM162" s="4" t="s">
        <v>841</v>
      </c>
      <c r="BN162" s="4" t="s">
        <v>842</v>
      </c>
      <c r="BO162" s="4" t="s">
        <v>82</v>
      </c>
      <c r="BP162" s="4" t="s">
        <v>83</v>
      </c>
      <c r="BQ162" s="4" t="s">
        <v>843</v>
      </c>
      <c r="BR162" s="4" t="s">
        <v>844</v>
      </c>
      <c r="BS162" s="4" t="s">
        <v>845</v>
      </c>
      <c r="BT162" s="4" t="s">
        <v>846</v>
      </c>
    </row>
    <row r="163" spans="1:72" ht="13.5" customHeight="1">
      <c r="A163" s="6" t="str">
        <f>HYPERLINK("http://kyu.snu.ac.kr/sdhj/index.jsp?type=hj/GK14791_00IM0001_121b.jpg","1870_해북촌_121b")</f>
        <v>1870_해북촌_121b</v>
      </c>
      <c r="B163" s="4">
        <v>1870</v>
      </c>
      <c r="C163" s="4" t="s">
        <v>9204</v>
      </c>
      <c r="D163" s="4" t="s">
        <v>9205</v>
      </c>
      <c r="E163" s="4">
        <v>162</v>
      </c>
      <c r="F163" s="4">
        <v>1</v>
      </c>
      <c r="G163" s="4" t="s">
        <v>94</v>
      </c>
      <c r="H163" s="4" t="s">
        <v>95</v>
      </c>
      <c r="I163" s="4">
        <v>4</v>
      </c>
      <c r="L163" s="4">
        <v>5</v>
      </c>
      <c r="M163" s="4" t="s">
        <v>834</v>
      </c>
      <c r="N163" s="4" t="s">
        <v>835</v>
      </c>
      <c r="S163" s="4" t="s">
        <v>165</v>
      </c>
      <c r="T163" s="4" t="s">
        <v>166</v>
      </c>
      <c r="Y163" s="4" t="s">
        <v>847</v>
      </c>
      <c r="Z163" s="4" t="s">
        <v>848</v>
      </c>
      <c r="AC163" s="4">
        <v>42</v>
      </c>
      <c r="AD163" s="4" t="s">
        <v>184</v>
      </c>
      <c r="AE163" s="4" t="s">
        <v>185</v>
      </c>
    </row>
    <row r="164" spans="1:72" ht="13.5" customHeight="1">
      <c r="A164" s="6" t="str">
        <f>HYPERLINK("http://kyu.snu.ac.kr/sdhj/index.jsp?type=hj/GK14791_00IM0001_121b.jpg","1870_해북촌_121b")</f>
        <v>1870_해북촌_121b</v>
      </c>
      <c r="B164" s="4">
        <v>1870</v>
      </c>
      <c r="C164" s="4" t="s">
        <v>9206</v>
      </c>
      <c r="D164" s="4" t="s">
        <v>9207</v>
      </c>
      <c r="E164" s="4">
        <v>163</v>
      </c>
      <c r="F164" s="4">
        <v>1</v>
      </c>
      <c r="G164" s="4" t="s">
        <v>94</v>
      </c>
      <c r="H164" s="4" t="s">
        <v>95</v>
      </c>
      <c r="I164" s="4">
        <v>4</v>
      </c>
      <c r="L164" s="4">
        <v>5</v>
      </c>
      <c r="M164" s="4" t="s">
        <v>834</v>
      </c>
      <c r="N164" s="4" t="s">
        <v>835</v>
      </c>
      <c r="S164" s="4" t="s">
        <v>165</v>
      </c>
      <c r="T164" s="4" t="s">
        <v>166</v>
      </c>
      <c r="Y164" s="4" t="s">
        <v>849</v>
      </c>
      <c r="Z164" s="4" t="s">
        <v>850</v>
      </c>
      <c r="AC164" s="4">
        <v>39</v>
      </c>
      <c r="AD164" s="4" t="s">
        <v>232</v>
      </c>
      <c r="AE164" s="4" t="s">
        <v>233</v>
      </c>
    </row>
    <row r="165" spans="1:72" ht="13.5" customHeight="1">
      <c r="A165" s="6" t="str">
        <f>HYPERLINK("http://kyu.snu.ac.kr/sdhj/index.jsp?type=hj/GK14791_00IM0001_121b.jpg","1870_해북촌_121b")</f>
        <v>1870_해북촌_121b</v>
      </c>
      <c r="B165" s="4">
        <v>1870</v>
      </c>
      <c r="C165" s="4" t="s">
        <v>9206</v>
      </c>
      <c r="D165" s="4" t="s">
        <v>9207</v>
      </c>
      <c r="E165" s="4">
        <v>164</v>
      </c>
      <c r="F165" s="4">
        <v>1</v>
      </c>
      <c r="G165" s="4" t="s">
        <v>94</v>
      </c>
      <c r="H165" s="4" t="s">
        <v>95</v>
      </c>
      <c r="I165" s="4">
        <v>4</v>
      </c>
      <c r="L165" s="4">
        <v>5</v>
      </c>
      <c r="M165" s="4" t="s">
        <v>834</v>
      </c>
      <c r="N165" s="4" t="s">
        <v>835</v>
      </c>
      <c r="T165" s="4" t="s">
        <v>9208</v>
      </c>
      <c r="U165" s="4" t="s">
        <v>138</v>
      </c>
      <c r="V165" s="4" t="s">
        <v>139</v>
      </c>
      <c r="Y165" s="4" t="s">
        <v>851</v>
      </c>
      <c r="Z165" s="4" t="s">
        <v>852</v>
      </c>
      <c r="AD165" s="4" t="s">
        <v>151</v>
      </c>
      <c r="AE165" s="4" t="s">
        <v>152</v>
      </c>
    </row>
    <row r="166" spans="1:72" ht="13.5" customHeight="1">
      <c r="A166" s="6" t="str">
        <f>HYPERLINK("http://kyu.snu.ac.kr/sdhj/index.jsp?type=hj/GK14791_00IM0001_121b.jpg","1870_해북촌_121b")</f>
        <v>1870_해북촌_121b</v>
      </c>
      <c r="B166" s="4">
        <v>1870</v>
      </c>
      <c r="C166" s="4" t="s">
        <v>9206</v>
      </c>
      <c r="D166" s="4" t="s">
        <v>9207</v>
      </c>
      <c r="E166" s="4">
        <v>165</v>
      </c>
      <c r="F166" s="4">
        <v>1</v>
      </c>
      <c r="G166" s="4" t="s">
        <v>94</v>
      </c>
      <c r="H166" s="4" t="s">
        <v>95</v>
      </c>
      <c r="I166" s="4">
        <v>4</v>
      </c>
      <c r="L166" s="4">
        <v>5</v>
      </c>
      <c r="M166" s="4" t="s">
        <v>834</v>
      </c>
      <c r="N166" s="4" t="s">
        <v>835</v>
      </c>
      <c r="T166" s="4" t="s">
        <v>9208</v>
      </c>
      <c r="U166" s="4" t="s">
        <v>138</v>
      </c>
      <c r="V166" s="4" t="s">
        <v>139</v>
      </c>
      <c r="Y166" s="4" t="s">
        <v>853</v>
      </c>
      <c r="Z166" s="4" t="s">
        <v>854</v>
      </c>
      <c r="AD166" s="4" t="s">
        <v>321</v>
      </c>
      <c r="AE166" s="4" t="s">
        <v>322</v>
      </c>
    </row>
    <row r="167" spans="1:72" ht="13.5" customHeight="1">
      <c r="A167" s="6" t="str">
        <f>HYPERLINK("http://kyu.snu.ac.kr/sdhj/index.jsp?type=hj/GK14791_00IM0001_121b.jpg","1870_해북촌_121b")</f>
        <v>1870_해북촌_121b</v>
      </c>
      <c r="B167" s="4">
        <v>1870</v>
      </c>
      <c r="C167" s="4" t="s">
        <v>9206</v>
      </c>
      <c r="D167" s="4" t="s">
        <v>9207</v>
      </c>
      <c r="E167" s="4">
        <v>166</v>
      </c>
      <c r="F167" s="4">
        <v>1</v>
      </c>
      <c r="G167" s="4" t="s">
        <v>94</v>
      </c>
      <c r="H167" s="4" t="s">
        <v>95</v>
      </c>
      <c r="I167" s="4">
        <v>4</v>
      </c>
      <c r="L167" s="4">
        <v>5</v>
      </c>
      <c r="M167" s="4" t="s">
        <v>834</v>
      </c>
      <c r="N167" s="4" t="s">
        <v>835</v>
      </c>
      <c r="T167" s="4" t="s">
        <v>9208</v>
      </c>
      <c r="U167" s="4" t="s">
        <v>138</v>
      </c>
      <c r="V167" s="4" t="s">
        <v>139</v>
      </c>
      <c r="Y167" s="4" t="s">
        <v>855</v>
      </c>
      <c r="Z167" s="4" t="s">
        <v>856</v>
      </c>
      <c r="AD167" s="4" t="s">
        <v>188</v>
      </c>
      <c r="AE167" s="4" t="s">
        <v>189</v>
      </c>
    </row>
    <row r="168" spans="1:72" ht="13.5" customHeight="1">
      <c r="A168" s="6" t="str">
        <f>HYPERLINK("http://kyu.snu.ac.kr/sdhj/index.jsp?type=hj/GK14791_00IM0001_121b.jpg","1870_해북촌_121b")</f>
        <v>1870_해북촌_121b</v>
      </c>
      <c r="B168" s="4">
        <v>1870</v>
      </c>
      <c r="C168" s="4" t="s">
        <v>9206</v>
      </c>
      <c r="D168" s="4" t="s">
        <v>9207</v>
      </c>
      <c r="E168" s="4">
        <v>167</v>
      </c>
      <c r="F168" s="4">
        <v>1</v>
      </c>
      <c r="G168" s="4" t="s">
        <v>94</v>
      </c>
      <c r="H168" s="4" t="s">
        <v>95</v>
      </c>
      <c r="I168" s="4">
        <v>4</v>
      </c>
      <c r="L168" s="4">
        <v>6</v>
      </c>
      <c r="M168" s="4" t="s">
        <v>857</v>
      </c>
      <c r="N168" s="4" t="s">
        <v>858</v>
      </c>
      <c r="T168" s="4" t="s">
        <v>9109</v>
      </c>
      <c r="U168" s="4" t="s">
        <v>859</v>
      </c>
      <c r="V168" s="4" t="s">
        <v>860</v>
      </c>
      <c r="W168" s="4" t="s">
        <v>461</v>
      </c>
      <c r="X168" s="4" t="s">
        <v>462</v>
      </c>
      <c r="Y168" s="4" t="s">
        <v>100</v>
      </c>
      <c r="Z168" s="4" t="s">
        <v>101</v>
      </c>
      <c r="AC168" s="4">
        <v>70</v>
      </c>
      <c r="AJ168" s="4" t="s">
        <v>104</v>
      </c>
      <c r="AK168" s="4" t="s">
        <v>105</v>
      </c>
      <c r="AL168" s="4" t="s">
        <v>463</v>
      </c>
      <c r="AM168" s="4" t="s">
        <v>464</v>
      </c>
      <c r="AT168" s="4" t="s">
        <v>82</v>
      </c>
      <c r="AU168" s="4" t="s">
        <v>83</v>
      </c>
      <c r="AV168" s="4" t="s">
        <v>520</v>
      </c>
      <c r="AW168" s="4" t="s">
        <v>9209</v>
      </c>
      <c r="BG168" s="4" t="s">
        <v>82</v>
      </c>
      <c r="BH168" s="4" t="s">
        <v>83</v>
      </c>
      <c r="BI168" s="4" t="s">
        <v>467</v>
      </c>
      <c r="BJ168" s="4" t="s">
        <v>468</v>
      </c>
      <c r="BK168" s="4" t="s">
        <v>82</v>
      </c>
      <c r="BL168" s="4" t="s">
        <v>83</v>
      </c>
      <c r="BM168" s="4" t="s">
        <v>9123</v>
      </c>
      <c r="BN168" s="4" t="s">
        <v>251</v>
      </c>
      <c r="BO168" s="4" t="s">
        <v>82</v>
      </c>
      <c r="BP168" s="4" t="s">
        <v>83</v>
      </c>
      <c r="BQ168" s="4" t="s">
        <v>861</v>
      </c>
      <c r="BR168" s="4" t="s">
        <v>522</v>
      </c>
      <c r="BS168" s="4" t="s">
        <v>80</v>
      </c>
      <c r="BT168" s="4" t="s">
        <v>81</v>
      </c>
    </row>
    <row r="169" spans="1:72" ht="13.5" customHeight="1">
      <c r="A169" s="6" t="str">
        <f>HYPERLINK("http://kyu.snu.ac.kr/sdhj/index.jsp?type=hj/GK14791_00IM0001_121b.jpg","1870_해북촌_121b")</f>
        <v>1870_해북촌_121b</v>
      </c>
      <c r="B169" s="4">
        <v>1870</v>
      </c>
      <c r="C169" s="4" t="s">
        <v>9124</v>
      </c>
      <c r="D169" s="4" t="s">
        <v>9125</v>
      </c>
      <c r="E169" s="4">
        <v>168</v>
      </c>
      <c r="F169" s="4">
        <v>1</v>
      </c>
      <c r="G169" s="4" t="s">
        <v>94</v>
      </c>
      <c r="H169" s="4" t="s">
        <v>95</v>
      </c>
      <c r="I169" s="4">
        <v>4</v>
      </c>
      <c r="L169" s="4">
        <v>6</v>
      </c>
      <c r="M169" s="4" t="s">
        <v>857</v>
      </c>
      <c r="N169" s="4" t="s">
        <v>858</v>
      </c>
      <c r="T169" s="4" t="s">
        <v>9120</v>
      </c>
      <c r="U169" s="4" t="s">
        <v>138</v>
      </c>
      <c r="V169" s="4" t="s">
        <v>139</v>
      </c>
      <c r="Y169" s="4" t="s">
        <v>862</v>
      </c>
      <c r="Z169" s="4" t="s">
        <v>863</v>
      </c>
      <c r="AD169" s="4" t="s">
        <v>410</v>
      </c>
      <c r="AE169" s="4" t="s">
        <v>411</v>
      </c>
    </row>
    <row r="170" spans="1:72" ht="13.5" customHeight="1">
      <c r="A170" s="6" t="str">
        <f>HYPERLINK("http://kyu.snu.ac.kr/sdhj/index.jsp?type=hj/GK14791_00IM0001_121b.jpg","1870_해북촌_121b")</f>
        <v>1870_해북촌_121b</v>
      </c>
      <c r="B170" s="4">
        <v>1870</v>
      </c>
      <c r="C170" s="4" t="s">
        <v>9116</v>
      </c>
      <c r="D170" s="4" t="s">
        <v>9117</v>
      </c>
      <c r="E170" s="4">
        <v>169</v>
      </c>
      <c r="F170" s="4">
        <v>1</v>
      </c>
      <c r="G170" s="4" t="s">
        <v>94</v>
      </c>
      <c r="H170" s="4" t="s">
        <v>95</v>
      </c>
      <c r="I170" s="4">
        <v>4</v>
      </c>
      <c r="L170" s="4">
        <v>6</v>
      </c>
      <c r="M170" s="4" t="s">
        <v>857</v>
      </c>
      <c r="N170" s="4" t="s">
        <v>858</v>
      </c>
      <c r="T170" s="4" t="s">
        <v>9120</v>
      </c>
      <c r="U170" s="4" t="s">
        <v>138</v>
      </c>
      <c r="V170" s="4" t="s">
        <v>139</v>
      </c>
      <c r="Y170" s="4" t="s">
        <v>323</v>
      </c>
      <c r="Z170" s="4" t="s">
        <v>324</v>
      </c>
      <c r="AD170" s="4" t="s">
        <v>278</v>
      </c>
      <c r="AE170" s="4" t="s">
        <v>279</v>
      </c>
    </row>
    <row r="171" spans="1:72" ht="13.5" customHeight="1">
      <c r="A171" s="6" t="str">
        <f>HYPERLINK("http://kyu.snu.ac.kr/sdhj/index.jsp?type=hj/GK14791_00IM0001_121b.jpg","1870_해북촌_121b")</f>
        <v>1870_해북촌_121b</v>
      </c>
      <c r="B171" s="4">
        <v>1870</v>
      </c>
      <c r="C171" s="4" t="s">
        <v>9116</v>
      </c>
      <c r="D171" s="4" t="s">
        <v>9117</v>
      </c>
      <c r="E171" s="4">
        <v>170</v>
      </c>
      <c r="F171" s="4">
        <v>1</v>
      </c>
      <c r="G171" s="4" t="s">
        <v>94</v>
      </c>
      <c r="H171" s="4" t="s">
        <v>95</v>
      </c>
      <c r="I171" s="4">
        <v>4</v>
      </c>
      <c r="L171" s="4">
        <v>6</v>
      </c>
      <c r="M171" s="4" t="s">
        <v>857</v>
      </c>
      <c r="N171" s="4" t="s">
        <v>858</v>
      </c>
      <c r="T171" s="4" t="s">
        <v>9120</v>
      </c>
      <c r="U171" s="4" t="s">
        <v>284</v>
      </c>
      <c r="V171" s="4" t="s">
        <v>285</v>
      </c>
      <c r="Y171" s="4" t="s">
        <v>864</v>
      </c>
      <c r="Z171" s="4" t="s">
        <v>865</v>
      </c>
      <c r="AD171" s="4" t="s">
        <v>274</v>
      </c>
      <c r="AE171" s="4" t="s">
        <v>275</v>
      </c>
    </row>
    <row r="172" spans="1:72" ht="13.5" customHeight="1">
      <c r="A172" s="6" t="str">
        <f>HYPERLINK("http://kyu.snu.ac.kr/sdhj/index.jsp?type=hj/GK14791_00IM0001_121b.jpg","1870_해북촌_121b")</f>
        <v>1870_해북촌_121b</v>
      </c>
      <c r="B172" s="4">
        <v>1870</v>
      </c>
      <c r="C172" s="4" t="s">
        <v>9116</v>
      </c>
      <c r="D172" s="4" t="s">
        <v>9117</v>
      </c>
      <c r="E172" s="4">
        <v>171</v>
      </c>
      <c r="F172" s="4">
        <v>1</v>
      </c>
      <c r="G172" s="4" t="s">
        <v>94</v>
      </c>
      <c r="H172" s="4" t="s">
        <v>95</v>
      </c>
      <c r="I172" s="4">
        <v>4</v>
      </c>
      <c r="L172" s="4">
        <v>7</v>
      </c>
      <c r="M172" s="4" t="s">
        <v>866</v>
      </c>
      <c r="N172" s="4" t="s">
        <v>867</v>
      </c>
      <c r="O172" s="4" t="s">
        <v>13</v>
      </c>
      <c r="P172" s="4" t="s">
        <v>14</v>
      </c>
      <c r="T172" s="4" t="s">
        <v>9210</v>
      </c>
      <c r="U172" s="4" t="s">
        <v>73</v>
      </c>
      <c r="V172" s="4" t="s">
        <v>74</v>
      </c>
      <c r="W172" s="4" t="s">
        <v>327</v>
      </c>
      <c r="X172" s="4" t="s">
        <v>9211</v>
      </c>
      <c r="Y172" s="4" t="s">
        <v>578</v>
      </c>
      <c r="Z172" s="4" t="s">
        <v>579</v>
      </c>
      <c r="AC172" s="4">
        <v>28</v>
      </c>
      <c r="AJ172" s="4" t="s">
        <v>34</v>
      </c>
      <c r="AK172" s="4" t="s">
        <v>35</v>
      </c>
      <c r="AL172" s="4" t="s">
        <v>600</v>
      </c>
      <c r="AM172" s="4" t="s">
        <v>333</v>
      </c>
      <c r="AT172" s="4" t="s">
        <v>73</v>
      </c>
      <c r="AU172" s="4" t="s">
        <v>74</v>
      </c>
      <c r="AV172" s="4" t="s">
        <v>548</v>
      </c>
      <c r="AW172" s="4" t="s">
        <v>549</v>
      </c>
      <c r="BG172" s="4" t="s">
        <v>82</v>
      </c>
      <c r="BH172" s="4" t="s">
        <v>83</v>
      </c>
      <c r="BI172" s="4" t="s">
        <v>552</v>
      </c>
      <c r="BJ172" s="4" t="s">
        <v>553</v>
      </c>
      <c r="BK172" s="4" t="s">
        <v>82</v>
      </c>
      <c r="BL172" s="4" t="s">
        <v>83</v>
      </c>
      <c r="BM172" s="4" t="s">
        <v>338</v>
      </c>
      <c r="BN172" s="4" t="s">
        <v>339</v>
      </c>
      <c r="BO172" s="4" t="s">
        <v>82</v>
      </c>
      <c r="BP172" s="4" t="s">
        <v>83</v>
      </c>
      <c r="BQ172" s="4" t="s">
        <v>868</v>
      </c>
      <c r="BR172" s="4" t="s">
        <v>869</v>
      </c>
      <c r="BS172" s="4" t="s">
        <v>562</v>
      </c>
      <c r="BT172" s="4" t="s">
        <v>563</v>
      </c>
    </row>
    <row r="173" spans="1:72" ht="13.5" customHeight="1">
      <c r="A173" s="6" t="str">
        <f>HYPERLINK("http://kyu.snu.ac.kr/sdhj/index.jsp?type=hj/GK14791_00IM0001_121b.jpg","1870_해북촌_121b")</f>
        <v>1870_해북촌_121b</v>
      </c>
      <c r="B173" s="4">
        <v>1870</v>
      </c>
      <c r="C173" s="4" t="s">
        <v>9212</v>
      </c>
      <c r="D173" s="4" t="s">
        <v>9213</v>
      </c>
      <c r="E173" s="4">
        <v>172</v>
      </c>
      <c r="F173" s="4">
        <v>1</v>
      </c>
      <c r="G173" s="4" t="s">
        <v>94</v>
      </c>
      <c r="H173" s="4" t="s">
        <v>95</v>
      </c>
      <c r="I173" s="4">
        <v>4</v>
      </c>
      <c r="L173" s="4">
        <v>7</v>
      </c>
      <c r="M173" s="4" t="s">
        <v>866</v>
      </c>
      <c r="N173" s="4" t="s">
        <v>867</v>
      </c>
      <c r="S173" s="4" t="s">
        <v>96</v>
      </c>
      <c r="T173" s="4" t="s">
        <v>97</v>
      </c>
      <c r="W173" s="4" t="s">
        <v>198</v>
      </c>
      <c r="X173" s="4" t="s">
        <v>199</v>
      </c>
      <c r="Y173" s="4" t="s">
        <v>100</v>
      </c>
      <c r="Z173" s="4" t="s">
        <v>101</v>
      </c>
      <c r="AC173" s="4">
        <v>22</v>
      </c>
      <c r="AD173" s="4" t="s">
        <v>184</v>
      </c>
      <c r="AE173" s="4" t="s">
        <v>185</v>
      </c>
      <c r="AJ173" s="4" t="s">
        <v>34</v>
      </c>
      <c r="AK173" s="4" t="s">
        <v>35</v>
      </c>
      <c r="AL173" s="4" t="s">
        <v>202</v>
      </c>
      <c r="AM173" s="4" t="s">
        <v>203</v>
      </c>
    </row>
    <row r="174" spans="1:72" ht="13.5" customHeight="1">
      <c r="A174" s="6" t="str">
        <f>HYPERLINK("http://kyu.snu.ac.kr/sdhj/index.jsp?type=hj/GK14791_00IM0001_121b.jpg","1870_해북촌_121b")</f>
        <v>1870_해북촌_121b</v>
      </c>
      <c r="B174" s="4">
        <v>1870</v>
      </c>
      <c r="C174" s="4" t="s">
        <v>9214</v>
      </c>
      <c r="D174" s="4" t="s">
        <v>9215</v>
      </c>
      <c r="E174" s="4">
        <v>173</v>
      </c>
      <c r="F174" s="4">
        <v>1</v>
      </c>
      <c r="G174" s="4" t="s">
        <v>94</v>
      </c>
      <c r="H174" s="4" t="s">
        <v>95</v>
      </c>
      <c r="I174" s="4">
        <v>4</v>
      </c>
      <c r="L174" s="4">
        <v>7</v>
      </c>
      <c r="M174" s="4" t="s">
        <v>866</v>
      </c>
      <c r="N174" s="4" t="s">
        <v>867</v>
      </c>
      <c r="T174" s="4" t="s">
        <v>9216</v>
      </c>
      <c r="U174" s="4" t="s">
        <v>138</v>
      </c>
      <c r="V174" s="4" t="s">
        <v>139</v>
      </c>
      <c r="Y174" s="4" t="s">
        <v>870</v>
      </c>
      <c r="Z174" s="4" t="s">
        <v>871</v>
      </c>
      <c r="AD174" s="4" t="s">
        <v>282</v>
      </c>
      <c r="AE174" s="4" t="s">
        <v>283</v>
      </c>
    </row>
    <row r="175" spans="1:72" ht="13.5" customHeight="1">
      <c r="A175" s="6" t="str">
        <f>HYPERLINK("http://kyu.snu.ac.kr/sdhj/index.jsp?type=hj/GK14791_00IM0001_121b.jpg","1870_해북촌_121b")</f>
        <v>1870_해북촌_121b</v>
      </c>
      <c r="B175" s="4">
        <v>1870</v>
      </c>
      <c r="C175" s="4" t="s">
        <v>9214</v>
      </c>
      <c r="D175" s="4" t="s">
        <v>9215</v>
      </c>
      <c r="E175" s="4">
        <v>174</v>
      </c>
      <c r="F175" s="4">
        <v>1</v>
      </c>
      <c r="G175" s="4" t="s">
        <v>94</v>
      </c>
      <c r="H175" s="4" t="s">
        <v>95</v>
      </c>
      <c r="I175" s="4">
        <v>4</v>
      </c>
      <c r="L175" s="4">
        <v>7</v>
      </c>
      <c r="M175" s="4" t="s">
        <v>866</v>
      </c>
      <c r="N175" s="4" t="s">
        <v>867</v>
      </c>
      <c r="T175" s="4" t="s">
        <v>9216</v>
      </c>
      <c r="U175" s="4" t="s">
        <v>138</v>
      </c>
      <c r="V175" s="4" t="s">
        <v>139</v>
      </c>
      <c r="Y175" s="4" t="s">
        <v>872</v>
      </c>
      <c r="Z175" s="4" t="s">
        <v>873</v>
      </c>
      <c r="AD175" s="4" t="s">
        <v>142</v>
      </c>
      <c r="AE175" s="4" t="s">
        <v>143</v>
      </c>
    </row>
    <row r="176" spans="1:72" ht="13.5" customHeight="1">
      <c r="A176" s="6" t="str">
        <f>HYPERLINK("http://kyu.snu.ac.kr/sdhj/index.jsp?type=hj/GK14791_00IM0001_122a.jpg","1870_해북촌_122a")</f>
        <v>1870_해북촌_122a</v>
      </c>
      <c r="B176" s="4">
        <v>1870</v>
      </c>
      <c r="C176" s="4" t="s">
        <v>9214</v>
      </c>
      <c r="D176" s="4" t="s">
        <v>9215</v>
      </c>
      <c r="E176" s="4">
        <v>175</v>
      </c>
      <c r="F176" s="4">
        <v>2</v>
      </c>
      <c r="G176" s="4" t="s">
        <v>874</v>
      </c>
      <c r="H176" s="4" t="s">
        <v>875</v>
      </c>
      <c r="I176" s="4">
        <v>1</v>
      </c>
      <c r="J176" s="4" t="s">
        <v>9217</v>
      </c>
      <c r="K176" s="4" t="s">
        <v>9218</v>
      </c>
      <c r="L176" s="4">
        <v>1</v>
      </c>
      <c r="M176" s="4" t="s">
        <v>876</v>
      </c>
      <c r="N176" s="4" t="s">
        <v>877</v>
      </c>
      <c r="T176" s="4" t="s">
        <v>9219</v>
      </c>
      <c r="U176" s="4" t="s">
        <v>73</v>
      </c>
      <c r="V176" s="4" t="s">
        <v>74</v>
      </c>
      <c r="W176" s="4" t="s">
        <v>291</v>
      </c>
      <c r="X176" s="4" t="s">
        <v>292</v>
      </c>
      <c r="Y176" s="4" t="s">
        <v>878</v>
      </c>
      <c r="Z176" s="4" t="s">
        <v>9220</v>
      </c>
      <c r="AC176" s="4">
        <v>59</v>
      </c>
      <c r="AD176" s="4" t="s">
        <v>410</v>
      </c>
      <c r="AE176" s="4" t="s">
        <v>411</v>
      </c>
      <c r="AJ176" s="4" t="s">
        <v>34</v>
      </c>
      <c r="AK176" s="4" t="s">
        <v>35</v>
      </c>
      <c r="AL176" s="4" t="s">
        <v>297</v>
      </c>
      <c r="AM176" s="4" t="s">
        <v>298</v>
      </c>
      <c r="AT176" s="4" t="s">
        <v>82</v>
      </c>
      <c r="AU176" s="4" t="s">
        <v>83</v>
      </c>
      <c r="AV176" s="4" t="s">
        <v>300</v>
      </c>
      <c r="AW176" s="4" t="s">
        <v>301</v>
      </c>
      <c r="BG176" s="4" t="s">
        <v>82</v>
      </c>
      <c r="BH176" s="4" t="s">
        <v>83</v>
      </c>
      <c r="BI176" s="4" t="s">
        <v>302</v>
      </c>
      <c r="BJ176" s="4" t="s">
        <v>303</v>
      </c>
      <c r="BK176" s="4" t="s">
        <v>82</v>
      </c>
      <c r="BL176" s="4" t="s">
        <v>83</v>
      </c>
      <c r="BM176" s="4" t="s">
        <v>879</v>
      </c>
      <c r="BN176" s="4" t="s">
        <v>880</v>
      </c>
      <c r="BO176" s="4" t="s">
        <v>82</v>
      </c>
      <c r="BP176" s="4" t="s">
        <v>83</v>
      </c>
      <c r="BQ176" s="4" t="s">
        <v>881</v>
      </c>
      <c r="BR176" s="4" t="s">
        <v>882</v>
      </c>
      <c r="BS176" s="4" t="s">
        <v>115</v>
      </c>
      <c r="BT176" s="4" t="s">
        <v>9221</v>
      </c>
    </row>
    <row r="177" spans="1:72" ht="13.5" customHeight="1">
      <c r="A177" s="6" t="str">
        <f>HYPERLINK("http://kyu.snu.ac.kr/sdhj/index.jsp?type=hj/GK14791_00IM0001_122a.jpg","1870_해북촌_122a")</f>
        <v>1870_해북촌_122a</v>
      </c>
      <c r="B177" s="4">
        <v>1870</v>
      </c>
      <c r="C177" s="4" t="s">
        <v>9142</v>
      </c>
      <c r="D177" s="4" t="s">
        <v>9143</v>
      </c>
      <c r="E177" s="4">
        <v>176</v>
      </c>
      <c r="F177" s="4">
        <v>2</v>
      </c>
      <c r="G177" s="4" t="s">
        <v>874</v>
      </c>
      <c r="H177" s="4" t="s">
        <v>875</v>
      </c>
      <c r="I177" s="4">
        <v>1</v>
      </c>
      <c r="L177" s="4">
        <v>1</v>
      </c>
      <c r="M177" s="4" t="s">
        <v>876</v>
      </c>
      <c r="N177" s="4" t="s">
        <v>877</v>
      </c>
      <c r="S177" s="4" t="s">
        <v>96</v>
      </c>
      <c r="T177" s="4" t="s">
        <v>97</v>
      </c>
      <c r="W177" s="4" t="s">
        <v>558</v>
      </c>
      <c r="X177" s="4" t="s">
        <v>559</v>
      </c>
      <c r="Y177" s="4" t="s">
        <v>100</v>
      </c>
      <c r="Z177" s="4" t="s">
        <v>101</v>
      </c>
      <c r="AC177" s="4">
        <v>65</v>
      </c>
      <c r="AD177" s="4" t="s">
        <v>813</v>
      </c>
      <c r="AE177" s="4" t="s">
        <v>814</v>
      </c>
      <c r="AJ177" s="4" t="s">
        <v>104</v>
      </c>
      <c r="AK177" s="4" t="s">
        <v>105</v>
      </c>
      <c r="AL177" s="4" t="s">
        <v>883</v>
      </c>
      <c r="AM177" s="4" t="s">
        <v>884</v>
      </c>
      <c r="AT177" s="4" t="s">
        <v>82</v>
      </c>
      <c r="AU177" s="4" t="s">
        <v>83</v>
      </c>
      <c r="AV177" s="4" t="s">
        <v>885</v>
      </c>
      <c r="AW177" s="4" t="s">
        <v>886</v>
      </c>
      <c r="BG177" s="4" t="s">
        <v>82</v>
      </c>
      <c r="BH177" s="4" t="s">
        <v>83</v>
      </c>
      <c r="BI177" s="4" t="s">
        <v>887</v>
      </c>
      <c r="BJ177" s="4" t="s">
        <v>888</v>
      </c>
      <c r="BK177" s="4" t="s">
        <v>82</v>
      </c>
      <c r="BL177" s="4" t="s">
        <v>83</v>
      </c>
      <c r="BM177" s="4" t="s">
        <v>889</v>
      </c>
      <c r="BN177" s="4" t="s">
        <v>890</v>
      </c>
      <c r="BO177" s="4" t="s">
        <v>82</v>
      </c>
      <c r="BP177" s="4" t="s">
        <v>83</v>
      </c>
      <c r="BQ177" s="4" t="s">
        <v>891</v>
      </c>
      <c r="BR177" s="4" t="s">
        <v>892</v>
      </c>
      <c r="BS177" s="4" t="s">
        <v>893</v>
      </c>
      <c r="BT177" s="4" t="s">
        <v>894</v>
      </c>
    </row>
    <row r="178" spans="1:72" ht="13.5" customHeight="1">
      <c r="A178" s="6" t="str">
        <f>HYPERLINK("http://kyu.snu.ac.kr/sdhj/index.jsp?type=hj/GK14791_00IM0001_122a.jpg","1870_해북촌_122a")</f>
        <v>1870_해북촌_122a</v>
      </c>
      <c r="B178" s="4">
        <v>1870</v>
      </c>
      <c r="C178" s="4" t="s">
        <v>9222</v>
      </c>
      <c r="D178" s="4" t="s">
        <v>9223</v>
      </c>
      <c r="E178" s="4">
        <v>177</v>
      </c>
      <c r="F178" s="4">
        <v>2</v>
      </c>
      <c r="G178" s="4" t="s">
        <v>874</v>
      </c>
      <c r="H178" s="4" t="s">
        <v>875</v>
      </c>
      <c r="I178" s="4">
        <v>1</v>
      </c>
      <c r="L178" s="4">
        <v>1</v>
      </c>
      <c r="M178" s="4" t="s">
        <v>876</v>
      </c>
      <c r="N178" s="4" t="s">
        <v>877</v>
      </c>
      <c r="S178" s="4" t="s">
        <v>116</v>
      </c>
      <c r="T178" s="4" t="s">
        <v>117</v>
      </c>
      <c r="Y178" s="4" t="s">
        <v>895</v>
      </c>
      <c r="Z178" s="4" t="s">
        <v>896</v>
      </c>
      <c r="AC178" s="4">
        <v>37</v>
      </c>
      <c r="AD178" s="4" t="s">
        <v>312</v>
      </c>
      <c r="AE178" s="4" t="s">
        <v>313</v>
      </c>
    </row>
    <row r="179" spans="1:72" ht="13.5" customHeight="1">
      <c r="A179" s="6" t="str">
        <f>HYPERLINK("http://kyu.snu.ac.kr/sdhj/index.jsp?type=hj/GK14791_00IM0001_122a.jpg","1870_해북촌_122a")</f>
        <v>1870_해북촌_122a</v>
      </c>
      <c r="B179" s="4">
        <v>1870</v>
      </c>
      <c r="C179" s="4" t="s">
        <v>9224</v>
      </c>
      <c r="D179" s="4" t="s">
        <v>9225</v>
      </c>
      <c r="E179" s="4">
        <v>178</v>
      </c>
      <c r="F179" s="4">
        <v>2</v>
      </c>
      <c r="G179" s="4" t="s">
        <v>874</v>
      </c>
      <c r="H179" s="4" t="s">
        <v>875</v>
      </c>
      <c r="I179" s="4">
        <v>1</v>
      </c>
      <c r="L179" s="4">
        <v>1</v>
      </c>
      <c r="M179" s="4" t="s">
        <v>876</v>
      </c>
      <c r="N179" s="4" t="s">
        <v>877</v>
      </c>
      <c r="S179" s="4" t="s">
        <v>124</v>
      </c>
      <c r="T179" s="4" t="s">
        <v>125</v>
      </c>
      <c r="W179" s="4" t="s">
        <v>396</v>
      </c>
      <c r="X179" s="4" t="s">
        <v>397</v>
      </c>
      <c r="Y179" s="4" t="s">
        <v>100</v>
      </c>
      <c r="Z179" s="4" t="s">
        <v>101</v>
      </c>
      <c r="AC179" s="4">
        <v>35</v>
      </c>
      <c r="AD179" s="4" t="s">
        <v>188</v>
      </c>
      <c r="AE179" s="4" t="s">
        <v>189</v>
      </c>
    </row>
    <row r="180" spans="1:72" ht="13.5" customHeight="1">
      <c r="A180" s="6" t="str">
        <f>HYPERLINK("http://kyu.snu.ac.kr/sdhj/index.jsp?type=hj/GK14791_00IM0001_122a.jpg","1870_해북촌_122a")</f>
        <v>1870_해북촌_122a</v>
      </c>
      <c r="B180" s="4">
        <v>1870</v>
      </c>
      <c r="C180" s="4" t="s">
        <v>9224</v>
      </c>
      <c r="D180" s="4" t="s">
        <v>9225</v>
      </c>
      <c r="E180" s="4">
        <v>179</v>
      </c>
      <c r="F180" s="4">
        <v>2</v>
      </c>
      <c r="G180" s="4" t="s">
        <v>874</v>
      </c>
      <c r="H180" s="4" t="s">
        <v>875</v>
      </c>
      <c r="I180" s="4">
        <v>1</v>
      </c>
      <c r="L180" s="4">
        <v>1</v>
      </c>
      <c r="M180" s="4" t="s">
        <v>876</v>
      </c>
      <c r="N180" s="4" t="s">
        <v>877</v>
      </c>
      <c r="S180" s="4" t="s">
        <v>116</v>
      </c>
      <c r="T180" s="4" t="s">
        <v>117</v>
      </c>
      <c r="Y180" s="4" t="s">
        <v>897</v>
      </c>
      <c r="Z180" s="4" t="s">
        <v>898</v>
      </c>
      <c r="AC180" s="4">
        <v>30</v>
      </c>
      <c r="AD180" s="4" t="s">
        <v>282</v>
      </c>
      <c r="AE180" s="4" t="s">
        <v>283</v>
      </c>
    </row>
    <row r="181" spans="1:72" ht="13.5" customHeight="1">
      <c r="A181" s="6" t="str">
        <f>HYPERLINK("http://kyu.snu.ac.kr/sdhj/index.jsp?type=hj/GK14791_00IM0001_122a.jpg","1870_해북촌_122a")</f>
        <v>1870_해북촌_122a</v>
      </c>
      <c r="B181" s="4">
        <v>1870</v>
      </c>
      <c r="C181" s="4" t="s">
        <v>9224</v>
      </c>
      <c r="D181" s="4" t="s">
        <v>9225</v>
      </c>
      <c r="E181" s="4">
        <v>180</v>
      </c>
      <c r="F181" s="4">
        <v>2</v>
      </c>
      <c r="G181" s="4" t="s">
        <v>874</v>
      </c>
      <c r="H181" s="4" t="s">
        <v>875</v>
      </c>
      <c r="I181" s="4">
        <v>1</v>
      </c>
      <c r="L181" s="4">
        <v>1</v>
      </c>
      <c r="M181" s="4" t="s">
        <v>876</v>
      </c>
      <c r="N181" s="4" t="s">
        <v>877</v>
      </c>
      <c r="S181" s="4" t="s">
        <v>124</v>
      </c>
      <c r="T181" s="4" t="s">
        <v>125</v>
      </c>
      <c r="W181" s="4" t="s">
        <v>75</v>
      </c>
      <c r="X181" s="4" t="s">
        <v>9226</v>
      </c>
      <c r="Y181" s="4" t="s">
        <v>100</v>
      </c>
      <c r="Z181" s="4" t="s">
        <v>101</v>
      </c>
      <c r="AC181" s="4">
        <v>26</v>
      </c>
      <c r="AD181" s="4" t="s">
        <v>242</v>
      </c>
      <c r="AE181" s="4" t="s">
        <v>243</v>
      </c>
    </row>
    <row r="182" spans="1:72" ht="13.5" customHeight="1">
      <c r="A182" s="6" t="str">
        <f>HYPERLINK("http://kyu.snu.ac.kr/sdhj/index.jsp?type=hj/GK14791_00IM0001_122a.jpg","1870_해북촌_122a")</f>
        <v>1870_해북촌_122a</v>
      </c>
      <c r="B182" s="4">
        <v>1870</v>
      </c>
      <c r="C182" s="4" t="s">
        <v>9224</v>
      </c>
      <c r="D182" s="4" t="s">
        <v>9225</v>
      </c>
      <c r="E182" s="4">
        <v>181</v>
      </c>
      <c r="F182" s="4">
        <v>2</v>
      </c>
      <c r="G182" s="4" t="s">
        <v>874</v>
      </c>
      <c r="H182" s="4" t="s">
        <v>875</v>
      </c>
      <c r="I182" s="4">
        <v>1</v>
      </c>
      <c r="L182" s="4">
        <v>1</v>
      </c>
      <c r="M182" s="4" t="s">
        <v>876</v>
      </c>
      <c r="N182" s="4" t="s">
        <v>877</v>
      </c>
      <c r="T182" s="4" t="s">
        <v>9227</v>
      </c>
      <c r="U182" s="4" t="s">
        <v>138</v>
      </c>
      <c r="V182" s="4" t="s">
        <v>139</v>
      </c>
      <c r="Y182" s="4" t="s">
        <v>899</v>
      </c>
      <c r="Z182" s="4" t="s">
        <v>900</v>
      </c>
      <c r="AD182" s="4" t="s">
        <v>136</v>
      </c>
      <c r="AE182" s="4" t="s">
        <v>137</v>
      </c>
    </row>
    <row r="183" spans="1:72" ht="13.5" customHeight="1">
      <c r="A183" s="6" t="str">
        <f>HYPERLINK("http://kyu.snu.ac.kr/sdhj/index.jsp?type=hj/GK14791_00IM0001_122a.jpg","1870_해북촌_122a")</f>
        <v>1870_해북촌_122a</v>
      </c>
      <c r="B183" s="4">
        <v>1870</v>
      </c>
      <c r="C183" s="4" t="s">
        <v>9224</v>
      </c>
      <c r="D183" s="4" t="s">
        <v>9225</v>
      </c>
      <c r="E183" s="4">
        <v>182</v>
      </c>
      <c r="F183" s="4">
        <v>2</v>
      </c>
      <c r="G183" s="4" t="s">
        <v>874</v>
      </c>
      <c r="H183" s="4" t="s">
        <v>875</v>
      </c>
      <c r="I183" s="4">
        <v>1</v>
      </c>
      <c r="L183" s="4">
        <v>1</v>
      </c>
      <c r="M183" s="4" t="s">
        <v>876</v>
      </c>
      <c r="N183" s="4" t="s">
        <v>877</v>
      </c>
      <c r="T183" s="4" t="s">
        <v>9227</v>
      </c>
      <c r="U183" s="4" t="s">
        <v>138</v>
      </c>
      <c r="V183" s="4" t="s">
        <v>139</v>
      </c>
      <c r="Y183" s="4" t="s">
        <v>901</v>
      </c>
      <c r="Z183" s="4" t="s">
        <v>902</v>
      </c>
      <c r="AD183" s="4" t="s">
        <v>536</v>
      </c>
      <c r="AE183" s="4" t="s">
        <v>537</v>
      </c>
    </row>
    <row r="184" spans="1:72" ht="13.5" customHeight="1">
      <c r="A184" s="6" t="str">
        <f>HYPERLINK("http://kyu.snu.ac.kr/sdhj/index.jsp?type=hj/GK14791_00IM0001_122a.jpg","1870_해북촌_122a")</f>
        <v>1870_해북촌_122a</v>
      </c>
      <c r="B184" s="4">
        <v>1870</v>
      </c>
      <c r="C184" s="4" t="s">
        <v>9224</v>
      </c>
      <c r="D184" s="4" t="s">
        <v>9225</v>
      </c>
      <c r="E184" s="4">
        <v>183</v>
      </c>
      <c r="F184" s="4">
        <v>2</v>
      </c>
      <c r="G184" s="4" t="s">
        <v>874</v>
      </c>
      <c r="H184" s="4" t="s">
        <v>875</v>
      </c>
      <c r="I184" s="4">
        <v>1</v>
      </c>
      <c r="L184" s="4">
        <v>1</v>
      </c>
      <c r="M184" s="4" t="s">
        <v>876</v>
      </c>
      <c r="N184" s="4" t="s">
        <v>877</v>
      </c>
      <c r="T184" s="4" t="s">
        <v>9227</v>
      </c>
      <c r="U184" s="4" t="s">
        <v>138</v>
      </c>
      <c r="V184" s="4" t="s">
        <v>139</v>
      </c>
      <c r="Y184" s="4" t="s">
        <v>903</v>
      </c>
      <c r="Z184" s="4" t="s">
        <v>904</v>
      </c>
      <c r="AD184" s="4" t="s">
        <v>308</v>
      </c>
      <c r="AE184" s="4" t="s">
        <v>309</v>
      </c>
    </row>
    <row r="185" spans="1:72" ht="13.5" customHeight="1">
      <c r="A185" s="6" t="str">
        <f>HYPERLINK("http://kyu.snu.ac.kr/sdhj/index.jsp?type=hj/GK14791_00IM0001_122a.jpg","1870_해북촌_122a")</f>
        <v>1870_해북촌_122a</v>
      </c>
      <c r="B185" s="4">
        <v>1870</v>
      </c>
      <c r="C185" s="4" t="s">
        <v>9224</v>
      </c>
      <c r="D185" s="4" t="s">
        <v>9225</v>
      </c>
      <c r="E185" s="4">
        <v>184</v>
      </c>
      <c r="F185" s="4">
        <v>2</v>
      </c>
      <c r="G185" s="4" t="s">
        <v>874</v>
      </c>
      <c r="H185" s="4" t="s">
        <v>875</v>
      </c>
      <c r="I185" s="4">
        <v>1</v>
      </c>
      <c r="L185" s="4">
        <v>2</v>
      </c>
      <c r="M185" s="4" t="s">
        <v>905</v>
      </c>
      <c r="N185" s="4" t="s">
        <v>906</v>
      </c>
      <c r="T185" s="4" t="s">
        <v>9228</v>
      </c>
      <c r="U185" s="4" t="s">
        <v>73</v>
      </c>
      <c r="V185" s="4" t="s">
        <v>74</v>
      </c>
      <c r="W185" s="4" t="s">
        <v>310</v>
      </c>
      <c r="X185" s="4" t="s">
        <v>311</v>
      </c>
      <c r="Y185" s="4" t="s">
        <v>907</v>
      </c>
      <c r="Z185" s="4" t="s">
        <v>908</v>
      </c>
      <c r="AC185" s="4">
        <v>68</v>
      </c>
      <c r="AD185" s="4" t="s">
        <v>560</v>
      </c>
      <c r="AE185" s="4" t="s">
        <v>561</v>
      </c>
      <c r="AJ185" s="4" t="s">
        <v>34</v>
      </c>
      <c r="AK185" s="4" t="s">
        <v>35</v>
      </c>
      <c r="AL185" s="4" t="s">
        <v>909</v>
      </c>
      <c r="AM185" s="4" t="s">
        <v>910</v>
      </c>
      <c r="AT185" s="4" t="s">
        <v>82</v>
      </c>
      <c r="AU185" s="4" t="s">
        <v>83</v>
      </c>
      <c r="AV185" s="4" t="s">
        <v>911</v>
      </c>
      <c r="AW185" s="4" t="s">
        <v>912</v>
      </c>
      <c r="BG185" s="4" t="s">
        <v>82</v>
      </c>
      <c r="BH185" s="4" t="s">
        <v>83</v>
      </c>
      <c r="BI185" s="4" t="s">
        <v>913</v>
      </c>
      <c r="BJ185" s="4" t="s">
        <v>914</v>
      </c>
      <c r="BK185" s="4" t="s">
        <v>82</v>
      </c>
      <c r="BL185" s="4" t="s">
        <v>83</v>
      </c>
      <c r="BM185" s="4" t="s">
        <v>915</v>
      </c>
      <c r="BN185" s="4" t="s">
        <v>916</v>
      </c>
      <c r="BO185" s="4" t="s">
        <v>82</v>
      </c>
      <c r="BP185" s="4" t="s">
        <v>83</v>
      </c>
      <c r="BQ185" s="4" t="s">
        <v>917</v>
      </c>
      <c r="BR185" s="4" t="s">
        <v>9229</v>
      </c>
      <c r="BS185" s="4" t="s">
        <v>638</v>
      </c>
      <c r="BT185" s="4" t="s">
        <v>639</v>
      </c>
    </row>
    <row r="186" spans="1:72" ht="13.5" customHeight="1">
      <c r="A186" s="6" t="str">
        <f>HYPERLINK("http://kyu.snu.ac.kr/sdhj/index.jsp?type=hj/GK14791_00IM0001_122a.jpg","1870_해북촌_122a")</f>
        <v>1870_해북촌_122a</v>
      </c>
      <c r="B186" s="4">
        <v>1870</v>
      </c>
      <c r="C186" s="4" t="s">
        <v>9230</v>
      </c>
      <c r="D186" s="4" t="s">
        <v>9231</v>
      </c>
      <c r="E186" s="4">
        <v>185</v>
      </c>
      <c r="F186" s="4">
        <v>2</v>
      </c>
      <c r="G186" s="4" t="s">
        <v>874</v>
      </c>
      <c r="H186" s="4" t="s">
        <v>875</v>
      </c>
      <c r="I186" s="4">
        <v>1</v>
      </c>
      <c r="L186" s="4">
        <v>2</v>
      </c>
      <c r="M186" s="4" t="s">
        <v>905</v>
      </c>
      <c r="N186" s="4" t="s">
        <v>906</v>
      </c>
      <c r="S186" s="4" t="s">
        <v>96</v>
      </c>
      <c r="T186" s="4" t="s">
        <v>97</v>
      </c>
      <c r="W186" s="4" t="s">
        <v>75</v>
      </c>
      <c r="X186" s="4" t="s">
        <v>9232</v>
      </c>
      <c r="Y186" s="4" t="s">
        <v>100</v>
      </c>
      <c r="Z186" s="4" t="s">
        <v>101</v>
      </c>
      <c r="AC186" s="4">
        <v>62</v>
      </c>
      <c r="AD186" s="4" t="s">
        <v>102</v>
      </c>
      <c r="AE186" s="4" t="s">
        <v>103</v>
      </c>
      <c r="AJ186" s="4" t="s">
        <v>34</v>
      </c>
      <c r="AK186" s="4" t="s">
        <v>35</v>
      </c>
      <c r="AL186" s="4" t="s">
        <v>918</v>
      </c>
      <c r="AM186" s="4" t="s">
        <v>919</v>
      </c>
      <c r="AT186" s="4" t="s">
        <v>82</v>
      </c>
      <c r="AU186" s="4" t="s">
        <v>83</v>
      </c>
      <c r="AV186" s="4" t="s">
        <v>920</v>
      </c>
      <c r="AW186" s="4" t="s">
        <v>921</v>
      </c>
      <c r="BG186" s="4" t="s">
        <v>82</v>
      </c>
      <c r="BH186" s="4" t="s">
        <v>83</v>
      </c>
      <c r="BI186" s="4" t="s">
        <v>922</v>
      </c>
      <c r="BJ186" s="4" t="s">
        <v>923</v>
      </c>
      <c r="BK186" s="4" t="s">
        <v>82</v>
      </c>
      <c r="BL186" s="4" t="s">
        <v>83</v>
      </c>
      <c r="BM186" s="4" t="s">
        <v>924</v>
      </c>
      <c r="BN186" s="4" t="s">
        <v>925</v>
      </c>
      <c r="BO186" s="4" t="s">
        <v>82</v>
      </c>
      <c r="BP186" s="4" t="s">
        <v>83</v>
      </c>
      <c r="BQ186" s="4" t="s">
        <v>926</v>
      </c>
      <c r="BR186" s="4" t="s">
        <v>927</v>
      </c>
      <c r="BS186" s="4" t="s">
        <v>638</v>
      </c>
      <c r="BT186" s="4" t="s">
        <v>639</v>
      </c>
    </row>
    <row r="187" spans="1:72" ht="13.5" customHeight="1">
      <c r="A187" s="6" t="str">
        <f>HYPERLINK("http://kyu.snu.ac.kr/sdhj/index.jsp?type=hj/GK14791_00IM0001_122a.jpg","1870_해북촌_122a")</f>
        <v>1870_해북촌_122a</v>
      </c>
      <c r="B187" s="4">
        <v>1870</v>
      </c>
      <c r="C187" s="4" t="s">
        <v>9124</v>
      </c>
      <c r="D187" s="4" t="s">
        <v>9125</v>
      </c>
      <c r="E187" s="4">
        <v>186</v>
      </c>
      <c r="F187" s="4">
        <v>2</v>
      </c>
      <c r="G187" s="4" t="s">
        <v>874</v>
      </c>
      <c r="H187" s="4" t="s">
        <v>875</v>
      </c>
      <c r="I187" s="4">
        <v>1</v>
      </c>
      <c r="L187" s="4">
        <v>2</v>
      </c>
      <c r="M187" s="4" t="s">
        <v>905</v>
      </c>
      <c r="N187" s="4" t="s">
        <v>906</v>
      </c>
      <c r="S187" s="4" t="s">
        <v>116</v>
      </c>
      <c r="T187" s="4" t="s">
        <v>117</v>
      </c>
      <c r="Y187" s="4" t="s">
        <v>928</v>
      </c>
      <c r="Z187" s="4" t="s">
        <v>929</v>
      </c>
      <c r="AC187" s="4">
        <v>39</v>
      </c>
      <c r="AD187" s="4" t="s">
        <v>232</v>
      </c>
      <c r="AE187" s="4" t="s">
        <v>233</v>
      </c>
    </row>
    <row r="188" spans="1:72" ht="13.5" customHeight="1">
      <c r="A188" s="6" t="str">
        <f>HYPERLINK("http://kyu.snu.ac.kr/sdhj/index.jsp?type=hj/GK14791_00IM0001_122a.jpg","1870_해북촌_122a")</f>
        <v>1870_해북촌_122a</v>
      </c>
      <c r="B188" s="4">
        <v>1870</v>
      </c>
      <c r="C188" s="4" t="s">
        <v>9233</v>
      </c>
      <c r="D188" s="4" t="s">
        <v>9234</v>
      </c>
      <c r="E188" s="4">
        <v>187</v>
      </c>
      <c r="F188" s="4">
        <v>2</v>
      </c>
      <c r="G188" s="4" t="s">
        <v>874</v>
      </c>
      <c r="H188" s="4" t="s">
        <v>875</v>
      </c>
      <c r="I188" s="4">
        <v>1</v>
      </c>
      <c r="L188" s="4">
        <v>2</v>
      </c>
      <c r="M188" s="4" t="s">
        <v>905</v>
      </c>
      <c r="N188" s="4" t="s">
        <v>906</v>
      </c>
      <c r="S188" s="4" t="s">
        <v>124</v>
      </c>
      <c r="T188" s="4" t="s">
        <v>125</v>
      </c>
      <c r="W188" s="4" t="s">
        <v>198</v>
      </c>
      <c r="X188" s="4" t="s">
        <v>199</v>
      </c>
      <c r="Y188" s="4" t="s">
        <v>100</v>
      </c>
      <c r="Z188" s="4" t="s">
        <v>101</v>
      </c>
      <c r="AC188" s="4">
        <v>36</v>
      </c>
      <c r="AD188" s="4" t="s">
        <v>404</v>
      </c>
      <c r="AE188" s="4" t="s">
        <v>405</v>
      </c>
    </row>
    <row r="189" spans="1:72" ht="13.5" customHeight="1">
      <c r="A189" s="6" t="str">
        <f>HYPERLINK("http://kyu.snu.ac.kr/sdhj/index.jsp?type=hj/GK14791_00IM0001_122a.jpg","1870_해북촌_122a")</f>
        <v>1870_해북촌_122a</v>
      </c>
      <c r="B189" s="4">
        <v>1870</v>
      </c>
      <c r="C189" s="4" t="s">
        <v>9233</v>
      </c>
      <c r="D189" s="4" t="s">
        <v>9234</v>
      </c>
      <c r="E189" s="4">
        <v>188</v>
      </c>
      <c r="F189" s="4">
        <v>2</v>
      </c>
      <c r="G189" s="4" t="s">
        <v>874</v>
      </c>
      <c r="H189" s="4" t="s">
        <v>875</v>
      </c>
      <c r="I189" s="4">
        <v>1</v>
      </c>
      <c r="L189" s="4">
        <v>2</v>
      </c>
      <c r="M189" s="4" t="s">
        <v>905</v>
      </c>
      <c r="N189" s="4" t="s">
        <v>906</v>
      </c>
      <c r="T189" s="4" t="s">
        <v>9235</v>
      </c>
      <c r="U189" s="4" t="s">
        <v>138</v>
      </c>
      <c r="V189" s="4" t="s">
        <v>139</v>
      </c>
      <c r="Y189" s="4" t="s">
        <v>930</v>
      </c>
      <c r="Z189" s="4" t="s">
        <v>931</v>
      </c>
      <c r="AD189" s="4" t="s">
        <v>142</v>
      </c>
      <c r="AE189" s="4" t="s">
        <v>143</v>
      </c>
    </row>
    <row r="190" spans="1:72" ht="13.5" customHeight="1">
      <c r="A190" s="6" t="str">
        <f>HYPERLINK("http://kyu.snu.ac.kr/sdhj/index.jsp?type=hj/GK14791_00IM0001_122a.jpg","1870_해북촌_122a")</f>
        <v>1870_해북촌_122a</v>
      </c>
      <c r="B190" s="4">
        <v>1870</v>
      </c>
      <c r="C190" s="4" t="s">
        <v>9233</v>
      </c>
      <c r="D190" s="4" t="s">
        <v>9234</v>
      </c>
      <c r="E190" s="4">
        <v>189</v>
      </c>
      <c r="F190" s="4">
        <v>2</v>
      </c>
      <c r="G190" s="4" t="s">
        <v>874</v>
      </c>
      <c r="H190" s="4" t="s">
        <v>875</v>
      </c>
      <c r="I190" s="4">
        <v>1</v>
      </c>
      <c r="L190" s="4">
        <v>2</v>
      </c>
      <c r="M190" s="4" t="s">
        <v>905</v>
      </c>
      <c r="N190" s="4" t="s">
        <v>906</v>
      </c>
      <c r="T190" s="4" t="s">
        <v>9235</v>
      </c>
      <c r="U190" s="4" t="s">
        <v>138</v>
      </c>
      <c r="V190" s="4" t="s">
        <v>139</v>
      </c>
      <c r="Y190" s="4" t="s">
        <v>190</v>
      </c>
      <c r="Z190" s="4" t="s">
        <v>191</v>
      </c>
      <c r="AD190" s="4" t="s">
        <v>122</v>
      </c>
      <c r="AE190" s="4" t="s">
        <v>123</v>
      </c>
    </row>
    <row r="191" spans="1:72" ht="13.5" customHeight="1">
      <c r="A191" s="6" t="str">
        <f>HYPERLINK("http://kyu.snu.ac.kr/sdhj/index.jsp?type=hj/GK14791_00IM0001_122a.jpg","1870_해북촌_122a")</f>
        <v>1870_해북촌_122a</v>
      </c>
      <c r="B191" s="4">
        <v>1870</v>
      </c>
      <c r="C191" s="4" t="s">
        <v>9233</v>
      </c>
      <c r="D191" s="4" t="s">
        <v>9234</v>
      </c>
      <c r="E191" s="4">
        <v>190</v>
      </c>
      <c r="F191" s="4">
        <v>2</v>
      </c>
      <c r="G191" s="4" t="s">
        <v>874</v>
      </c>
      <c r="H191" s="4" t="s">
        <v>875</v>
      </c>
      <c r="I191" s="4">
        <v>1</v>
      </c>
      <c r="L191" s="4">
        <v>3</v>
      </c>
      <c r="M191" s="4" t="s">
        <v>932</v>
      </c>
      <c r="N191" s="4" t="s">
        <v>933</v>
      </c>
      <c r="Q191" s="4" t="s">
        <v>934</v>
      </c>
      <c r="R191" s="4" t="s">
        <v>9236</v>
      </c>
      <c r="T191" s="4" t="s">
        <v>9237</v>
      </c>
      <c r="U191" s="4" t="s">
        <v>9238</v>
      </c>
      <c r="V191" s="4" t="s">
        <v>9239</v>
      </c>
      <c r="W191" s="4" t="s">
        <v>9240</v>
      </c>
      <c r="X191" s="4" t="s">
        <v>9241</v>
      </c>
      <c r="Y191" s="4" t="s">
        <v>935</v>
      </c>
      <c r="Z191" s="4" t="s">
        <v>936</v>
      </c>
      <c r="AC191" s="4">
        <v>19</v>
      </c>
      <c r="AD191" s="4" t="s">
        <v>122</v>
      </c>
      <c r="AE191" s="4" t="s">
        <v>123</v>
      </c>
      <c r="AJ191" s="4" t="s">
        <v>34</v>
      </c>
      <c r="AK191" s="4" t="s">
        <v>35</v>
      </c>
      <c r="AL191" s="4" t="s">
        <v>222</v>
      </c>
      <c r="AM191" s="4" t="s">
        <v>223</v>
      </c>
      <c r="AT191" s="4" t="s">
        <v>82</v>
      </c>
      <c r="AU191" s="4" t="s">
        <v>83</v>
      </c>
      <c r="AV191" s="4" t="s">
        <v>937</v>
      </c>
      <c r="AW191" s="4" t="s">
        <v>938</v>
      </c>
      <c r="BG191" s="4" t="s">
        <v>82</v>
      </c>
      <c r="BH191" s="4" t="s">
        <v>83</v>
      </c>
      <c r="BI191" s="4" t="s">
        <v>939</v>
      </c>
      <c r="BJ191" s="4" t="s">
        <v>940</v>
      </c>
      <c r="BK191" s="4" t="s">
        <v>82</v>
      </c>
      <c r="BL191" s="4" t="s">
        <v>83</v>
      </c>
      <c r="BM191" s="4" t="s">
        <v>941</v>
      </c>
      <c r="BN191" s="4" t="s">
        <v>942</v>
      </c>
      <c r="BO191" s="4" t="s">
        <v>82</v>
      </c>
      <c r="BP191" s="4" t="s">
        <v>83</v>
      </c>
      <c r="BQ191" s="4" t="s">
        <v>943</v>
      </c>
      <c r="BR191" s="4" t="s">
        <v>944</v>
      </c>
      <c r="BS191" s="4" t="s">
        <v>202</v>
      </c>
      <c r="BT191" s="4" t="s">
        <v>203</v>
      </c>
    </row>
    <row r="192" spans="1:72" ht="13.5" customHeight="1">
      <c r="A192" s="6" t="str">
        <f>HYPERLINK("http://kyu.snu.ac.kr/sdhj/index.jsp?type=hj/GK14791_00IM0001_122a.jpg","1870_해북촌_122a")</f>
        <v>1870_해북촌_122a</v>
      </c>
      <c r="B192" s="4">
        <v>1870</v>
      </c>
      <c r="C192" s="4" t="s">
        <v>9242</v>
      </c>
      <c r="D192" s="4" t="s">
        <v>9243</v>
      </c>
      <c r="E192" s="4">
        <v>191</v>
      </c>
      <c r="F192" s="4">
        <v>2</v>
      </c>
      <c r="G192" s="4" t="s">
        <v>874</v>
      </c>
      <c r="H192" s="4" t="s">
        <v>875</v>
      </c>
      <c r="I192" s="4">
        <v>1</v>
      </c>
      <c r="L192" s="4">
        <v>3</v>
      </c>
      <c r="M192" s="4" t="s">
        <v>932</v>
      </c>
      <c r="N192" s="4" t="s">
        <v>933</v>
      </c>
      <c r="S192" s="4" t="s">
        <v>214</v>
      </c>
      <c r="T192" s="4" t="s">
        <v>215</v>
      </c>
      <c r="W192" s="4" t="s">
        <v>198</v>
      </c>
      <c r="X192" s="4" t="s">
        <v>199</v>
      </c>
      <c r="Y192" s="4" t="s">
        <v>21</v>
      </c>
      <c r="Z192" s="4" t="s">
        <v>22</v>
      </c>
      <c r="AC192" s="4">
        <v>58</v>
      </c>
      <c r="AD192" s="4" t="s">
        <v>330</v>
      </c>
      <c r="AE192" s="4" t="s">
        <v>331</v>
      </c>
    </row>
    <row r="193" spans="1:72" ht="13.5" customHeight="1">
      <c r="A193" s="6" t="str">
        <f>HYPERLINK("http://kyu.snu.ac.kr/sdhj/index.jsp?type=hj/GK14791_00IM0001_122a.jpg","1870_해북촌_122a")</f>
        <v>1870_해북촌_122a</v>
      </c>
      <c r="B193" s="4">
        <v>1870</v>
      </c>
      <c r="C193" s="4" t="s">
        <v>9244</v>
      </c>
      <c r="D193" s="4" t="s">
        <v>9245</v>
      </c>
      <c r="E193" s="4">
        <v>192</v>
      </c>
      <c r="F193" s="4">
        <v>2</v>
      </c>
      <c r="G193" s="4" t="s">
        <v>874</v>
      </c>
      <c r="H193" s="4" t="s">
        <v>875</v>
      </c>
      <c r="I193" s="4">
        <v>1</v>
      </c>
      <c r="L193" s="4">
        <v>3</v>
      </c>
      <c r="M193" s="4" t="s">
        <v>932</v>
      </c>
      <c r="N193" s="4" t="s">
        <v>933</v>
      </c>
      <c r="T193" s="4" t="s">
        <v>9246</v>
      </c>
      <c r="U193" s="4" t="s">
        <v>138</v>
      </c>
      <c r="V193" s="4" t="s">
        <v>139</v>
      </c>
      <c r="Y193" s="4" t="s">
        <v>945</v>
      </c>
      <c r="Z193" s="4" t="s">
        <v>946</v>
      </c>
      <c r="AD193" s="4" t="s">
        <v>242</v>
      </c>
      <c r="AE193" s="4" t="s">
        <v>243</v>
      </c>
    </row>
    <row r="194" spans="1:72" ht="13.5" customHeight="1">
      <c r="A194" s="6" t="str">
        <f>HYPERLINK("http://kyu.snu.ac.kr/sdhj/index.jsp?type=hj/GK14791_00IM0001_122a.jpg","1870_해북촌_122a")</f>
        <v>1870_해북촌_122a</v>
      </c>
      <c r="B194" s="4">
        <v>1870</v>
      </c>
      <c r="C194" s="4" t="s">
        <v>9244</v>
      </c>
      <c r="D194" s="4" t="s">
        <v>9245</v>
      </c>
      <c r="E194" s="4">
        <v>193</v>
      </c>
      <c r="F194" s="4">
        <v>2</v>
      </c>
      <c r="G194" s="4" t="s">
        <v>874</v>
      </c>
      <c r="H194" s="4" t="s">
        <v>875</v>
      </c>
      <c r="I194" s="4">
        <v>1</v>
      </c>
      <c r="L194" s="4">
        <v>3</v>
      </c>
      <c r="M194" s="4" t="s">
        <v>932</v>
      </c>
      <c r="N194" s="4" t="s">
        <v>933</v>
      </c>
      <c r="T194" s="4" t="s">
        <v>9246</v>
      </c>
      <c r="U194" s="4" t="s">
        <v>138</v>
      </c>
      <c r="V194" s="4" t="s">
        <v>139</v>
      </c>
      <c r="Y194" s="4" t="s">
        <v>446</v>
      </c>
      <c r="Z194" s="4" t="s">
        <v>447</v>
      </c>
      <c r="AD194" s="4" t="s">
        <v>947</v>
      </c>
      <c r="AE194" s="4" t="s">
        <v>948</v>
      </c>
    </row>
    <row r="195" spans="1:72" ht="13.5" customHeight="1">
      <c r="A195" s="6" t="str">
        <f>HYPERLINK("http://kyu.snu.ac.kr/sdhj/index.jsp?type=hj/GK14791_00IM0001_122a.jpg","1870_해북촌_122a")</f>
        <v>1870_해북촌_122a</v>
      </c>
      <c r="B195" s="4">
        <v>1870</v>
      </c>
      <c r="C195" s="4" t="s">
        <v>9244</v>
      </c>
      <c r="D195" s="4" t="s">
        <v>9245</v>
      </c>
      <c r="E195" s="4">
        <v>194</v>
      </c>
      <c r="F195" s="4">
        <v>2</v>
      </c>
      <c r="G195" s="4" t="s">
        <v>874</v>
      </c>
      <c r="H195" s="4" t="s">
        <v>875</v>
      </c>
      <c r="I195" s="4">
        <v>1</v>
      </c>
      <c r="L195" s="4">
        <v>3</v>
      </c>
      <c r="M195" s="4" t="s">
        <v>932</v>
      </c>
      <c r="N195" s="4" t="s">
        <v>933</v>
      </c>
      <c r="T195" s="4" t="s">
        <v>9246</v>
      </c>
      <c r="U195" s="4" t="s">
        <v>138</v>
      </c>
      <c r="V195" s="4" t="s">
        <v>139</v>
      </c>
      <c r="Y195" s="4" t="s">
        <v>444</v>
      </c>
      <c r="Z195" s="4" t="s">
        <v>445</v>
      </c>
      <c r="AD195" s="4" t="s">
        <v>308</v>
      </c>
      <c r="AE195" s="4" t="s">
        <v>309</v>
      </c>
    </row>
    <row r="196" spans="1:72" ht="13.5" customHeight="1">
      <c r="A196" s="6" t="str">
        <f>HYPERLINK("http://kyu.snu.ac.kr/sdhj/index.jsp?type=hj/GK14791_00IM0001_122a.jpg","1870_해북촌_122a")</f>
        <v>1870_해북촌_122a</v>
      </c>
      <c r="B196" s="4">
        <v>1870</v>
      </c>
      <c r="C196" s="4" t="s">
        <v>9244</v>
      </c>
      <c r="D196" s="4" t="s">
        <v>9245</v>
      </c>
      <c r="E196" s="4">
        <v>195</v>
      </c>
      <c r="F196" s="4">
        <v>2</v>
      </c>
      <c r="G196" s="4" t="s">
        <v>874</v>
      </c>
      <c r="H196" s="4" t="s">
        <v>875</v>
      </c>
      <c r="I196" s="4">
        <v>1</v>
      </c>
      <c r="L196" s="4">
        <v>4</v>
      </c>
      <c r="M196" s="4" t="s">
        <v>949</v>
      </c>
      <c r="N196" s="4" t="s">
        <v>950</v>
      </c>
      <c r="T196" s="4" t="s">
        <v>9177</v>
      </c>
      <c r="U196" s="4" t="s">
        <v>73</v>
      </c>
      <c r="V196" s="4" t="s">
        <v>74</v>
      </c>
      <c r="W196" s="4" t="s">
        <v>75</v>
      </c>
      <c r="X196" s="4" t="s">
        <v>9178</v>
      </c>
      <c r="Y196" s="4" t="s">
        <v>951</v>
      </c>
      <c r="Z196" s="4" t="s">
        <v>952</v>
      </c>
      <c r="AC196" s="4">
        <v>46</v>
      </c>
      <c r="AD196" s="4" t="s">
        <v>127</v>
      </c>
      <c r="AE196" s="4" t="s">
        <v>128</v>
      </c>
      <c r="AJ196" s="4" t="s">
        <v>34</v>
      </c>
      <c r="AK196" s="4" t="s">
        <v>35</v>
      </c>
      <c r="AL196" s="4" t="s">
        <v>80</v>
      </c>
      <c r="AM196" s="4" t="s">
        <v>81</v>
      </c>
      <c r="AT196" s="4" t="s">
        <v>82</v>
      </c>
      <c r="AU196" s="4" t="s">
        <v>83</v>
      </c>
      <c r="AV196" s="4" t="s">
        <v>953</v>
      </c>
      <c r="AW196" s="4" t="s">
        <v>9247</v>
      </c>
      <c r="AX196" s="4" t="s">
        <v>82</v>
      </c>
      <c r="AY196" s="4" t="s">
        <v>83</v>
      </c>
      <c r="AZ196" s="4" t="s">
        <v>954</v>
      </c>
      <c r="BA196" s="4" t="s">
        <v>955</v>
      </c>
      <c r="BG196" s="4" t="s">
        <v>82</v>
      </c>
      <c r="BH196" s="4" t="s">
        <v>83</v>
      </c>
      <c r="BI196" s="4" t="s">
        <v>956</v>
      </c>
      <c r="BJ196" s="4" t="s">
        <v>85</v>
      </c>
      <c r="BK196" s="4" t="s">
        <v>82</v>
      </c>
      <c r="BL196" s="4" t="s">
        <v>83</v>
      </c>
      <c r="BM196" s="4" t="s">
        <v>86</v>
      </c>
      <c r="BN196" s="4" t="s">
        <v>87</v>
      </c>
      <c r="BO196" s="4" t="s">
        <v>82</v>
      </c>
      <c r="BP196" s="4" t="s">
        <v>83</v>
      </c>
      <c r="BQ196" s="4" t="s">
        <v>957</v>
      </c>
      <c r="BR196" s="4" t="s">
        <v>958</v>
      </c>
      <c r="BS196" s="4" t="s">
        <v>959</v>
      </c>
      <c r="BT196" s="4" t="s">
        <v>960</v>
      </c>
    </row>
    <row r="197" spans="1:72" ht="13.5" customHeight="1">
      <c r="A197" s="6" t="str">
        <f>HYPERLINK("http://kyu.snu.ac.kr/sdhj/index.jsp?type=hj/GK14791_00IM0001_122a.jpg","1870_해북촌_122a")</f>
        <v>1870_해북촌_122a</v>
      </c>
      <c r="B197" s="4">
        <v>1870</v>
      </c>
      <c r="C197" s="4" t="s">
        <v>9146</v>
      </c>
      <c r="D197" s="4" t="s">
        <v>9147</v>
      </c>
      <c r="E197" s="4">
        <v>196</v>
      </c>
      <c r="F197" s="4">
        <v>2</v>
      </c>
      <c r="G197" s="4" t="s">
        <v>874</v>
      </c>
      <c r="H197" s="4" t="s">
        <v>875</v>
      </c>
      <c r="I197" s="4">
        <v>1</v>
      </c>
      <c r="L197" s="4">
        <v>4</v>
      </c>
      <c r="M197" s="4" t="s">
        <v>949</v>
      </c>
      <c r="N197" s="4" t="s">
        <v>950</v>
      </c>
      <c r="S197" s="4" t="s">
        <v>214</v>
      </c>
      <c r="T197" s="4" t="s">
        <v>215</v>
      </c>
      <c r="W197" s="4" t="s">
        <v>776</v>
      </c>
      <c r="X197" s="4" t="s">
        <v>777</v>
      </c>
      <c r="Y197" s="4" t="s">
        <v>100</v>
      </c>
      <c r="Z197" s="4" t="s">
        <v>101</v>
      </c>
      <c r="AC197" s="4">
        <v>68</v>
      </c>
      <c r="AD197" s="4" t="s">
        <v>560</v>
      </c>
      <c r="AE197" s="4" t="s">
        <v>561</v>
      </c>
    </row>
    <row r="198" spans="1:72" ht="13.5" customHeight="1">
      <c r="A198" s="6" t="str">
        <f>HYPERLINK("http://kyu.snu.ac.kr/sdhj/index.jsp?type=hj/GK14791_00IM0001_122a.jpg","1870_해북촌_122a")</f>
        <v>1870_해북촌_122a</v>
      </c>
      <c r="B198" s="4">
        <v>1870</v>
      </c>
      <c r="C198" s="4" t="s">
        <v>9181</v>
      </c>
      <c r="D198" s="4" t="s">
        <v>9182</v>
      </c>
      <c r="E198" s="4">
        <v>197</v>
      </c>
      <c r="F198" s="4">
        <v>2</v>
      </c>
      <c r="G198" s="4" t="s">
        <v>874</v>
      </c>
      <c r="H198" s="4" t="s">
        <v>875</v>
      </c>
      <c r="I198" s="4">
        <v>1</v>
      </c>
      <c r="L198" s="4">
        <v>4</v>
      </c>
      <c r="M198" s="4" t="s">
        <v>949</v>
      </c>
      <c r="N198" s="4" t="s">
        <v>950</v>
      </c>
      <c r="S198" s="4" t="s">
        <v>96</v>
      </c>
      <c r="T198" s="4" t="s">
        <v>97</v>
      </c>
      <c r="W198" s="4" t="s">
        <v>310</v>
      </c>
      <c r="X198" s="4" t="s">
        <v>311</v>
      </c>
      <c r="Y198" s="4" t="s">
        <v>100</v>
      </c>
      <c r="Z198" s="4" t="s">
        <v>101</v>
      </c>
      <c r="AC198" s="4">
        <v>48</v>
      </c>
      <c r="AD198" s="4" t="s">
        <v>536</v>
      </c>
      <c r="AE198" s="4" t="s">
        <v>537</v>
      </c>
      <c r="AJ198" s="4" t="s">
        <v>104</v>
      </c>
      <c r="AK198" s="4" t="s">
        <v>105</v>
      </c>
      <c r="AL198" s="4" t="s">
        <v>488</v>
      </c>
      <c r="AM198" s="4" t="s">
        <v>489</v>
      </c>
      <c r="AT198" s="4" t="s">
        <v>82</v>
      </c>
      <c r="AU198" s="4" t="s">
        <v>83</v>
      </c>
      <c r="AV198" s="4" t="s">
        <v>961</v>
      </c>
      <c r="AW198" s="4" t="s">
        <v>962</v>
      </c>
      <c r="BG198" s="4" t="s">
        <v>82</v>
      </c>
      <c r="BH198" s="4" t="s">
        <v>83</v>
      </c>
      <c r="BI198" s="4" t="s">
        <v>963</v>
      </c>
      <c r="BJ198" s="4" t="s">
        <v>964</v>
      </c>
      <c r="BK198" s="4" t="s">
        <v>82</v>
      </c>
      <c r="BL198" s="4" t="s">
        <v>83</v>
      </c>
      <c r="BM198" s="4" t="s">
        <v>965</v>
      </c>
      <c r="BN198" s="4" t="s">
        <v>966</v>
      </c>
      <c r="BO198" s="4" t="s">
        <v>82</v>
      </c>
      <c r="BP198" s="4" t="s">
        <v>83</v>
      </c>
      <c r="BQ198" s="4" t="s">
        <v>967</v>
      </c>
      <c r="BR198" s="4" t="s">
        <v>9248</v>
      </c>
      <c r="BS198" s="4" t="s">
        <v>968</v>
      </c>
      <c r="BT198" s="4" t="s">
        <v>969</v>
      </c>
    </row>
    <row r="199" spans="1:72" ht="13.5" customHeight="1">
      <c r="A199" s="6" t="str">
        <f>HYPERLINK("http://kyu.snu.ac.kr/sdhj/index.jsp?type=hj/GK14791_00IM0001_122a.jpg","1870_해북촌_122a")</f>
        <v>1870_해북촌_122a</v>
      </c>
      <c r="B199" s="4">
        <v>1870</v>
      </c>
      <c r="C199" s="4" t="s">
        <v>9249</v>
      </c>
      <c r="D199" s="4" t="s">
        <v>9250</v>
      </c>
      <c r="E199" s="4">
        <v>198</v>
      </c>
      <c r="F199" s="4">
        <v>2</v>
      </c>
      <c r="G199" s="4" t="s">
        <v>874</v>
      </c>
      <c r="H199" s="4" t="s">
        <v>875</v>
      </c>
      <c r="I199" s="4">
        <v>1</v>
      </c>
      <c r="L199" s="4">
        <v>4</v>
      </c>
      <c r="M199" s="4" t="s">
        <v>949</v>
      </c>
      <c r="N199" s="4" t="s">
        <v>950</v>
      </c>
      <c r="T199" s="4" t="s">
        <v>9183</v>
      </c>
      <c r="U199" s="4" t="s">
        <v>138</v>
      </c>
      <c r="V199" s="4" t="s">
        <v>139</v>
      </c>
      <c r="Y199" s="4" t="s">
        <v>970</v>
      </c>
      <c r="Z199" s="4" t="s">
        <v>479</v>
      </c>
      <c r="AD199" s="4" t="s">
        <v>410</v>
      </c>
      <c r="AE199" s="4" t="s">
        <v>411</v>
      </c>
    </row>
    <row r="200" spans="1:72" ht="13.5" customHeight="1">
      <c r="A200" s="6" t="str">
        <f>HYPERLINK("http://kyu.snu.ac.kr/sdhj/index.jsp?type=hj/GK14791_00IM0001_122a.jpg","1870_해북촌_122a")</f>
        <v>1870_해북촌_122a</v>
      </c>
      <c r="B200" s="4">
        <v>1870</v>
      </c>
      <c r="C200" s="4" t="s">
        <v>9181</v>
      </c>
      <c r="D200" s="4" t="s">
        <v>9182</v>
      </c>
      <c r="E200" s="4">
        <v>199</v>
      </c>
      <c r="F200" s="4">
        <v>2</v>
      </c>
      <c r="G200" s="4" t="s">
        <v>874</v>
      </c>
      <c r="H200" s="4" t="s">
        <v>875</v>
      </c>
      <c r="I200" s="4">
        <v>1</v>
      </c>
      <c r="L200" s="4">
        <v>4</v>
      </c>
      <c r="M200" s="4" t="s">
        <v>949</v>
      </c>
      <c r="N200" s="4" t="s">
        <v>950</v>
      </c>
      <c r="T200" s="4" t="s">
        <v>9183</v>
      </c>
      <c r="U200" s="4" t="s">
        <v>138</v>
      </c>
      <c r="V200" s="4" t="s">
        <v>139</v>
      </c>
      <c r="Y200" s="4" t="s">
        <v>735</v>
      </c>
      <c r="Z200" s="4" t="s">
        <v>477</v>
      </c>
      <c r="AD200" s="4" t="s">
        <v>308</v>
      </c>
      <c r="AE200" s="4" t="s">
        <v>309</v>
      </c>
    </row>
    <row r="201" spans="1:72" ht="13.5" customHeight="1">
      <c r="A201" s="6" t="str">
        <f>HYPERLINK("http://kyu.snu.ac.kr/sdhj/index.jsp?type=hj/GK14791_00IM0001_122a.jpg","1870_해북촌_122a")</f>
        <v>1870_해북촌_122a</v>
      </c>
      <c r="B201" s="4">
        <v>1870</v>
      </c>
      <c r="C201" s="4" t="s">
        <v>9181</v>
      </c>
      <c r="D201" s="4" t="s">
        <v>9182</v>
      </c>
      <c r="E201" s="4">
        <v>200</v>
      </c>
      <c r="F201" s="4">
        <v>2</v>
      </c>
      <c r="G201" s="4" t="s">
        <v>874</v>
      </c>
      <c r="H201" s="4" t="s">
        <v>875</v>
      </c>
      <c r="I201" s="4">
        <v>1</v>
      </c>
      <c r="L201" s="4">
        <v>5</v>
      </c>
      <c r="M201" s="4" t="s">
        <v>971</v>
      </c>
      <c r="N201" s="4" t="s">
        <v>972</v>
      </c>
      <c r="T201" s="4" t="s">
        <v>9228</v>
      </c>
      <c r="U201" s="4" t="s">
        <v>73</v>
      </c>
      <c r="V201" s="4" t="s">
        <v>74</v>
      </c>
      <c r="W201" s="4" t="s">
        <v>327</v>
      </c>
      <c r="X201" s="4" t="s">
        <v>9251</v>
      </c>
      <c r="Y201" s="4" t="s">
        <v>973</v>
      </c>
      <c r="Z201" s="4" t="s">
        <v>974</v>
      </c>
      <c r="AC201" s="4">
        <v>67</v>
      </c>
      <c r="AD201" s="4" t="s">
        <v>238</v>
      </c>
      <c r="AE201" s="4" t="s">
        <v>239</v>
      </c>
      <c r="AJ201" s="4" t="s">
        <v>34</v>
      </c>
      <c r="AK201" s="4" t="s">
        <v>35</v>
      </c>
      <c r="AL201" s="4" t="s">
        <v>163</v>
      </c>
      <c r="AM201" s="4" t="s">
        <v>164</v>
      </c>
      <c r="AT201" s="4" t="s">
        <v>82</v>
      </c>
      <c r="AU201" s="4" t="s">
        <v>83</v>
      </c>
      <c r="AV201" s="4" t="s">
        <v>975</v>
      </c>
      <c r="AW201" s="4" t="s">
        <v>976</v>
      </c>
      <c r="BG201" s="4" t="s">
        <v>82</v>
      </c>
      <c r="BH201" s="4" t="s">
        <v>83</v>
      </c>
      <c r="BI201" s="4" t="s">
        <v>977</v>
      </c>
      <c r="BJ201" s="4" t="s">
        <v>978</v>
      </c>
      <c r="BK201" s="4" t="s">
        <v>82</v>
      </c>
      <c r="BL201" s="4" t="s">
        <v>83</v>
      </c>
      <c r="BM201" s="4" t="s">
        <v>979</v>
      </c>
      <c r="BN201" s="4" t="s">
        <v>980</v>
      </c>
      <c r="BO201" s="4" t="s">
        <v>82</v>
      </c>
      <c r="BP201" s="4" t="s">
        <v>83</v>
      </c>
      <c r="BQ201" s="4" t="s">
        <v>981</v>
      </c>
      <c r="BR201" s="4" t="s">
        <v>982</v>
      </c>
      <c r="BS201" s="4" t="s">
        <v>983</v>
      </c>
      <c r="BT201" s="4" t="s">
        <v>9252</v>
      </c>
    </row>
    <row r="202" spans="1:72" ht="13.5" customHeight="1">
      <c r="A202" s="6" t="str">
        <f>HYPERLINK("http://kyu.snu.ac.kr/sdhj/index.jsp?type=hj/GK14791_00IM0001_122a.jpg","1870_해북촌_122a")</f>
        <v>1870_해북촌_122a</v>
      </c>
      <c r="B202" s="4">
        <v>1870</v>
      </c>
      <c r="C202" s="4" t="s">
        <v>9233</v>
      </c>
      <c r="D202" s="4" t="s">
        <v>9234</v>
      </c>
      <c r="E202" s="4">
        <v>201</v>
      </c>
      <c r="F202" s="4">
        <v>2</v>
      </c>
      <c r="G202" s="4" t="s">
        <v>874</v>
      </c>
      <c r="H202" s="4" t="s">
        <v>875</v>
      </c>
      <c r="I202" s="4">
        <v>1</v>
      </c>
      <c r="L202" s="4">
        <v>5</v>
      </c>
      <c r="M202" s="4" t="s">
        <v>971</v>
      </c>
      <c r="N202" s="4" t="s">
        <v>972</v>
      </c>
      <c r="S202" s="4" t="s">
        <v>96</v>
      </c>
      <c r="T202" s="4" t="s">
        <v>97</v>
      </c>
      <c r="W202" s="4" t="s">
        <v>647</v>
      </c>
      <c r="X202" s="4" t="s">
        <v>648</v>
      </c>
      <c r="Y202" s="4" t="s">
        <v>100</v>
      </c>
      <c r="Z202" s="4" t="s">
        <v>101</v>
      </c>
      <c r="AC202" s="4">
        <v>55</v>
      </c>
      <c r="AD202" s="4" t="s">
        <v>258</v>
      </c>
      <c r="AE202" s="4" t="s">
        <v>259</v>
      </c>
      <c r="AJ202" s="4" t="s">
        <v>104</v>
      </c>
      <c r="AK202" s="4" t="s">
        <v>105</v>
      </c>
      <c r="AL202" s="4" t="s">
        <v>984</v>
      </c>
      <c r="AM202" s="4" t="s">
        <v>985</v>
      </c>
      <c r="AT202" s="4" t="s">
        <v>986</v>
      </c>
      <c r="AU202" s="4" t="s">
        <v>987</v>
      </c>
      <c r="AV202" s="4" t="s">
        <v>988</v>
      </c>
      <c r="AW202" s="4" t="s">
        <v>9253</v>
      </c>
      <c r="BG202" s="4" t="s">
        <v>986</v>
      </c>
      <c r="BH202" s="4" t="s">
        <v>987</v>
      </c>
      <c r="BI202" s="4" t="s">
        <v>989</v>
      </c>
      <c r="BJ202" s="4" t="s">
        <v>990</v>
      </c>
      <c r="BK202" s="4" t="s">
        <v>82</v>
      </c>
      <c r="BL202" s="4" t="s">
        <v>83</v>
      </c>
      <c r="BM202" s="4" t="s">
        <v>991</v>
      </c>
      <c r="BN202" s="4" t="s">
        <v>992</v>
      </c>
      <c r="BO202" s="4" t="s">
        <v>82</v>
      </c>
      <c r="BP202" s="4" t="s">
        <v>83</v>
      </c>
      <c r="BQ202" s="4" t="s">
        <v>993</v>
      </c>
      <c r="BR202" s="4" t="s">
        <v>994</v>
      </c>
      <c r="BS202" s="4" t="s">
        <v>995</v>
      </c>
      <c r="BT202" s="4" t="s">
        <v>969</v>
      </c>
    </row>
    <row r="203" spans="1:72" ht="13.5" customHeight="1">
      <c r="A203" s="6" t="str">
        <f>HYPERLINK("http://kyu.snu.ac.kr/sdhj/index.jsp?type=hj/GK14791_00IM0001_122b.jpg","1870_해북촌_122b")</f>
        <v>1870_해북촌_122b</v>
      </c>
      <c r="B203" s="4">
        <v>1870</v>
      </c>
      <c r="C203" s="4" t="s">
        <v>9254</v>
      </c>
      <c r="D203" s="4" t="s">
        <v>9255</v>
      </c>
      <c r="E203" s="4">
        <v>202</v>
      </c>
      <c r="F203" s="4">
        <v>2</v>
      </c>
      <c r="G203" s="4" t="s">
        <v>874</v>
      </c>
      <c r="H203" s="4" t="s">
        <v>875</v>
      </c>
      <c r="I203" s="4">
        <v>1</v>
      </c>
      <c r="L203" s="4">
        <v>5</v>
      </c>
      <c r="M203" s="4" t="s">
        <v>971</v>
      </c>
      <c r="N203" s="4" t="s">
        <v>972</v>
      </c>
      <c r="S203" s="4" t="s">
        <v>116</v>
      </c>
      <c r="T203" s="4" t="s">
        <v>117</v>
      </c>
      <c r="Y203" s="4" t="s">
        <v>996</v>
      </c>
      <c r="Z203" s="4" t="s">
        <v>997</v>
      </c>
      <c r="AA203" s="4" t="s">
        <v>998</v>
      </c>
      <c r="AB203" s="4" t="s">
        <v>999</v>
      </c>
      <c r="AC203" s="4">
        <v>27</v>
      </c>
      <c r="AD203" s="4" t="s">
        <v>136</v>
      </c>
      <c r="AE203" s="4" t="s">
        <v>137</v>
      </c>
    </row>
    <row r="204" spans="1:72" ht="13.5" customHeight="1">
      <c r="A204" s="6" t="str">
        <f>HYPERLINK("http://kyu.snu.ac.kr/sdhj/index.jsp?type=hj/GK14791_00IM0001_122b.jpg","1870_해북촌_122b")</f>
        <v>1870_해북촌_122b</v>
      </c>
      <c r="B204" s="4">
        <v>1870</v>
      </c>
      <c r="C204" s="4" t="s">
        <v>9233</v>
      </c>
      <c r="D204" s="4" t="s">
        <v>9234</v>
      </c>
      <c r="E204" s="4">
        <v>203</v>
      </c>
      <c r="F204" s="4">
        <v>2</v>
      </c>
      <c r="G204" s="4" t="s">
        <v>874</v>
      </c>
      <c r="H204" s="4" t="s">
        <v>875</v>
      </c>
      <c r="I204" s="4">
        <v>1</v>
      </c>
      <c r="L204" s="4">
        <v>5</v>
      </c>
      <c r="M204" s="4" t="s">
        <v>971</v>
      </c>
      <c r="N204" s="4" t="s">
        <v>972</v>
      </c>
      <c r="S204" s="4" t="s">
        <v>124</v>
      </c>
      <c r="T204" s="4" t="s">
        <v>125</v>
      </c>
      <c r="W204" s="4" t="s">
        <v>580</v>
      </c>
      <c r="X204" s="4" t="s">
        <v>581</v>
      </c>
      <c r="Y204" s="4" t="s">
        <v>100</v>
      </c>
      <c r="Z204" s="4" t="s">
        <v>101</v>
      </c>
      <c r="AC204" s="4">
        <v>24</v>
      </c>
      <c r="AD204" s="4" t="s">
        <v>1000</v>
      </c>
      <c r="AE204" s="4" t="s">
        <v>1001</v>
      </c>
    </row>
    <row r="205" spans="1:72" ht="13.5" customHeight="1">
      <c r="A205" s="6" t="str">
        <f>HYPERLINK("http://kyu.snu.ac.kr/sdhj/index.jsp?type=hj/GK14791_00IM0001_122b.jpg","1870_해북촌_122b")</f>
        <v>1870_해북촌_122b</v>
      </c>
      <c r="B205" s="4">
        <v>1870</v>
      </c>
      <c r="C205" s="4" t="s">
        <v>9233</v>
      </c>
      <c r="D205" s="4" t="s">
        <v>9234</v>
      </c>
      <c r="E205" s="4">
        <v>204</v>
      </c>
      <c r="F205" s="4">
        <v>2</v>
      </c>
      <c r="G205" s="4" t="s">
        <v>874</v>
      </c>
      <c r="H205" s="4" t="s">
        <v>875</v>
      </c>
      <c r="I205" s="4">
        <v>1</v>
      </c>
      <c r="L205" s="4">
        <v>5</v>
      </c>
      <c r="M205" s="4" t="s">
        <v>971</v>
      </c>
      <c r="N205" s="4" t="s">
        <v>972</v>
      </c>
      <c r="T205" s="4" t="s">
        <v>9235</v>
      </c>
      <c r="U205" s="4" t="s">
        <v>138</v>
      </c>
      <c r="V205" s="4" t="s">
        <v>139</v>
      </c>
      <c r="Y205" s="4" t="s">
        <v>1002</v>
      </c>
      <c r="Z205" s="4" t="s">
        <v>1003</v>
      </c>
      <c r="AD205" s="4" t="s">
        <v>671</v>
      </c>
      <c r="AE205" s="4" t="s">
        <v>672</v>
      </c>
    </row>
    <row r="206" spans="1:72" ht="13.5" customHeight="1">
      <c r="A206" s="6" t="str">
        <f>HYPERLINK("http://kyu.snu.ac.kr/sdhj/index.jsp?type=hj/GK14791_00IM0001_122b.jpg","1870_해북촌_122b")</f>
        <v>1870_해북촌_122b</v>
      </c>
      <c r="B206" s="4">
        <v>1870</v>
      </c>
      <c r="C206" s="4" t="s">
        <v>9233</v>
      </c>
      <c r="D206" s="4" t="s">
        <v>9234</v>
      </c>
      <c r="E206" s="4">
        <v>205</v>
      </c>
      <c r="F206" s="4">
        <v>2</v>
      </c>
      <c r="G206" s="4" t="s">
        <v>874</v>
      </c>
      <c r="H206" s="4" t="s">
        <v>875</v>
      </c>
      <c r="I206" s="4">
        <v>1</v>
      </c>
      <c r="L206" s="4">
        <v>5</v>
      </c>
      <c r="M206" s="4" t="s">
        <v>971</v>
      </c>
      <c r="N206" s="4" t="s">
        <v>972</v>
      </c>
      <c r="T206" s="4" t="s">
        <v>9235</v>
      </c>
      <c r="U206" s="4" t="s">
        <v>138</v>
      </c>
      <c r="V206" s="4" t="s">
        <v>139</v>
      </c>
      <c r="Y206" s="4" t="s">
        <v>1004</v>
      </c>
      <c r="Z206" s="4" t="s">
        <v>1005</v>
      </c>
      <c r="AD206" s="4" t="s">
        <v>136</v>
      </c>
      <c r="AE206" s="4" t="s">
        <v>137</v>
      </c>
    </row>
    <row r="207" spans="1:72" ht="13.5" customHeight="1">
      <c r="A207" s="6" t="str">
        <f>HYPERLINK("http://kyu.snu.ac.kr/sdhj/index.jsp?type=hj/GK14791_00IM0001_122b.jpg","1870_해북촌_122b")</f>
        <v>1870_해북촌_122b</v>
      </c>
      <c r="B207" s="4">
        <v>1870</v>
      </c>
      <c r="C207" s="4" t="s">
        <v>9233</v>
      </c>
      <c r="D207" s="4" t="s">
        <v>9234</v>
      </c>
      <c r="E207" s="4">
        <v>206</v>
      </c>
      <c r="F207" s="4">
        <v>2</v>
      </c>
      <c r="G207" s="4" t="s">
        <v>874</v>
      </c>
      <c r="H207" s="4" t="s">
        <v>875</v>
      </c>
      <c r="I207" s="4">
        <v>2</v>
      </c>
      <c r="J207" s="4" t="s">
        <v>1006</v>
      </c>
      <c r="K207" s="4" t="s">
        <v>1007</v>
      </c>
      <c r="L207" s="4">
        <v>1</v>
      </c>
      <c r="M207" s="4" t="s">
        <v>1008</v>
      </c>
      <c r="N207" s="4" t="s">
        <v>1009</v>
      </c>
      <c r="T207" s="4" t="s">
        <v>9256</v>
      </c>
      <c r="U207" s="4" t="s">
        <v>73</v>
      </c>
      <c r="V207" s="4" t="s">
        <v>74</v>
      </c>
      <c r="W207" s="4" t="s">
        <v>634</v>
      </c>
      <c r="X207" s="4" t="s">
        <v>635</v>
      </c>
      <c r="Y207" s="4" t="s">
        <v>1010</v>
      </c>
      <c r="Z207" s="4" t="s">
        <v>1011</v>
      </c>
      <c r="AC207" s="4">
        <v>27</v>
      </c>
      <c r="AD207" s="4" t="s">
        <v>136</v>
      </c>
      <c r="AE207" s="4" t="s">
        <v>137</v>
      </c>
      <c r="AJ207" s="4" t="s">
        <v>34</v>
      </c>
      <c r="AK207" s="4" t="s">
        <v>35</v>
      </c>
      <c r="AL207" s="4" t="s">
        <v>638</v>
      </c>
      <c r="AM207" s="4" t="s">
        <v>639</v>
      </c>
      <c r="AT207" s="4" t="s">
        <v>82</v>
      </c>
      <c r="AU207" s="4" t="s">
        <v>83</v>
      </c>
      <c r="AV207" s="4" t="s">
        <v>1012</v>
      </c>
      <c r="AW207" s="4" t="s">
        <v>1013</v>
      </c>
      <c r="BG207" s="4" t="s">
        <v>82</v>
      </c>
      <c r="BH207" s="4" t="s">
        <v>83</v>
      </c>
      <c r="BI207" s="4" t="s">
        <v>1014</v>
      </c>
      <c r="BJ207" s="4" t="s">
        <v>1015</v>
      </c>
      <c r="BK207" s="4" t="s">
        <v>82</v>
      </c>
      <c r="BL207" s="4" t="s">
        <v>83</v>
      </c>
      <c r="BM207" s="4" t="s">
        <v>8935</v>
      </c>
      <c r="BN207" s="4" t="s">
        <v>1016</v>
      </c>
      <c r="BO207" s="4" t="s">
        <v>82</v>
      </c>
      <c r="BP207" s="4" t="s">
        <v>83</v>
      </c>
      <c r="BQ207" s="4" t="s">
        <v>8936</v>
      </c>
      <c r="BR207" s="4" t="s">
        <v>9257</v>
      </c>
      <c r="BS207" s="4" t="s">
        <v>909</v>
      </c>
      <c r="BT207" s="4" t="s">
        <v>910</v>
      </c>
    </row>
    <row r="208" spans="1:72" ht="13.5" customHeight="1">
      <c r="A208" s="6" t="str">
        <f>HYPERLINK("http://kyu.snu.ac.kr/sdhj/index.jsp?type=hj/GK14791_00IM0001_122b.jpg","1870_해북촌_122b")</f>
        <v>1870_해북촌_122b</v>
      </c>
      <c r="B208" s="4">
        <v>1870</v>
      </c>
      <c r="C208" s="4" t="s">
        <v>9258</v>
      </c>
      <c r="D208" s="4" t="s">
        <v>9259</v>
      </c>
      <c r="E208" s="4">
        <v>207</v>
      </c>
      <c r="F208" s="4">
        <v>2</v>
      </c>
      <c r="G208" s="4" t="s">
        <v>874</v>
      </c>
      <c r="H208" s="4" t="s">
        <v>875</v>
      </c>
      <c r="I208" s="4">
        <v>2</v>
      </c>
      <c r="L208" s="4">
        <v>1</v>
      </c>
      <c r="M208" s="4" t="s">
        <v>1008</v>
      </c>
      <c r="N208" s="4" t="s">
        <v>1009</v>
      </c>
      <c r="S208" s="4" t="s">
        <v>214</v>
      </c>
      <c r="T208" s="4" t="s">
        <v>215</v>
      </c>
      <c r="W208" s="4" t="s">
        <v>310</v>
      </c>
      <c r="X208" s="4" t="s">
        <v>311</v>
      </c>
      <c r="Y208" s="4" t="s">
        <v>100</v>
      </c>
      <c r="Z208" s="4" t="s">
        <v>101</v>
      </c>
      <c r="AC208" s="4">
        <v>67</v>
      </c>
      <c r="AD208" s="4" t="s">
        <v>238</v>
      </c>
      <c r="AE208" s="4" t="s">
        <v>239</v>
      </c>
    </row>
    <row r="209" spans="1:72" ht="13.5" customHeight="1">
      <c r="A209" s="6" t="str">
        <f>HYPERLINK("http://kyu.snu.ac.kr/sdhj/index.jsp?type=hj/GK14791_00IM0001_122b.jpg","1870_해북촌_122b")</f>
        <v>1870_해북촌_122b</v>
      </c>
      <c r="B209" s="4">
        <v>1870</v>
      </c>
      <c r="C209" s="4" t="s">
        <v>9258</v>
      </c>
      <c r="D209" s="4" t="s">
        <v>9259</v>
      </c>
      <c r="E209" s="4">
        <v>208</v>
      </c>
      <c r="F209" s="4">
        <v>2</v>
      </c>
      <c r="G209" s="4" t="s">
        <v>874</v>
      </c>
      <c r="H209" s="4" t="s">
        <v>875</v>
      </c>
      <c r="I209" s="4">
        <v>2</v>
      </c>
      <c r="L209" s="4">
        <v>1</v>
      </c>
      <c r="M209" s="4" t="s">
        <v>1008</v>
      </c>
      <c r="N209" s="4" t="s">
        <v>1009</v>
      </c>
      <c r="S209" s="4" t="s">
        <v>96</v>
      </c>
      <c r="T209" s="4" t="s">
        <v>97</v>
      </c>
      <c r="W209" s="4" t="s">
        <v>1017</v>
      </c>
      <c r="X209" s="4" t="s">
        <v>1018</v>
      </c>
      <c r="Y209" s="4" t="s">
        <v>100</v>
      </c>
      <c r="Z209" s="4" t="s">
        <v>101</v>
      </c>
      <c r="AC209" s="4">
        <v>28</v>
      </c>
      <c r="AD209" s="4" t="s">
        <v>242</v>
      </c>
      <c r="AE209" s="4" t="s">
        <v>243</v>
      </c>
      <c r="AJ209" s="4" t="s">
        <v>104</v>
      </c>
      <c r="AK209" s="4" t="s">
        <v>105</v>
      </c>
      <c r="AL209" s="4" t="s">
        <v>502</v>
      </c>
      <c r="AM209" s="4" t="s">
        <v>9260</v>
      </c>
      <c r="AT209" s="4" t="s">
        <v>73</v>
      </c>
      <c r="AU209" s="4" t="s">
        <v>74</v>
      </c>
      <c r="AV209" s="4" t="s">
        <v>1019</v>
      </c>
      <c r="AW209" s="4" t="s">
        <v>1020</v>
      </c>
      <c r="BG209" s="4" t="s">
        <v>82</v>
      </c>
      <c r="BH209" s="4" t="s">
        <v>83</v>
      </c>
      <c r="BI209" s="4" t="s">
        <v>1021</v>
      </c>
      <c r="BJ209" s="4" t="s">
        <v>77</v>
      </c>
      <c r="BK209" s="4" t="s">
        <v>82</v>
      </c>
      <c r="BL209" s="4" t="s">
        <v>83</v>
      </c>
      <c r="BM209" s="4" t="s">
        <v>8937</v>
      </c>
      <c r="BN209" s="4" t="s">
        <v>1022</v>
      </c>
      <c r="BO209" s="4" t="s">
        <v>82</v>
      </c>
      <c r="BP209" s="4" t="s">
        <v>83</v>
      </c>
      <c r="BQ209" s="4" t="s">
        <v>1023</v>
      </c>
      <c r="BR209" s="4" t="s">
        <v>1024</v>
      </c>
      <c r="BS209" s="4" t="s">
        <v>153</v>
      </c>
      <c r="BT209" s="4" t="s">
        <v>154</v>
      </c>
    </row>
    <row r="210" spans="1:72" ht="13.5" customHeight="1">
      <c r="A210" s="6" t="str">
        <f>HYPERLINK("http://kyu.snu.ac.kr/sdhj/index.jsp?type=hj/GK14791_00IM0001_122b.jpg","1870_해북촌_122b")</f>
        <v>1870_해북촌_122b</v>
      </c>
      <c r="B210" s="4">
        <v>1870</v>
      </c>
      <c r="C210" s="4" t="s">
        <v>9261</v>
      </c>
      <c r="D210" s="4" t="s">
        <v>9262</v>
      </c>
      <c r="E210" s="4">
        <v>209</v>
      </c>
      <c r="F210" s="4">
        <v>2</v>
      </c>
      <c r="G210" s="4" t="s">
        <v>874</v>
      </c>
      <c r="H210" s="4" t="s">
        <v>875</v>
      </c>
      <c r="I210" s="4">
        <v>2</v>
      </c>
      <c r="L210" s="4">
        <v>1</v>
      </c>
      <c r="M210" s="4" t="s">
        <v>1008</v>
      </c>
      <c r="N210" s="4" t="s">
        <v>1009</v>
      </c>
      <c r="S210" s="4" t="s">
        <v>165</v>
      </c>
      <c r="T210" s="4" t="s">
        <v>166</v>
      </c>
      <c r="Y210" s="4" t="s">
        <v>1025</v>
      </c>
      <c r="Z210" s="4" t="s">
        <v>1026</v>
      </c>
      <c r="AC210" s="4">
        <v>20</v>
      </c>
      <c r="AD210" s="4" t="s">
        <v>1027</v>
      </c>
      <c r="AE210" s="4" t="s">
        <v>1028</v>
      </c>
    </row>
    <row r="211" spans="1:72" ht="13.5" customHeight="1">
      <c r="A211" s="6" t="str">
        <f>HYPERLINK("http://kyu.snu.ac.kr/sdhj/index.jsp?type=hj/GK14791_00IM0001_122b.jpg","1870_해북촌_122b")</f>
        <v>1870_해북촌_122b</v>
      </c>
      <c r="B211" s="4">
        <v>1870</v>
      </c>
      <c r="C211" s="4" t="s">
        <v>9258</v>
      </c>
      <c r="D211" s="4" t="s">
        <v>9259</v>
      </c>
      <c r="E211" s="4">
        <v>210</v>
      </c>
      <c r="F211" s="4">
        <v>2</v>
      </c>
      <c r="G211" s="4" t="s">
        <v>874</v>
      </c>
      <c r="H211" s="4" t="s">
        <v>875</v>
      </c>
      <c r="I211" s="4">
        <v>2</v>
      </c>
      <c r="L211" s="4">
        <v>1</v>
      </c>
      <c r="M211" s="4" t="s">
        <v>1008</v>
      </c>
      <c r="N211" s="4" t="s">
        <v>1009</v>
      </c>
      <c r="T211" s="4" t="s">
        <v>9263</v>
      </c>
      <c r="U211" s="4" t="s">
        <v>138</v>
      </c>
      <c r="V211" s="4" t="s">
        <v>139</v>
      </c>
      <c r="Y211" s="4" t="s">
        <v>1029</v>
      </c>
      <c r="Z211" s="4" t="s">
        <v>1030</v>
      </c>
      <c r="AD211" s="4" t="s">
        <v>184</v>
      </c>
      <c r="AE211" s="4" t="s">
        <v>185</v>
      </c>
    </row>
    <row r="212" spans="1:72" ht="13.5" customHeight="1">
      <c r="A212" s="6" t="str">
        <f>HYPERLINK("http://kyu.snu.ac.kr/sdhj/index.jsp?type=hj/GK14791_00IM0001_122b.jpg","1870_해북촌_122b")</f>
        <v>1870_해북촌_122b</v>
      </c>
      <c r="B212" s="4">
        <v>1870</v>
      </c>
      <c r="C212" s="4" t="s">
        <v>9258</v>
      </c>
      <c r="D212" s="4" t="s">
        <v>9259</v>
      </c>
      <c r="E212" s="4">
        <v>211</v>
      </c>
      <c r="F212" s="4">
        <v>2</v>
      </c>
      <c r="G212" s="4" t="s">
        <v>874</v>
      </c>
      <c r="H212" s="4" t="s">
        <v>875</v>
      </c>
      <c r="I212" s="4">
        <v>2</v>
      </c>
      <c r="L212" s="4">
        <v>1</v>
      </c>
      <c r="M212" s="4" t="s">
        <v>1008</v>
      </c>
      <c r="N212" s="4" t="s">
        <v>1009</v>
      </c>
      <c r="T212" s="4" t="s">
        <v>9263</v>
      </c>
      <c r="U212" s="4" t="s">
        <v>284</v>
      </c>
      <c r="V212" s="4" t="s">
        <v>285</v>
      </c>
      <c r="Y212" s="4" t="s">
        <v>1031</v>
      </c>
      <c r="Z212" s="4" t="s">
        <v>1032</v>
      </c>
      <c r="AD212" s="4" t="s">
        <v>136</v>
      </c>
      <c r="AE212" s="4" t="s">
        <v>137</v>
      </c>
    </row>
    <row r="213" spans="1:72" ht="13.5" customHeight="1">
      <c r="A213" s="6" t="str">
        <f>HYPERLINK("http://kyu.snu.ac.kr/sdhj/index.jsp?type=hj/GK14791_00IM0001_122b.jpg","1870_해북촌_122b")</f>
        <v>1870_해북촌_122b</v>
      </c>
      <c r="B213" s="4">
        <v>1870</v>
      </c>
      <c r="C213" s="4" t="s">
        <v>9258</v>
      </c>
      <c r="D213" s="4" t="s">
        <v>9259</v>
      </c>
      <c r="E213" s="4">
        <v>212</v>
      </c>
      <c r="F213" s="4">
        <v>2</v>
      </c>
      <c r="G213" s="4" t="s">
        <v>874</v>
      </c>
      <c r="H213" s="4" t="s">
        <v>875</v>
      </c>
      <c r="I213" s="4">
        <v>2</v>
      </c>
      <c r="L213" s="4">
        <v>2</v>
      </c>
      <c r="M213" s="4" t="s">
        <v>1006</v>
      </c>
      <c r="N213" s="4" t="s">
        <v>1007</v>
      </c>
      <c r="T213" s="4" t="s">
        <v>9264</v>
      </c>
      <c r="U213" s="4" t="s">
        <v>73</v>
      </c>
      <c r="V213" s="4" t="s">
        <v>74</v>
      </c>
      <c r="W213" s="4" t="s">
        <v>291</v>
      </c>
      <c r="X213" s="4" t="s">
        <v>292</v>
      </c>
      <c r="Y213" s="4" t="s">
        <v>1033</v>
      </c>
      <c r="Z213" s="4" t="s">
        <v>1034</v>
      </c>
      <c r="AC213" s="4">
        <v>57</v>
      </c>
      <c r="AD213" s="4" t="s">
        <v>248</v>
      </c>
      <c r="AE213" s="4" t="s">
        <v>249</v>
      </c>
      <c r="AJ213" s="4" t="s">
        <v>34</v>
      </c>
      <c r="AK213" s="4" t="s">
        <v>35</v>
      </c>
      <c r="AL213" s="4" t="s">
        <v>297</v>
      </c>
      <c r="AM213" s="4" t="s">
        <v>298</v>
      </c>
      <c r="AT213" s="4" t="s">
        <v>82</v>
      </c>
      <c r="AU213" s="4" t="s">
        <v>83</v>
      </c>
      <c r="AV213" s="4" t="s">
        <v>1035</v>
      </c>
      <c r="AW213" s="4" t="s">
        <v>1036</v>
      </c>
      <c r="BG213" s="4" t="s">
        <v>82</v>
      </c>
      <c r="BH213" s="4" t="s">
        <v>83</v>
      </c>
      <c r="BI213" s="4" t="s">
        <v>300</v>
      </c>
      <c r="BJ213" s="4" t="s">
        <v>301</v>
      </c>
      <c r="BK213" s="4" t="s">
        <v>82</v>
      </c>
      <c r="BL213" s="4" t="s">
        <v>83</v>
      </c>
      <c r="BM213" s="4" t="s">
        <v>302</v>
      </c>
      <c r="BN213" s="4" t="s">
        <v>303</v>
      </c>
      <c r="BO213" s="4" t="s">
        <v>82</v>
      </c>
      <c r="BP213" s="4" t="s">
        <v>83</v>
      </c>
      <c r="BQ213" s="4" t="s">
        <v>1037</v>
      </c>
      <c r="BR213" s="4" t="s">
        <v>1038</v>
      </c>
      <c r="BS213" s="4" t="s">
        <v>1039</v>
      </c>
      <c r="BT213" s="4" t="s">
        <v>1040</v>
      </c>
    </row>
    <row r="214" spans="1:72" ht="13.5" customHeight="1">
      <c r="A214" s="6" t="str">
        <f>HYPERLINK("http://kyu.snu.ac.kr/sdhj/index.jsp?type=hj/GK14791_00IM0001_122b.jpg","1870_해북촌_122b")</f>
        <v>1870_해북촌_122b</v>
      </c>
      <c r="B214" s="4">
        <v>1870</v>
      </c>
      <c r="C214" s="4" t="s">
        <v>9265</v>
      </c>
      <c r="D214" s="4" t="s">
        <v>9266</v>
      </c>
      <c r="E214" s="4">
        <v>213</v>
      </c>
      <c r="F214" s="4">
        <v>2</v>
      </c>
      <c r="G214" s="4" t="s">
        <v>874</v>
      </c>
      <c r="H214" s="4" t="s">
        <v>875</v>
      </c>
      <c r="I214" s="4">
        <v>2</v>
      </c>
      <c r="L214" s="4">
        <v>2</v>
      </c>
      <c r="M214" s="4" t="s">
        <v>1006</v>
      </c>
      <c r="N214" s="4" t="s">
        <v>1007</v>
      </c>
      <c r="S214" s="4" t="s">
        <v>96</v>
      </c>
      <c r="T214" s="4" t="s">
        <v>97</v>
      </c>
      <c r="W214" s="4" t="s">
        <v>647</v>
      </c>
      <c r="X214" s="4" t="s">
        <v>648</v>
      </c>
      <c r="Y214" s="4" t="s">
        <v>100</v>
      </c>
      <c r="Z214" s="4" t="s">
        <v>101</v>
      </c>
      <c r="AC214" s="4">
        <v>49</v>
      </c>
      <c r="AD214" s="4" t="s">
        <v>151</v>
      </c>
      <c r="AE214" s="4" t="s">
        <v>152</v>
      </c>
      <c r="AJ214" s="4" t="s">
        <v>104</v>
      </c>
      <c r="AK214" s="4" t="s">
        <v>105</v>
      </c>
      <c r="AL214" s="4" t="s">
        <v>697</v>
      </c>
      <c r="AM214" s="4" t="s">
        <v>698</v>
      </c>
      <c r="AT214" s="4" t="s">
        <v>82</v>
      </c>
      <c r="AU214" s="4" t="s">
        <v>83</v>
      </c>
      <c r="AV214" s="4" t="s">
        <v>1041</v>
      </c>
      <c r="AW214" s="4" t="s">
        <v>1042</v>
      </c>
      <c r="BG214" s="4" t="s">
        <v>82</v>
      </c>
      <c r="BH214" s="4" t="s">
        <v>83</v>
      </c>
      <c r="BI214" s="4" t="s">
        <v>1043</v>
      </c>
      <c r="BJ214" s="4" t="s">
        <v>1044</v>
      </c>
      <c r="BK214" s="4" t="s">
        <v>82</v>
      </c>
      <c r="BL214" s="4" t="s">
        <v>83</v>
      </c>
      <c r="BM214" s="4" t="s">
        <v>1045</v>
      </c>
      <c r="BN214" s="4" t="s">
        <v>1046</v>
      </c>
      <c r="BO214" s="4" t="s">
        <v>82</v>
      </c>
      <c r="BP214" s="4" t="s">
        <v>83</v>
      </c>
      <c r="BQ214" s="4" t="s">
        <v>9267</v>
      </c>
      <c r="BR214" s="4" t="s">
        <v>9268</v>
      </c>
      <c r="BS214" s="4" t="s">
        <v>202</v>
      </c>
      <c r="BT214" s="4" t="s">
        <v>203</v>
      </c>
    </row>
    <row r="215" spans="1:72" ht="13.5" customHeight="1">
      <c r="A215" s="6" t="str">
        <f>HYPERLINK("http://kyu.snu.ac.kr/sdhj/index.jsp?type=hj/GK14791_00IM0001_122b.jpg","1870_해북촌_122b")</f>
        <v>1870_해북촌_122b</v>
      </c>
      <c r="B215" s="4">
        <v>1870</v>
      </c>
      <c r="C215" s="4" t="s">
        <v>9269</v>
      </c>
      <c r="D215" s="4" t="s">
        <v>9270</v>
      </c>
      <c r="E215" s="4">
        <v>214</v>
      </c>
      <c r="F215" s="4">
        <v>2</v>
      </c>
      <c r="G215" s="4" t="s">
        <v>874</v>
      </c>
      <c r="H215" s="4" t="s">
        <v>875</v>
      </c>
      <c r="I215" s="4">
        <v>2</v>
      </c>
      <c r="L215" s="4">
        <v>2</v>
      </c>
      <c r="M215" s="4" t="s">
        <v>1006</v>
      </c>
      <c r="N215" s="4" t="s">
        <v>1007</v>
      </c>
      <c r="S215" s="4" t="s">
        <v>116</v>
      </c>
      <c r="T215" s="4" t="s">
        <v>117</v>
      </c>
      <c r="Y215" s="4" t="s">
        <v>9271</v>
      </c>
      <c r="Z215" s="4" t="s">
        <v>9272</v>
      </c>
      <c r="AC215" s="4">
        <v>33</v>
      </c>
      <c r="AD215" s="4" t="s">
        <v>621</v>
      </c>
      <c r="AE215" s="4" t="s">
        <v>622</v>
      </c>
    </row>
    <row r="216" spans="1:72" ht="13.5" customHeight="1">
      <c r="A216" s="6" t="str">
        <f>HYPERLINK("http://kyu.snu.ac.kr/sdhj/index.jsp?type=hj/GK14791_00IM0001_122b.jpg","1870_해북촌_122b")</f>
        <v>1870_해북촌_122b</v>
      </c>
      <c r="B216" s="4">
        <v>1870</v>
      </c>
      <c r="C216" s="4" t="s">
        <v>9269</v>
      </c>
      <c r="D216" s="4" t="s">
        <v>9270</v>
      </c>
      <c r="E216" s="4">
        <v>215</v>
      </c>
      <c r="F216" s="4">
        <v>2</v>
      </c>
      <c r="G216" s="4" t="s">
        <v>874</v>
      </c>
      <c r="H216" s="4" t="s">
        <v>875</v>
      </c>
      <c r="I216" s="4">
        <v>2</v>
      </c>
      <c r="L216" s="4">
        <v>2</v>
      </c>
      <c r="M216" s="4" t="s">
        <v>1006</v>
      </c>
      <c r="N216" s="4" t="s">
        <v>1007</v>
      </c>
      <c r="S216" s="4" t="s">
        <v>124</v>
      </c>
      <c r="T216" s="4" t="s">
        <v>125</v>
      </c>
      <c r="W216" s="4" t="s">
        <v>310</v>
      </c>
      <c r="X216" s="4" t="s">
        <v>311</v>
      </c>
      <c r="Y216" s="4" t="s">
        <v>100</v>
      </c>
      <c r="Z216" s="4" t="s">
        <v>101</v>
      </c>
      <c r="AC216" s="4">
        <v>31</v>
      </c>
      <c r="AD216" s="4" t="s">
        <v>414</v>
      </c>
      <c r="AE216" s="4" t="s">
        <v>415</v>
      </c>
    </row>
    <row r="217" spans="1:72" ht="13.5" customHeight="1">
      <c r="A217" s="6" t="str">
        <f>HYPERLINK("http://kyu.snu.ac.kr/sdhj/index.jsp?type=hj/GK14791_00IM0001_122b.jpg","1870_해북촌_122b")</f>
        <v>1870_해북촌_122b</v>
      </c>
      <c r="B217" s="4">
        <v>1870</v>
      </c>
      <c r="C217" s="4" t="s">
        <v>9269</v>
      </c>
      <c r="D217" s="4" t="s">
        <v>9270</v>
      </c>
      <c r="E217" s="4">
        <v>216</v>
      </c>
      <c r="F217" s="4">
        <v>2</v>
      </c>
      <c r="G217" s="4" t="s">
        <v>874</v>
      </c>
      <c r="H217" s="4" t="s">
        <v>875</v>
      </c>
      <c r="I217" s="4">
        <v>2</v>
      </c>
      <c r="L217" s="4">
        <v>2</v>
      </c>
      <c r="M217" s="4" t="s">
        <v>1006</v>
      </c>
      <c r="N217" s="4" t="s">
        <v>1007</v>
      </c>
      <c r="T217" s="4" t="s">
        <v>9273</v>
      </c>
      <c r="U217" s="4" t="s">
        <v>138</v>
      </c>
      <c r="V217" s="4" t="s">
        <v>139</v>
      </c>
      <c r="Y217" s="4" t="s">
        <v>1047</v>
      </c>
      <c r="Z217" s="4" t="s">
        <v>1048</v>
      </c>
      <c r="AD217" s="4" t="s">
        <v>308</v>
      </c>
      <c r="AE217" s="4" t="s">
        <v>309</v>
      </c>
    </row>
    <row r="218" spans="1:72" ht="13.5" customHeight="1">
      <c r="A218" s="6" t="str">
        <f>HYPERLINK("http://kyu.snu.ac.kr/sdhj/index.jsp?type=hj/GK14791_00IM0001_122b.jpg","1870_해북촌_122b")</f>
        <v>1870_해북촌_122b</v>
      </c>
      <c r="B218" s="4">
        <v>1870</v>
      </c>
      <c r="C218" s="4" t="s">
        <v>9269</v>
      </c>
      <c r="D218" s="4" t="s">
        <v>9270</v>
      </c>
      <c r="E218" s="4">
        <v>217</v>
      </c>
      <c r="F218" s="4">
        <v>2</v>
      </c>
      <c r="G218" s="4" t="s">
        <v>874</v>
      </c>
      <c r="H218" s="4" t="s">
        <v>875</v>
      </c>
      <c r="I218" s="4">
        <v>2</v>
      </c>
      <c r="L218" s="4">
        <v>2</v>
      </c>
      <c r="M218" s="4" t="s">
        <v>1006</v>
      </c>
      <c r="N218" s="4" t="s">
        <v>1007</v>
      </c>
      <c r="T218" s="4" t="s">
        <v>9273</v>
      </c>
      <c r="U218" s="4" t="s">
        <v>138</v>
      </c>
      <c r="V218" s="4" t="s">
        <v>139</v>
      </c>
      <c r="Y218" s="4" t="s">
        <v>1049</v>
      </c>
      <c r="Z218" s="4" t="s">
        <v>1050</v>
      </c>
      <c r="AD218" s="4" t="s">
        <v>242</v>
      </c>
      <c r="AE218" s="4" t="s">
        <v>243</v>
      </c>
    </row>
    <row r="219" spans="1:72" ht="13.5" customHeight="1">
      <c r="A219" s="6" t="str">
        <f>HYPERLINK("http://kyu.snu.ac.kr/sdhj/index.jsp?type=hj/GK14791_00IM0001_122b.jpg","1870_해북촌_122b")</f>
        <v>1870_해북촌_122b</v>
      </c>
      <c r="B219" s="4">
        <v>1870</v>
      </c>
      <c r="C219" s="4" t="s">
        <v>9269</v>
      </c>
      <c r="D219" s="4" t="s">
        <v>9270</v>
      </c>
      <c r="E219" s="4">
        <v>218</v>
      </c>
      <c r="F219" s="4">
        <v>2</v>
      </c>
      <c r="G219" s="4" t="s">
        <v>874</v>
      </c>
      <c r="H219" s="4" t="s">
        <v>875</v>
      </c>
      <c r="I219" s="4">
        <v>2</v>
      </c>
      <c r="L219" s="4">
        <v>2</v>
      </c>
      <c r="M219" s="4" t="s">
        <v>1006</v>
      </c>
      <c r="N219" s="4" t="s">
        <v>1007</v>
      </c>
      <c r="T219" s="4" t="s">
        <v>9273</v>
      </c>
      <c r="U219" s="4" t="s">
        <v>138</v>
      </c>
      <c r="V219" s="4" t="s">
        <v>139</v>
      </c>
      <c r="Y219" s="4" t="s">
        <v>1051</v>
      </c>
      <c r="Z219" s="4" t="s">
        <v>1052</v>
      </c>
      <c r="AD219" s="4" t="s">
        <v>274</v>
      </c>
      <c r="AE219" s="4" t="s">
        <v>275</v>
      </c>
    </row>
    <row r="220" spans="1:72" ht="13.5" customHeight="1">
      <c r="A220" s="6" t="str">
        <f>HYPERLINK("http://kyu.snu.ac.kr/sdhj/index.jsp?type=hj/GK14791_00IM0001_122b.jpg","1870_해북촌_122b")</f>
        <v>1870_해북촌_122b</v>
      </c>
      <c r="B220" s="4">
        <v>1870</v>
      </c>
      <c r="C220" s="4" t="s">
        <v>9269</v>
      </c>
      <c r="D220" s="4" t="s">
        <v>9270</v>
      </c>
      <c r="E220" s="4">
        <v>219</v>
      </c>
      <c r="F220" s="4">
        <v>2</v>
      </c>
      <c r="G220" s="4" t="s">
        <v>874</v>
      </c>
      <c r="H220" s="4" t="s">
        <v>875</v>
      </c>
      <c r="I220" s="4">
        <v>2</v>
      </c>
      <c r="L220" s="4">
        <v>3</v>
      </c>
      <c r="M220" s="4" t="s">
        <v>1053</v>
      </c>
      <c r="N220" s="4" t="s">
        <v>1054</v>
      </c>
      <c r="T220" s="4" t="s">
        <v>9228</v>
      </c>
      <c r="U220" s="4" t="s">
        <v>73</v>
      </c>
      <c r="V220" s="4" t="s">
        <v>74</v>
      </c>
      <c r="W220" s="4" t="s">
        <v>634</v>
      </c>
      <c r="X220" s="4" t="s">
        <v>635</v>
      </c>
      <c r="Y220" s="4" t="s">
        <v>1055</v>
      </c>
      <c r="Z220" s="4" t="s">
        <v>1056</v>
      </c>
      <c r="AC220" s="4">
        <v>53</v>
      </c>
      <c r="AD220" s="4" t="s">
        <v>142</v>
      </c>
      <c r="AE220" s="4" t="s">
        <v>143</v>
      </c>
      <c r="AJ220" s="4" t="s">
        <v>34</v>
      </c>
      <c r="AK220" s="4" t="s">
        <v>35</v>
      </c>
      <c r="AL220" s="4" t="s">
        <v>638</v>
      </c>
      <c r="AM220" s="4" t="s">
        <v>639</v>
      </c>
      <c r="AT220" s="4" t="s">
        <v>82</v>
      </c>
      <c r="AU220" s="4" t="s">
        <v>83</v>
      </c>
      <c r="AV220" s="4" t="s">
        <v>1057</v>
      </c>
      <c r="AW220" s="4" t="s">
        <v>1058</v>
      </c>
      <c r="BG220" s="4" t="s">
        <v>82</v>
      </c>
      <c r="BH220" s="4" t="s">
        <v>83</v>
      </c>
      <c r="BI220" s="4" t="s">
        <v>642</v>
      </c>
      <c r="BJ220" s="4" t="s">
        <v>9274</v>
      </c>
      <c r="BK220" s="4" t="s">
        <v>82</v>
      </c>
      <c r="BL220" s="4" t="s">
        <v>83</v>
      </c>
      <c r="BM220" s="4" t="s">
        <v>643</v>
      </c>
      <c r="BN220" s="4" t="s">
        <v>644</v>
      </c>
      <c r="BO220" s="4" t="s">
        <v>82</v>
      </c>
      <c r="BP220" s="4" t="s">
        <v>83</v>
      </c>
      <c r="BQ220" s="4" t="s">
        <v>645</v>
      </c>
      <c r="BR220" s="4" t="s">
        <v>646</v>
      </c>
      <c r="BS220" s="4" t="s">
        <v>222</v>
      </c>
      <c r="BT220" s="4" t="s">
        <v>223</v>
      </c>
    </row>
    <row r="221" spans="1:72" ht="13.5" customHeight="1">
      <c r="A221" s="6" t="str">
        <f>HYPERLINK("http://kyu.snu.ac.kr/sdhj/index.jsp?type=hj/GK14791_00IM0001_122b.jpg","1870_해북촌_122b")</f>
        <v>1870_해북촌_122b</v>
      </c>
      <c r="B221" s="4">
        <v>1870</v>
      </c>
      <c r="C221" s="4" t="s">
        <v>9161</v>
      </c>
      <c r="D221" s="4" t="s">
        <v>9162</v>
      </c>
      <c r="E221" s="4">
        <v>220</v>
      </c>
      <c r="F221" s="4">
        <v>2</v>
      </c>
      <c r="G221" s="4" t="s">
        <v>874</v>
      </c>
      <c r="H221" s="4" t="s">
        <v>875</v>
      </c>
      <c r="I221" s="4">
        <v>2</v>
      </c>
      <c r="L221" s="4">
        <v>3</v>
      </c>
      <c r="M221" s="4" t="s">
        <v>1053</v>
      </c>
      <c r="N221" s="4" t="s">
        <v>1054</v>
      </c>
      <c r="S221" s="4" t="s">
        <v>96</v>
      </c>
      <c r="T221" s="4" t="s">
        <v>97</v>
      </c>
      <c r="W221" s="4" t="s">
        <v>75</v>
      </c>
      <c r="X221" s="4" t="s">
        <v>9232</v>
      </c>
      <c r="Y221" s="4" t="s">
        <v>100</v>
      </c>
      <c r="Z221" s="4" t="s">
        <v>101</v>
      </c>
      <c r="AC221" s="4">
        <v>54</v>
      </c>
      <c r="AD221" s="4" t="s">
        <v>151</v>
      </c>
      <c r="AE221" s="4" t="s">
        <v>152</v>
      </c>
      <c r="AJ221" s="4" t="s">
        <v>104</v>
      </c>
      <c r="AK221" s="4" t="s">
        <v>105</v>
      </c>
      <c r="AL221" s="4" t="s">
        <v>80</v>
      </c>
      <c r="AM221" s="4" t="s">
        <v>81</v>
      </c>
      <c r="AT221" s="4" t="s">
        <v>82</v>
      </c>
      <c r="AU221" s="4" t="s">
        <v>83</v>
      </c>
      <c r="AV221" s="4" t="s">
        <v>713</v>
      </c>
      <c r="AW221" s="4" t="s">
        <v>714</v>
      </c>
      <c r="BG221" s="4" t="s">
        <v>82</v>
      </c>
      <c r="BH221" s="4" t="s">
        <v>83</v>
      </c>
      <c r="BI221" s="4" t="s">
        <v>1059</v>
      </c>
      <c r="BJ221" s="4" t="s">
        <v>1060</v>
      </c>
      <c r="BK221" s="4" t="s">
        <v>82</v>
      </c>
      <c r="BL221" s="4" t="s">
        <v>83</v>
      </c>
      <c r="BM221" s="4" t="s">
        <v>717</v>
      </c>
      <c r="BN221" s="4" t="s">
        <v>718</v>
      </c>
      <c r="BO221" s="4" t="s">
        <v>82</v>
      </c>
      <c r="BP221" s="4" t="s">
        <v>83</v>
      </c>
      <c r="BQ221" s="4" t="s">
        <v>9275</v>
      </c>
      <c r="BR221" s="4" t="s">
        <v>9276</v>
      </c>
      <c r="BS221" s="4" t="s">
        <v>260</v>
      </c>
      <c r="BT221" s="4" t="s">
        <v>261</v>
      </c>
    </row>
    <row r="222" spans="1:72" ht="13.5" customHeight="1">
      <c r="A222" s="6" t="str">
        <f>HYPERLINK("http://kyu.snu.ac.kr/sdhj/index.jsp?type=hj/GK14791_00IM0001_122b.jpg","1870_해북촌_122b")</f>
        <v>1870_해북촌_122b</v>
      </c>
      <c r="B222" s="4">
        <v>1870</v>
      </c>
      <c r="C222" s="4" t="s">
        <v>9233</v>
      </c>
      <c r="D222" s="4" t="s">
        <v>9234</v>
      </c>
      <c r="E222" s="4">
        <v>221</v>
      </c>
      <c r="F222" s="4">
        <v>2</v>
      </c>
      <c r="G222" s="4" t="s">
        <v>874</v>
      </c>
      <c r="H222" s="4" t="s">
        <v>875</v>
      </c>
      <c r="I222" s="4">
        <v>2</v>
      </c>
      <c r="L222" s="4">
        <v>3</v>
      </c>
      <c r="M222" s="4" t="s">
        <v>1053</v>
      </c>
      <c r="N222" s="4" t="s">
        <v>1054</v>
      </c>
      <c r="S222" s="4" t="s">
        <v>116</v>
      </c>
      <c r="T222" s="4" t="s">
        <v>117</v>
      </c>
      <c r="Y222" s="4" t="s">
        <v>617</v>
      </c>
      <c r="Z222" s="4" t="s">
        <v>618</v>
      </c>
      <c r="AC222" s="4">
        <v>18</v>
      </c>
      <c r="AD222" s="4" t="s">
        <v>194</v>
      </c>
      <c r="AE222" s="4" t="s">
        <v>195</v>
      </c>
    </row>
    <row r="223" spans="1:72" ht="13.5" customHeight="1">
      <c r="A223" s="6" t="str">
        <f>HYPERLINK("http://kyu.snu.ac.kr/sdhj/index.jsp?type=hj/GK14791_00IM0001_122b.jpg","1870_해북촌_122b")</f>
        <v>1870_해북촌_122b</v>
      </c>
      <c r="B223" s="4">
        <v>1870</v>
      </c>
      <c r="C223" s="4" t="s">
        <v>9233</v>
      </c>
      <c r="D223" s="4" t="s">
        <v>9234</v>
      </c>
      <c r="E223" s="4">
        <v>222</v>
      </c>
      <c r="F223" s="4">
        <v>2</v>
      </c>
      <c r="G223" s="4" t="s">
        <v>874</v>
      </c>
      <c r="H223" s="4" t="s">
        <v>875</v>
      </c>
      <c r="I223" s="4">
        <v>2</v>
      </c>
      <c r="L223" s="4">
        <v>3</v>
      </c>
      <c r="M223" s="4" t="s">
        <v>1053</v>
      </c>
      <c r="N223" s="4" t="s">
        <v>1054</v>
      </c>
      <c r="S223" s="4" t="s">
        <v>124</v>
      </c>
      <c r="T223" s="4" t="s">
        <v>125</v>
      </c>
      <c r="W223" s="4" t="s">
        <v>75</v>
      </c>
      <c r="X223" s="4" t="s">
        <v>9232</v>
      </c>
      <c r="Y223" s="4" t="s">
        <v>100</v>
      </c>
      <c r="Z223" s="4" t="s">
        <v>101</v>
      </c>
      <c r="AC223" s="4">
        <v>21</v>
      </c>
      <c r="AD223" s="4" t="s">
        <v>765</v>
      </c>
      <c r="AE223" s="4" t="s">
        <v>766</v>
      </c>
    </row>
    <row r="224" spans="1:72" ht="13.5" customHeight="1">
      <c r="A224" s="6" t="str">
        <f>HYPERLINK("http://kyu.snu.ac.kr/sdhj/index.jsp?type=hj/GK14791_00IM0001_122b.jpg","1870_해북촌_122b")</f>
        <v>1870_해북촌_122b</v>
      </c>
      <c r="B224" s="4">
        <v>1870</v>
      </c>
      <c r="C224" s="4" t="s">
        <v>9233</v>
      </c>
      <c r="D224" s="4" t="s">
        <v>9234</v>
      </c>
      <c r="E224" s="4">
        <v>223</v>
      </c>
      <c r="F224" s="4">
        <v>2</v>
      </c>
      <c r="G224" s="4" t="s">
        <v>874</v>
      </c>
      <c r="H224" s="4" t="s">
        <v>875</v>
      </c>
      <c r="I224" s="4">
        <v>2</v>
      </c>
      <c r="L224" s="4">
        <v>3</v>
      </c>
      <c r="M224" s="4" t="s">
        <v>1053</v>
      </c>
      <c r="N224" s="4" t="s">
        <v>1054</v>
      </c>
      <c r="T224" s="4" t="s">
        <v>9235</v>
      </c>
      <c r="U224" s="4" t="s">
        <v>138</v>
      </c>
      <c r="V224" s="4" t="s">
        <v>139</v>
      </c>
      <c r="Y224" s="4" t="s">
        <v>767</v>
      </c>
      <c r="Z224" s="4" t="s">
        <v>768</v>
      </c>
      <c r="AD224" s="4" t="s">
        <v>258</v>
      </c>
      <c r="AE224" s="4" t="s">
        <v>259</v>
      </c>
    </row>
    <row r="225" spans="1:72" ht="13.5" customHeight="1">
      <c r="A225" s="6" t="str">
        <f>HYPERLINK("http://kyu.snu.ac.kr/sdhj/index.jsp?type=hj/GK14791_00IM0001_122b.jpg","1870_해북촌_122b")</f>
        <v>1870_해북촌_122b</v>
      </c>
      <c r="B225" s="4">
        <v>1870</v>
      </c>
      <c r="C225" s="4" t="s">
        <v>9233</v>
      </c>
      <c r="D225" s="4" t="s">
        <v>9234</v>
      </c>
      <c r="E225" s="4">
        <v>224</v>
      </c>
      <c r="F225" s="4">
        <v>2</v>
      </c>
      <c r="G225" s="4" t="s">
        <v>874</v>
      </c>
      <c r="H225" s="4" t="s">
        <v>875</v>
      </c>
      <c r="I225" s="4">
        <v>2</v>
      </c>
      <c r="L225" s="4">
        <v>3</v>
      </c>
      <c r="M225" s="4" t="s">
        <v>1053</v>
      </c>
      <c r="N225" s="4" t="s">
        <v>1054</v>
      </c>
      <c r="T225" s="4" t="s">
        <v>9235</v>
      </c>
      <c r="U225" s="4" t="s">
        <v>138</v>
      </c>
      <c r="V225" s="4" t="s">
        <v>139</v>
      </c>
      <c r="Y225" s="4" t="s">
        <v>1061</v>
      </c>
      <c r="Z225" s="4" t="s">
        <v>1062</v>
      </c>
      <c r="AD225" s="4" t="s">
        <v>258</v>
      </c>
      <c r="AE225" s="4" t="s">
        <v>259</v>
      </c>
    </row>
    <row r="226" spans="1:72" ht="13.5" customHeight="1">
      <c r="A226" s="6" t="str">
        <f>HYPERLINK("http://kyu.snu.ac.kr/sdhj/index.jsp?type=hj/GK14791_00IM0001_122b.jpg","1870_해북촌_122b")</f>
        <v>1870_해북촌_122b</v>
      </c>
      <c r="B226" s="4">
        <v>1870</v>
      </c>
      <c r="C226" s="4" t="s">
        <v>9233</v>
      </c>
      <c r="D226" s="4" t="s">
        <v>9234</v>
      </c>
      <c r="E226" s="4">
        <v>225</v>
      </c>
      <c r="F226" s="4">
        <v>2</v>
      </c>
      <c r="G226" s="4" t="s">
        <v>874</v>
      </c>
      <c r="H226" s="4" t="s">
        <v>875</v>
      </c>
      <c r="I226" s="4">
        <v>2</v>
      </c>
      <c r="L226" s="4">
        <v>3</v>
      </c>
      <c r="M226" s="4" t="s">
        <v>1053</v>
      </c>
      <c r="N226" s="4" t="s">
        <v>1054</v>
      </c>
      <c r="T226" s="4" t="s">
        <v>9235</v>
      </c>
      <c r="U226" s="4" t="s">
        <v>138</v>
      </c>
      <c r="V226" s="4" t="s">
        <v>139</v>
      </c>
      <c r="Y226" s="4" t="s">
        <v>1063</v>
      </c>
      <c r="Z226" s="4" t="s">
        <v>1064</v>
      </c>
      <c r="AD226" s="4" t="s">
        <v>238</v>
      </c>
      <c r="AE226" s="4" t="s">
        <v>239</v>
      </c>
    </row>
    <row r="227" spans="1:72" ht="13.5" customHeight="1">
      <c r="A227" s="6" t="str">
        <f>HYPERLINK("http://kyu.snu.ac.kr/sdhj/index.jsp?type=hj/GK14791_00IM0001_123a.jpg","1870_해북촌_123a")</f>
        <v>1870_해북촌_123a</v>
      </c>
      <c r="B227" s="4">
        <v>1870</v>
      </c>
      <c r="C227" s="4" t="s">
        <v>9233</v>
      </c>
      <c r="D227" s="4" t="s">
        <v>9234</v>
      </c>
      <c r="E227" s="4">
        <v>226</v>
      </c>
      <c r="F227" s="4">
        <v>2</v>
      </c>
      <c r="G227" s="4" t="s">
        <v>874</v>
      </c>
      <c r="H227" s="4" t="s">
        <v>875</v>
      </c>
      <c r="I227" s="4">
        <v>2</v>
      </c>
      <c r="L227" s="4">
        <v>4</v>
      </c>
      <c r="M227" s="4" t="s">
        <v>1065</v>
      </c>
      <c r="N227" s="4" t="s">
        <v>1066</v>
      </c>
      <c r="T227" s="4" t="s">
        <v>9277</v>
      </c>
      <c r="U227" s="4" t="s">
        <v>73</v>
      </c>
      <c r="V227" s="4" t="s">
        <v>74</v>
      </c>
      <c r="W227" s="4" t="s">
        <v>291</v>
      </c>
      <c r="X227" s="4" t="s">
        <v>292</v>
      </c>
      <c r="Y227" s="4" t="s">
        <v>1067</v>
      </c>
      <c r="Z227" s="4" t="s">
        <v>1068</v>
      </c>
      <c r="AC227" s="4">
        <v>55</v>
      </c>
      <c r="AD227" s="4" t="s">
        <v>151</v>
      </c>
      <c r="AE227" s="4" t="s">
        <v>152</v>
      </c>
      <c r="AJ227" s="4" t="s">
        <v>34</v>
      </c>
      <c r="AK227" s="4" t="s">
        <v>35</v>
      </c>
      <c r="AL227" s="4" t="s">
        <v>297</v>
      </c>
      <c r="AM227" s="4" t="s">
        <v>298</v>
      </c>
      <c r="AT227" s="4" t="s">
        <v>82</v>
      </c>
      <c r="AU227" s="4" t="s">
        <v>83</v>
      </c>
      <c r="AV227" s="4" t="s">
        <v>1069</v>
      </c>
      <c r="AW227" s="4" t="s">
        <v>1070</v>
      </c>
      <c r="BG227" s="4" t="s">
        <v>1071</v>
      </c>
      <c r="BH227" s="4" t="s">
        <v>1072</v>
      </c>
      <c r="BI227" s="4" t="s">
        <v>1073</v>
      </c>
      <c r="BJ227" s="4" t="s">
        <v>604</v>
      </c>
      <c r="BK227" s="4" t="s">
        <v>1074</v>
      </c>
      <c r="BL227" s="4" t="s">
        <v>1075</v>
      </c>
      <c r="BM227" s="4" t="s">
        <v>1076</v>
      </c>
      <c r="BN227" s="4" t="s">
        <v>1077</v>
      </c>
      <c r="BO227" s="4" t="s">
        <v>82</v>
      </c>
      <c r="BP227" s="4" t="s">
        <v>83</v>
      </c>
      <c r="BQ227" s="4" t="s">
        <v>1078</v>
      </c>
      <c r="BR227" s="4" t="s">
        <v>1079</v>
      </c>
      <c r="BS227" s="4" t="s">
        <v>1080</v>
      </c>
      <c r="BT227" s="4" t="s">
        <v>1081</v>
      </c>
    </row>
    <row r="228" spans="1:72" ht="13.5" customHeight="1">
      <c r="A228" s="6" t="str">
        <f>HYPERLINK("http://kyu.snu.ac.kr/sdhj/index.jsp?type=hj/GK14791_00IM0001_123a.jpg","1870_해북촌_123a")</f>
        <v>1870_해북촌_123a</v>
      </c>
      <c r="B228" s="4">
        <v>1870</v>
      </c>
      <c r="C228" s="4" t="s">
        <v>9278</v>
      </c>
      <c r="D228" s="4" t="s">
        <v>9279</v>
      </c>
      <c r="E228" s="4">
        <v>227</v>
      </c>
      <c r="F228" s="4">
        <v>2</v>
      </c>
      <c r="G228" s="4" t="s">
        <v>874</v>
      </c>
      <c r="H228" s="4" t="s">
        <v>875</v>
      </c>
      <c r="I228" s="4">
        <v>2</v>
      </c>
      <c r="L228" s="4">
        <v>4</v>
      </c>
      <c r="M228" s="4" t="s">
        <v>1065</v>
      </c>
      <c r="N228" s="4" t="s">
        <v>1066</v>
      </c>
      <c r="S228" s="4" t="s">
        <v>96</v>
      </c>
      <c r="T228" s="4" t="s">
        <v>97</v>
      </c>
      <c r="W228" s="4" t="s">
        <v>126</v>
      </c>
      <c r="X228" s="4" t="s">
        <v>9280</v>
      </c>
      <c r="Y228" s="4" t="s">
        <v>100</v>
      </c>
      <c r="Z228" s="4" t="s">
        <v>101</v>
      </c>
      <c r="AC228" s="4">
        <v>40</v>
      </c>
      <c r="AD228" s="4" t="s">
        <v>174</v>
      </c>
      <c r="AE228" s="4" t="s">
        <v>175</v>
      </c>
      <c r="AF228" s="4" t="s">
        <v>9281</v>
      </c>
      <c r="AG228" s="4" t="s">
        <v>9282</v>
      </c>
      <c r="AJ228" s="4" t="s">
        <v>104</v>
      </c>
      <c r="AK228" s="4" t="s">
        <v>105</v>
      </c>
      <c r="AL228" s="4" t="s">
        <v>115</v>
      </c>
      <c r="AM228" s="4" t="s">
        <v>9283</v>
      </c>
      <c r="AT228" s="4" t="s">
        <v>82</v>
      </c>
      <c r="AU228" s="4" t="s">
        <v>83</v>
      </c>
      <c r="AV228" s="4" t="s">
        <v>1082</v>
      </c>
      <c r="AW228" s="4" t="s">
        <v>1083</v>
      </c>
      <c r="BG228" s="4" t="s">
        <v>82</v>
      </c>
      <c r="BH228" s="4" t="s">
        <v>83</v>
      </c>
      <c r="BI228" s="4" t="s">
        <v>1084</v>
      </c>
      <c r="BJ228" s="4" t="s">
        <v>1085</v>
      </c>
      <c r="BK228" s="4" t="s">
        <v>82</v>
      </c>
      <c r="BL228" s="4" t="s">
        <v>83</v>
      </c>
      <c r="BM228" s="4" t="s">
        <v>1086</v>
      </c>
      <c r="BN228" s="4" t="s">
        <v>1087</v>
      </c>
      <c r="BO228" s="4" t="s">
        <v>82</v>
      </c>
      <c r="BP228" s="4" t="s">
        <v>83</v>
      </c>
      <c r="BQ228" s="4" t="s">
        <v>1088</v>
      </c>
      <c r="BR228" s="4" t="s">
        <v>1089</v>
      </c>
      <c r="BS228" s="4" t="s">
        <v>883</v>
      </c>
      <c r="BT228" s="4" t="s">
        <v>884</v>
      </c>
    </row>
    <row r="229" spans="1:72" ht="13.5" customHeight="1">
      <c r="A229" s="6" t="str">
        <f>HYPERLINK("http://kyu.snu.ac.kr/sdhj/index.jsp?type=hj/GK14791_00IM0001_123a.jpg","1870_해북촌_123a")</f>
        <v>1870_해북촌_123a</v>
      </c>
      <c r="B229" s="4">
        <v>1870</v>
      </c>
      <c r="C229" s="4" t="s">
        <v>9284</v>
      </c>
      <c r="D229" s="4" t="s">
        <v>9285</v>
      </c>
      <c r="E229" s="4">
        <v>228</v>
      </c>
      <c r="F229" s="4">
        <v>2</v>
      </c>
      <c r="G229" s="4" t="s">
        <v>874</v>
      </c>
      <c r="H229" s="4" t="s">
        <v>875</v>
      </c>
      <c r="I229" s="4">
        <v>2</v>
      </c>
      <c r="L229" s="4">
        <v>4</v>
      </c>
      <c r="M229" s="4" t="s">
        <v>1065</v>
      </c>
      <c r="N229" s="4" t="s">
        <v>1066</v>
      </c>
      <c r="S229" s="4" t="s">
        <v>165</v>
      </c>
      <c r="T229" s="4" t="s">
        <v>166</v>
      </c>
      <c r="Y229" s="4" t="s">
        <v>1090</v>
      </c>
      <c r="Z229" s="4" t="s">
        <v>1091</v>
      </c>
      <c r="AC229" s="4">
        <v>41</v>
      </c>
      <c r="AD229" s="4" t="s">
        <v>184</v>
      </c>
      <c r="AE229" s="4" t="s">
        <v>185</v>
      </c>
    </row>
    <row r="230" spans="1:72" ht="13.5" customHeight="1">
      <c r="A230" s="6" t="str">
        <f>HYPERLINK("http://kyu.snu.ac.kr/sdhj/index.jsp?type=hj/GK14791_00IM0001_123a.jpg","1870_해북촌_123a")</f>
        <v>1870_해북촌_123a</v>
      </c>
      <c r="B230" s="4">
        <v>1870</v>
      </c>
      <c r="C230" s="4" t="s">
        <v>9286</v>
      </c>
      <c r="D230" s="4" t="s">
        <v>9287</v>
      </c>
      <c r="E230" s="4">
        <v>229</v>
      </c>
      <c r="F230" s="4">
        <v>2</v>
      </c>
      <c r="G230" s="4" t="s">
        <v>874</v>
      </c>
      <c r="H230" s="4" t="s">
        <v>875</v>
      </c>
      <c r="I230" s="4">
        <v>2</v>
      </c>
      <c r="L230" s="4">
        <v>4</v>
      </c>
      <c r="M230" s="4" t="s">
        <v>1065</v>
      </c>
      <c r="N230" s="4" t="s">
        <v>1066</v>
      </c>
      <c r="S230" s="4" t="s">
        <v>1092</v>
      </c>
      <c r="T230" s="4" t="s">
        <v>495</v>
      </c>
      <c r="W230" s="4" t="s">
        <v>776</v>
      </c>
      <c r="X230" s="4" t="s">
        <v>777</v>
      </c>
      <c r="Y230" s="4" t="s">
        <v>100</v>
      </c>
      <c r="Z230" s="4" t="s">
        <v>101</v>
      </c>
      <c r="AC230" s="4">
        <v>34</v>
      </c>
      <c r="AD230" s="4" t="s">
        <v>188</v>
      </c>
      <c r="AE230" s="4" t="s">
        <v>189</v>
      </c>
      <c r="AJ230" s="4" t="s">
        <v>34</v>
      </c>
      <c r="AK230" s="4" t="s">
        <v>35</v>
      </c>
      <c r="AL230" s="4" t="s">
        <v>959</v>
      </c>
      <c r="AM230" s="4" t="s">
        <v>960</v>
      </c>
    </row>
    <row r="231" spans="1:72" ht="13.5" customHeight="1">
      <c r="A231" s="6" t="str">
        <f>HYPERLINK("http://kyu.snu.ac.kr/sdhj/index.jsp?type=hj/GK14791_00IM0001_123a.jpg","1870_해북촌_123a")</f>
        <v>1870_해북촌_123a</v>
      </c>
      <c r="B231" s="4">
        <v>1870</v>
      </c>
      <c r="C231" s="4" t="s">
        <v>9286</v>
      </c>
      <c r="D231" s="4" t="s">
        <v>9287</v>
      </c>
      <c r="E231" s="4">
        <v>230</v>
      </c>
      <c r="F231" s="4">
        <v>2</v>
      </c>
      <c r="G231" s="4" t="s">
        <v>874</v>
      </c>
      <c r="H231" s="4" t="s">
        <v>875</v>
      </c>
      <c r="I231" s="4">
        <v>2</v>
      </c>
      <c r="L231" s="4">
        <v>4</v>
      </c>
      <c r="M231" s="4" t="s">
        <v>1065</v>
      </c>
      <c r="N231" s="4" t="s">
        <v>1066</v>
      </c>
      <c r="S231" s="4" t="s">
        <v>116</v>
      </c>
      <c r="T231" s="4" t="s">
        <v>117</v>
      </c>
      <c r="Y231" s="4" t="s">
        <v>1093</v>
      </c>
      <c r="Z231" s="4" t="s">
        <v>1094</v>
      </c>
      <c r="AC231" s="4">
        <v>19</v>
      </c>
      <c r="AD231" s="4" t="s">
        <v>122</v>
      </c>
      <c r="AE231" s="4" t="s">
        <v>123</v>
      </c>
    </row>
    <row r="232" spans="1:72" ht="13.5" customHeight="1">
      <c r="A232" s="6" t="str">
        <f>HYPERLINK("http://kyu.snu.ac.kr/sdhj/index.jsp?type=hj/GK14791_00IM0001_123a.jpg","1870_해북촌_123a")</f>
        <v>1870_해북촌_123a</v>
      </c>
      <c r="B232" s="4">
        <v>1870</v>
      </c>
      <c r="C232" s="4" t="s">
        <v>9286</v>
      </c>
      <c r="D232" s="4" t="s">
        <v>9287</v>
      </c>
      <c r="E232" s="4">
        <v>231</v>
      </c>
      <c r="F232" s="4">
        <v>2</v>
      </c>
      <c r="G232" s="4" t="s">
        <v>874</v>
      </c>
      <c r="H232" s="4" t="s">
        <v>875</v>
      </c>
      <c r="I232" s="4">
        <v>2</v>
      </c>
      <c r="L232" s="4">
        <v>4</v>
      </c>
      <c r="M232" s="4" t="s">
        <v>1065</v>
      </c>
      <c r="N232" s="4" t="s">
        <v>1066</v>
      </c>
      <c r="T232" s="4" t="s">
        <v>9288</v>
      </c>
      <c r="U232" s="4" t="s">
        <v>138</v>
      </c>
      <c r="V232" s="4" t="s">
        <v>139</v>
      </c>
      <c r="Y232" s="4" t="s">
        <v>1095</v>
      </c>
      <c r="Z232" s="4" t="s">
        <v>1096</v>
      </c>
      <c r="AD232" s="4" t="s">
        <v>560</v>
      </c>
      <c r="AE232" s="4" t="s">
        <v>561</v>
      </c>
    </row>
    <row r="233" spans="1:72" ht="13.5" customHeight="1">
      <c r="A233" s="6" t="str">
        <f>HYPERLINK("http://kyu.snu.ac.kr/sdhj/index.jsp?type=hj/GK14791_00IM0001_123a.jpg","1870_해북촌_123a")</f>
        <v>1870_해북촌_123a</v>
      </c>
      <c r="B233" s="4">
        <v>1870</v>
      </c>
      <c r="C233" s="4" t="s">
        <v>9286</v>
      </c>
      <c r="D233" s="4" t="s">
        <v>9287</v>
      </c>
      <c r="E233" s="4">
        <v>232</v>
      </c>
      <c r="F233" s="4">
        <v>2</v>
      </c>
      <c r="G233" s="4" t="s">
        <v>874</v>
      </c>
      <c r="H233" s="4" t="s">
        <v>875</v>
      </c>
      <c r="I233" s="4">
        <v>2</v>
      </c>
      <c r="L233" s="4">
        <v>4</v>
      </c>
      <c r="M233" s="4" t="s">
        <v>1065</v>
      </c>
      <c r="N233" s="4" t="s">
        <v>1066</v>
      </c>
      <c r="T233" s="4" t="s">
        <v>9288</v>
      </c>
      <c r="U233" s="4" t="s">
        <v>138</v>
      </c>
      <c r="V233" s="4" t="s">
        <v>139</v>
      </c>
      <c r="Y233" s="4" t="s">
        <v>1097</v>
      </c>
      <c r="Z233" s="4" t="s">
        <v>1098</v>
      </c>
      <c r="AD233" s="4" t="s">
        <v>142</v>
      </c>
      <c r="AE233" s="4" t="s">
        <v>143</v>
      </c>
    </row>
    <row r="234" spans="1:72" ht="13.5" customHeight="1">
      <c r="A234" s="6" t="str">
        <f>HYPERLINK("http://kyu.snu.ac.kr/sdhj/index.jsp?type=hj/GK14791_00IM0001_123a.jpg","1870_해북촌_123a")</f>
        <v>1870_해북촌_123a</v>
      </c>
      <c r="B234" s="4">
        <v>1870</v>
      </c>
      <c r="C234" s="4" t="s">
        <v>9286</v>
      </c>
      <c r="D234" s="4" t="s">
        <v>9287</v>
      </c>
      <c r="E234" s="4">
        <v>233</v>
      </c>
      <c r="F234" s="4">
        <v>2</v>
      </c>
      <c r="G234" s="4" t="s">
        <v>874</v>
      </c>
      <c r="H234" s="4" t="s">
        <v>875</v>
      </c>
      <c r="I234" s="4">
        <v>2</v>
      </c>
      <c r="L234" s="4">
        <v>4</v>
      </c>
      <c r="M234" s="4" t="s">
        <v>1065</v>
      </c>
      <c r="N234" s="4" t="s">
        <v>1066</v>
      </c>
      <c r="T234" s="4" t="s">
        <v>9288</v>
      </c>
      <c r="U234" s="4" t="s">
        <v>138</v>
      </c>
      <c r="V234" s="4" t="s">
        <v>139</v>
      </c>
      <c r="Y234" s="4" t="s">
        <v>1099</v>
      </c>
      <c r="Z234" s="4" t="s">
        <v>1100</v>
      </c>
      <c r="AD234" s="4" t="s">
        <v>826</v>
      </c>
      <c r="AE234" s="4" t="s">
        <v>827</v>
      </c>
    </row>
    <row r="235" spans="1:72" ht="13.5" customHeight="1">
      <c r="A235" s="6" t="str">
        <f>HYPERLINK("http://kyu.snu.ac.kr/sdhj/index.jsp?type=hj/GK14791_00IM0001_123a.jpg","1870_해북촌_123a")</f>
        <v>1870_해북촌_123a</v>
      </c>
      <c r="B235" s="4">
        <v>1870</v>
      </c>
      <c r="C235" s="4" t="s">
        <v>9286</v>
      </c>
      <c r="D235" s="4" t="s">
        <v>9287</v>
      </c>
      <c r="E235" s="4">
        <v>234</v>
      </c>
      <c r="F235" s="4">
        <v>2</v>
      </c>
      <c r="G235" s="4" t="s">
        <v>874</v>
      </c>
      <c r="H235" s="4" t="s">
        <v>875</v>
      </c>
      <c r="I235" s="4">
        <v>2</v>
      </c>
      <c r="L235" s="4">
        <v>4</v>
      </c>
      <c r="M235" s="4" t="s">
        <v>1065</v>
      </c>
      <c r="N235" s="4" t="s">
        <v>1066</v>
      </c>
      <c r="T235" s="4" t="s">
        <v>9288</v>
      </c>
      <c r="U235" s="4" t="s">
        <v>138</v>
      </c>
      <c r="V235" s="4" t="s">
        <v>139</v>
      </c>
      <c r="Y235" s="4" t="s">
        <v>1101</v>
      </c>
      <c r="Z235" s="4" t="s">
        <v>1102</v>
      </c>
      <c r="AD235" s="4" t="s">
        <v>774</v>
      </c>
      <c r="AE235" s="4" t="s">
        <v>775</v>
      </c>
    </row>
    <row r="236" spans="1:72" ht="13.5" customHeight="1">
      <c r="A236" s="6" t="str">
        <f>HYPERLINK("http://kyu.snu.ac.kr/sdhj/index.jsp?type=hj/GK14791_00IM0001_123a.jpg","1870_해북촌_123a")</f>
        <v>1870_해북촌_123a</v>
      </c>
      <c r="B236" s="4">
        <v>1870</v>
      </c>
      <c r="C236" s="4" t="s">
        <v>9286</v>
      </c>
      <c r="D236" s="4" t="s">
        <v>9287</v>
      </c>
      <c r="E236" s="4">
        <v>235</v>
      </c>
      <c r="F236" s="4">
        <v>2</v>
      </c>
      <c r="G236" s="4" t="s">
        <v>874</v>
      </c>
      <c r="H236" s="4" t="s">
        <v>875</v>
      </c>
      <c r="I236" s="4">
        <v>2</v>
      </c>
      <c r="L236" s="4">
        <v>5</v>
      </c>
      <c r="M236" s="4" t="s">
        <v>1103</v>
      </c>
      <c r="N236" s="4" t="s">
        <v>1104</v>
      </c>
      <c r="T236" s="4" t="s">
        <v>9289</v>
      </c>
      <c r="U236" s="4" t="s">
        <v>73</v>
      </c>
      <c r="V236" s="4" t="s">
        <v>74</v>
      </c>
      <c r="W236" s="4" t="s">
        <v>75</v>
      </c>
      <c r="X236" s="4" t="s">
        <v>9290</v>
      </c>
      <c r="Y236" s="4" t="s">
        <v>1105</v>
      </c>
      <c r="Z236" s="4" t="s">
        <v>1106</v>
      </c>
      <c r="AC236" s="4">
        <v>63</v>
      </c>
      <c r="AD236" s="4" t="s">
        <v>319</v>
      </c>
      <c r="AE236" s="4" t="s">
        <v>320</v>
      </c>
      <c r="AJ236" s="4" t="s">
        <v>34</v>
      </c>
      <c r="AK236" s="4" t="s">
        <v>35</v>
      </c>
      <c r="AL236" s="4" t="s">
        <v>212</v>
      </c>
      <c r="AM236" s="4" t="s">
        <v>213</v>
      </c>
      <c r="AT236" s="4" t="s">
        <v>82</v>
      </c>
      <c r="AU236" s="4" t="s">
        <v>83</v>
      </c>
      <c r="AV236" s="4" t="s">
        <v>1107</v>
      </c>
      <c r="AW236" s="4" t="s">
        <v>1108</v>
      </c>
      <c r="BG236" s="4" t="s">
        <v>82</v>
      </c>
      <c r="BH236" s="4" t="s">
        <v>83</v>
      </c>
      <c r="BI236" s="4" t="s">
        <v>1109</v>
      </c>
      <c r="BJ236" s="4" t="s">
        <v>1110</v>
      </c>
      <c r="BK236" s="4" t="s">
        <v>1111</v>
      </c>
      <c r="BL236" s="4" t="s">
        <v>1112</v>
      </c>
      <c r="BM236" s="4" t="s">
        <v>1113</v>
      </c>
      <c r="BN236" s="4" t="s">
        <v>1114</v>
      </c>
      <c r="BO236" s="4" t="s">
        <v>82</v>
      </c>
      <c r="BP236" s="4" t="s">
        <v>83</v>
      </c>
      <c r="BQ236" s="4" t="s">
        <v>1115</v>
      </c>
      <c r="BR236" s="4" t="s">
        <v>1116</v>
      </c>
      <c r="BS236" s="4" t="s">
        <v>1117</v>
      </c>
      <c r="BT236" s="4" t="s">
        <v>1118</v>
      </c>
    </row>
    <row r="237" spans="1:72" ht="13.5" customHeight="1">
      <c r="A237" s="6" t="str">
        <f>HYPERLINK("http://kyu.snu.ac.kr/sdhj/index.jsp?type=hj/GK14791_00IM0001_123a.jpg","1870_해북촌_123a")</f>
        <v>1870_해북촌_123a</v>
      </c>
      <c r="B237" s="4">
        <v>1870</v>
      </c>
      <c r="C237" s="4" t="s">
        <v>9163</v>
      </c>
      <c r="D237" s="4" t="s">
        <v>9164</v>
      </c>
      <c r="E237" s="4">
        <v>236</v>
      </c>
      <c r="F237" s="4">
        <v>2</v>
      </c>
      <c r="G237" s="4" t="s">
        <v>874</v>
      </c>
      <c r="H237" s="4" t="s">
        <v>875</v>
      </c>
      <c r="I237" s="4">
        <v>2</v>
      </c>
      <c r="L237" s="4">
        <v>5</v>
      </c>
      <c r="M237" s="4" t="s">
        <v>1103</v>
      </c>
      <c r="N237" s="4" t="s">
        <v>1104</v>
      </c>
      <c r="S237" s="4" t="s">
        <v>116</v>
      </c>
      <c r="T237" s="4" t="s">
        <v>117</v>
      </c>
      <c r="Y237" s="4" t="s">
        <v>1119</v>
      </c>
      <c r="Z237" s="4" t="s">
        <v>1120</v>
      </c>
      <c r="AC237" s="4">
        <v>25</v>
      </c>
      <c r="AD237" s="4" t="s">
        <v>448</v>
      </c>
      <c r="AE237" s="4" t="s">
        <v>449</v>
      </c>
    </row>
    <row r="238" spans="1:72" ht="13.5" customHeight="1">
      <c r="A238" s="6" t="str">
        <f>HYPERLINK("http://kyu.snu.ac.kr/sdhj/index.jsp?type=hj/GK14791_00IM0001_123a.jpg","1870_해북촌_123a")</f>
        <v>1870_해북촌_123a</v>
      </c>
      <c r="B238" s="4">
        <v>1870</v>
      </c>
      <c r="C238" s="4" t="s">
        <v>9291</v>
      </c>
      <c r="D238" s="4" t="s">
        <v>9292</v>
      </c>
      <c r="E238" s="4">
        <v>237</v>
      </c>
      <c r="F238" s="4">
        <v>2</v>
      </c>
      <c r="G238" s="4" t="s">
        <v>874</v>
      </c>
      <c r="H238" s="4" t="s">
        <v>875</v>
      </c>
      <c r="I238" s="4">
        <v>2</v>
      </c>
      <c r="L238" s="4">
        <v>5</v>
      </c>
      <c r="M238" s="4" t="s">
        <v>1103</v>
      </c>
      <c r="N238" s="4" t="s">
        <v>1104</v>
      </c>
      <c r="T238" s="4" t="s">
        <v>9293</v>
      </c>
      <c r="Y238" s="4" t="s">
        <v>9294</v>
      </c>
      <c r="Z238" s="4" t="s">
        <v>1121</v>
      </c>
      <c r="AC238" s="4">
        <v>16</v>
      </c>
      <c r="AD238" s="4" t="s">
        <v>701</v>
      </c>
      <c r="AE238" s="4" t="s">
        <v>702</v>
      </c>
    </row>
    <row r="239" spans="1:72" ht="13.5" customHeight="1">
      <c r="A239" s="6" t="str">
        <f>HYPERLINK("http://kyu.snu.ac.kr/sdhj/index.jsp?type=hj/GK14791_00IM0001_123a.jpg","1870_해북촌_123a")</f>
        <v>1870_해북촌_123a</v>
      </c>
      <c r="B239" s="4">
        <v>1870</v>
      </c>
      <c r="C239" s="4" t="s">
        <v>9291</v>
      </c>
      <c r="D239" s="4" t="s">
        <v>9292</v>
      </c>
      <c r="E239" s="4">
        <v>238</v>
      </c>
      <c r="F239" s="4">
        <v>2</v>
      </c>
      <c r="G239" s="4" t="s">
        <v>874</v>
      </c>
      <c r="H239" s="4" t="s">
        <v>875</v>
      </c>
      <c r="I239" s="4">
        <v>2</v>
      </c>
      <c r="L239" s="4">
        <v>5</v>
      </c>
      <c r="M239" s="4" t="s">
        <v>1103</v>
      </c>
      <c r="N239" s="4" t="s">
        <v>1104</v>
      </c>
      <c r="T239" s="4" t="s">
        <v>9295</v>
      </c>
      <c r="U239" s="4" t="s">
        <v>138</v>
      </c>
      <c r="V239" s="4" t="s">
        <v>139</v>
      </c>
      <c r="Y239" s="4" t="s">
        <v>1122</v>
      </c>
      <c r="Z239" s="4" t="s">
        <v>1123</v>
      </c>
      <c r="AD239" s="4" t="s">
        <v>826</v>
      </c>
      <c r="AE239" s="4" t="s">
        <v>827</v>
      </c>
    </row>
    <row r="240" spans="1:72" ht="13.5" customHeight="1">
      <c r="A240" s="6" t="str">
        <f>HYPERLINK("http://kyu.snu.ac.kr/sdhj/index.jsp?type=hj/GK14791_00IM0001_123a.jpg","1870_해북촌_123a")</f>
        <v>1870_해북촌_123a</v>
      </c>
      <c r="B240" s="4">
        <v>1870</v>
      </c>
      <c r="C240" s="4" t="s">
        <v>9291</v>
      </c>
      <c r="D240" s="4" t="s">
        <v>9292</v>
      </c>
      <c r="E240" s="4">
        <v>239</v>
      </c>
      <c r="F240" s="4">
        <v>2</v>
      </c>
      <c r="G240" s="4" t="s">
        <v>874</v>
      </c>
      <c r="H240" s="4" t="s">
        <v>875</v>
      </c>
      <c r="I240" s="4">
        <v>2</v>
      </c>
      <c r="L240" s="4">
        <v>5</v>
      </c>
      <c r="M240" s="4" t="s">
        <v>1103</v>
      </c>
      <c r="N240" s="4" t="s">
        <v>1104</v>
      </c>
      <c r="T240" s="4" t="s">
        <v>9295</v>
      </c>
      <c r="U240" s="4" t="s">
        <v>138</v>
      </c>
      <c r="V240" s="4" t="s">
        <v>139</v>
      </c>
      <c r="Y240" s="4" t="s">
        <v>1124</v>
      </c>
      <c r="Z240" s="4" t="s">
        <v>1125</v>
      </c>
      <c r="AD240" s="4" t="s">
        <v>238</v>
      </c>
      <c r="AE240" s="4" t="s">
        <v>239</v>
      </c>
    </row>
    <row r="241" spans="1:72" ht="13.5" customHeight="1">
      <c r="A241" s="6" t="str">
        <f>HYPERLINK("http://kyu.snu.ac.kr/sdhj/index.jsp?type=hj/GK14791_00IM0001_123a.jpg","1870_해북촌_123a")</f>
        <v>1870_해북촌_123a</v>
      </c>
      <c r="B241" s="4">
        <v>1870</v>
      </c>
      <c r="C241" s="4" t="s">
        <v>9291</v>
      </c>
      <c r="D241" s="4" t="s">
        <v>9292</v>
      </c>
      <c r="E241" s="4">
        <v>240</v>
      </c>
      <c r="F241" s="4">
        <v>2</v>
      </c>
      <c r="G241" s="4" t="s">
        <v>874</v>
      </c>
      <c r="H241" s="4" t="s">
        <v>875</v>
      </c>
      <c r="I241" s="4">
        <v>2</v>
      </c>
      <c r="L241" s="4">
        <v>6</v>
      </c>
      <c r="M241" s="4" t="s">
        <v>1126</v>
      </c>
      <c r="N241" s="4" t="s">
        <v>1127</v>
      </c>
      <c r="Q241" s="4" t="s">
        <v>1128</v>
      </c>
      <c r="R241" s="4" t="s">
        <v>1129</v>
      </c>
      <c r="T241" s="4" t="s">
        <v>9177</v>
      </c>
      <c r="W241" s="4" t="s">
        <v>75</v>
      </c>
      <c r="X241" s="4" t="s">
        <v>9178</v>
      </c>
      <c r="Y241" s="4" t="s">
        <v>1130</v>
      </c>
      <c r="Z241" s="4" t="s">
        <v>1131</v>
      </c>
      <c r="AC241" s="4">
        <v>58</v>
      </c>
      <c r="AD241" s="4" t="s">
        <v>330</v>
      </c>
      <c r="AE241" s="4" t="s">
        <v>331</v>
      </c>
      <c r="AJ241" s="4" t="s">
        <v>34</v>
      </c>
      <c r="AK241" s="4" t="s">
        <v>35</v>
      </c>
      <c r="AL241" s="4" t="s">
        <v>80</v>
      </c>
      <c r="AM241" s="4" t="s">
        <v>81</v>
      </c>
      <c r="AT241" s="4" t="s">
        <v>82</v>
      </c>
      <c r="AU241" s="4" t="s">
        <v>83</v>
      </c>
      <c r="AV241" s="4" t="s">
        <v>1132</v>
      </c>
      <c r="AW241" s="4" t="s">
        <v>1133</v>
      </c>
      <c r="BG241" s="4" t="s">
        <v>1074</v>
      </c>
      <c r="BH241" s="4" t="s">
        <v>1075</v>
      </c>
      <c r="BI241" s="4" t="s">
        <v>1134</v>
      </c>
      <c r="BJ241" s="4" t="s">
        <v>1135</v>
      </c>
      <c r="BK241" s="4" t="s">
        <v>82</v>
      </c>
      <c r="BL241" s="4" t="s">
        <v>83</v>
      </c>
      <c r="BM241" s="4" t="s">
        <v>1136</v>
      </c>
      <c r="BN241" s="4" t="s">
        <v>1137</v>
      </c>
      <c r="BO241" s="4" t="s">
        <v>82</v>
      </c>
      <c r="BP241" s="4" t="s">
        <v>83</v>
      </c>
      <c r="BQ241" s="4" t="s">
        <v>1138</v>
      </c>
      <c r="BR241" s="4" t="s">
        <v>1139</v>
      </c>
      <c r="BS241" s="4" t="s">
        <v>115</v>
      </c>
      <c r="BT241" s="4" t="s">
        <v>9296</v>
      </c>
    </row>
    <row r="242" spans="1:72" ht="13.5" customHeight="1">
      <c r="A242" s="6" t="str">
        <f>HYPERLINK("http://kyu.snu.ac.kr/sdhj/index.jsp?type=hj/GK14791_00IM0001_123a.jpg","1870_해북촌_123a")</f>
        <v>1870_해북촌_123a</v>
      </c>
      <c r="B242" s="4">
        <v>1870</v>
      </c>
      <c r="C242" s="4" t="s">
        <v>9297</v>
      </c>
      <c r="D242" s="4" t="s">
        <v>9298</v>
      </c>
      <c r="E242" s="4">
        <v>241</v>
      </c>
      <c r="F242" s="4">
        <v>2</v>
      </c>
      <c r="G242" s="4" t="s">
        <v>874</v>
      </c>
      <c r="H242" s="4" t="s">
        <v>875</v>
      </c>
      <c r="I242" s="4">
        <v>2</v>
      </c>
      <c r="L242" s="4">
        <v>6</v>
      </c>
      <c r="M242" s="4" t="s">
        <v>1126</v>
      </c>
      <c r="N242" s="4" t="s">
        <v>1127</v>
      </c>
      <c r="S242" s="4" t="s">
        <v>96</v>
      </c>
      <c r="T242" s="4" t="s">
        <v>97</v>
      </c>
      <c r="W242" s="4" t="s">
        <v>634</v>
      </c>
      <c r="X242" s="4" t="s">
        <v>635</v>
      </c>
      <c r="Y242" s="4" t="s">
        <v>100</v>
      </c>
      <c r="Z242" s="4" t="s">
        <v>101</v>
      </c>
      <c r="AC242" s="4">
        <v>54</v>
      </c>
      <c r="AD242" s="4" t="s">
        <v>151</v>
      </c>
      <c r="AE242" s="4" t="s">
        <v>152</v>
      </c>
      <c r="AJ242" s="4" t="s">
        <v>104</v>
      </c>
      <c r="AK242" s="4" t="s">
        <v>105</v>
      </c>
      <c r="AL242" s="4" t="s">
        <v>638</v>
      </c>
      <c r="AM242" s="4" t="s">
        <v>639</v>
      </c>
      <c r="AT242" s="4" t="s">
        <v>82</v>
      </c>
      <c r="AU242" s="4" t="s">
        <v>83</v>
      </c>
      <c r="AV242" s="4" t="s">
        <v>1140</v>
      </c>
      <c r="AW242" s="4" t="s">
        <v>1141</v>
      </c>
      <c r="BG242" s="4" t="s">
        <v>82</v>
      </c>
      <c r="BH242" s="4" t="s">
        <v>83</v>
      </c>
      <c r="BI242" s="4" t="s">
        <v>1142</v>
      </c>
      <c r="BJ242" s="4" t="s">
        <v>1143</v>
      </c>
      <c r="BK242" s="4" t="s">
        <v>82</v>
      </c>
      <c r="BL242" s="4" t="s">
        <v>83</v>
      </c>
      <c r="BM242" s="4" t="s">
        <v>1144</v>
      </c>
      <c r="BN242" s="4" t="s">
        <v>1145</v>
      </c>
      <c r="BO242" s="4" t="s">
        <v>82</v>
      </c>
      <c r="BP242" s="4" t="s">
        <v>83</v>
      </c>
      <c r="BQ242" s="4" t="s">
        <v>1146</v>
      </c>
      <c r="BR242" s="4" t="s">
        <v>1147</v>
      </c>
      <c r="BS242" s="4" t="s">
        <v>811</v>
      </c>
      <c r="BT242" s="4" t="s">
        <v>812</v>
      </c>
    </row>
    <row r="243" spans="1:72" ht="13.5" customHeight="1">
      <c r="A243" s="6" t="str">
        <f>HYPERLINK("http://kyu.snu.ac.kr/sdhj/index.jsp?type=hj/GK14791_00IM0001_123a.jpg","1870_해북촌_123a")</f>
        <v>1870_해북촌_123a</v>
      </c>
      <c r="B243" s="4">
        <v>1870</v>
      </c>
      <c r="C243" s="4" t="s">
        <v>9163</v>
      </c>
      <c r="D243" s="4" t="s">
        <v>9164</v>
      </c>
      <c r="E243" s="4">
        <v>242</v>
      </c>
      <c r="F243" s="4">
        <v>2</v>
      </c>
      <c r="G243" s="4" t="s">
        <v>874</v>
      </c>
      <c r="H243" s="4" t="s">
        <v>875</v>
      </c>
      <c r="I243" s="4">
        <v>2</v>
      </c>
      <c r="L243" s="4">
        <v>6</v>
      </c>
      <c r="M243" s="4" t="s">
        <v>1126</v>
      </c>
      <c r="N243" s="4" t="s">
        <v>1127</v>
      </c>
      <c r="S243" s="4" t="s">
        <v>116</v>
      </c>
      <c r="T243" s="4" t="s">
        <v>117</v>
      </c>
      <c r="Y243" s="4" t="s">
        <v>8938</v>
      </c>
      <c r="Z243" s="4" t="s">
        <v>1148</v>
      </c>
      <c r="AA243" s="4" t="s">
        <v>1149</v>
      </c>
      <c r="AB243" s="4" t="s">
        <v>1150</v>
      </c>
      <c r="AC243" s="4">
        <v>31</v>
      </c>
      <c r="AD243" s="4" t="s">
        <v>282</v>
      </c>
      <c r="AE243" s="4" t="s">
        <v>283</v>
      </c>
    </row>
    <row r="244" spans="1:72" ht="13.5" customHeight="1">
      <c r="A244" s="6" t="str">
        <f>HYPERLINK("http://kyu.snu.ac.kr/sdhj/index.jsp?type=hj/GK14791_00IM0001_123a.jpg","1870_해북촌_123a")</f>
        <v>1870_해북촌_123a</v>
      </c>
      <c r="B244" s="4">
        <v>1870</v>
      </c>
      <c r="C244" s="4" t="s">
        <v>9181</v>
      </c>
      <c r="D244" s="4" t="s">
        <v>9182</v>
      </c>
      <c r="E244" s="4">
        <v>243</v>
      </c>
      <c r="F244" s="4">
        <v>2</v>
      </c>
      <c r="G244" s="4" t="s">
        <v>874</v>
      </c>
      <c r="H244" s="4" t="s">
        <v>875</v>
      </c>
      <c r="I244" s="4">
        <v>2</v>
      </c>
      <c r="L244" s="4">
        <v>6</v>
      </c>
      <c r="M244" s="4" t="s">
        <v>1126</v>
      </c>
      <c r="N244" s="4" t="s">
        <v>1127</v>
      </c>
      <c r="S244" s="4" t="s">
        <v>124</v>
      </c>
      <c r="T244" s="4" t="s">
        <v>125</v>
      </c>
      <c r="W244" s="4" t="s">
        <v>634</v>
      </c>
      <c r="X244" s="4" t="s">
        <v>635</v>
      </c>
      <c r="Y244" s="4" t="s">
        <v>100</v>
      </c>
      <c r="Z244" s="4" t="s">
        <v>101</v>
      </c>
      <c r="AC244" s="4">
        <v>30</v>
      </c>
      <c r="AD244" s="4" t="s">
        <v>771</v>
      </c>
      <c r="AE244" s="4" t="s">
        <v>772</v>
      </c>
    </row>
    <row r="245" spans="1:72" ht="13.5" customHeight="1">
      <c r="A245" s="6" t="str">
        <f>HYPERLINK("http://kyu.snu.ac.kr/sdhj/index.jsp?type=hj/GK14791_00IM0001_123a.jpg","1870_해북촌_123a")</f>
        <v>1870_해북촌_123a</v>
      </c>
      <c r="B245" s="4">
        <v>1870</v>
      </c>
      <c r="C245" s="4" t="s">
        <v>9181</v>
      </c>
      <c r="D245" s="4" t="s">
        <v>9182</v>
      </c>
      <c r="E245" s="4">
        <v>244</v>
      </c>
      <c r="F245" s="4">
        <v>2</v>
      </c>
      <c r="G245" s="4" t="s">
        <v>874</v>
      </c>
      <c r="H245" s="4" t="s">
        <v>875</v>
      </c>
      <c r="I245" s="4">
        <v>2</v>
      </c>
      <c r="L245" s="4">
        <v>6</v>
      </c>
      <c r="M245" s="4" t="s">
        <v>1126</v>
      </c>
      <c r="N245" s="4" t="s">
        <v>1127</v>
      </c>
      <c r="T245" s="4" t="s">
        <v>9183</v>
      </c>
      <c r="U245" s="4" t="s">
        <v>138</v>
      </c>
      <c r="V245" s="4" t="s">
        <v>139</v>
      </c>
      <c r="Y245" s="4" t="s">
        <v>1151</v>
      </c>
      <c r="Z245" s="4" t="s">
        <v>1152</v>
      </c>
      <c r="AD245" s="4" t="s">
        <v>151</v>
      </c>
      <c r="AE245" s="4" t="s">
        <v>152</v>
      </c>
    </row>
    <row r="246" spans="1:72" ht="13.5" customHeight="1">
      <c r="A246" s="6" t="str">
        <f>HYPERLINK("http://kyu.snu.ac.kr/sdhj/index.jsp?type=hj/GK14791_00IM0001_123a.jpg","1870_해북촌_123a")</f>
        <v>1870_해북촌_123a</v>
      </c>
      <c r="B246" s="4">
        <v>1870</v>
      </c>
      <c r="C246" s="4" t="s">
        <v>9181</v>
      </c>
      <c r="D246" s="4" t="s">
        <v>9182</v>
      </c>
      <c r="E246" s="4">
        <v>245</v>
      </c>
      <c r="F246" s="4">
        <v>2</v>
      </c>
      <c r="G246" s="4" t="s">
        <v>874</v>
      </c>
      <c r="H246" s="4" t="s">
        <v>875</v>
      </c>
      <c r="I246" s="4">
        <v>2</v>
      </c>
      <c r="L246" s="4">
        <v>6</v>
      </c>
      <c r="M246" s="4" t="s">
        <v>1126</v>
      </c>
      <c r="N246" s="4" t="s">
        <v>1127</v>
      </c>
      <c r="T246" s="4" t="s">
        <v>9183</v>
      </c>
      <c r="U246" s="4" t="s">
        <v>138</v>
      </c>
      <c r="V246" s="4" t="s">
        <v>139</v>
      </c>
      <c r="Y246" s="4" t="s">
        <v>1153</v>
      </c>
      <c r="Z246" s="4" t="s">
        <v>1154</v>
      </c>
      <c r="AD246" s="4" t="s">
        <v>151</v>
      </c>
      <c r="AE246" s="4" t="s">
        <v>152</v>
      </c>
    </row>
    <row r="247" spans="1:72" ht="13.5" customHeight="1">
      <c r="A247" s="6" t="str">
        <f>HYPERLINK("http://kyu.snu.ac.kr/sdhj/index.jsp?type=hj/GK14791_00IM0001_123a.jpg","1870_해북촌_123a")</f>
        <v>1870_해북촌_123a</v>
      </c>
      <c r="B247" s="4">
        <v>1870</v>
      </c>
      <c r="C247" s="4" t="s">
        <v>9181</v>
      </c>
      <c r="D247" s="4" t="s">
        <v>9182</v>
      </c>
      <c r="E247" s="4">
        <v>246</v>
      </c>
      <c r="F247" s="4">
        <v>2</v>
      </c>
      <c r="G247" s="4" t="s">
        <v>874</v>
      </c>
      <c r="H247" s="4" t="s">
        <v>875</v>
      </c>
      <c r="I247" s="4">
        <v>2</v>
      </c>
      <c r="L247" s="4">
        <v>7</v>
      </c>
      <c r="M247" s="4" t="s">
        <v>1155</v>
      </c>
      <c r="N247" s="4" t="s">
        <v>1156</v>
      </c>
      <c r="T247" s="4" t="s">
        <v>9299</v>
      </c>
      <c r="U247" s="4" t="s">
        <v>73</v>
      </c>
      <c r="V247" s="4" t="s">
        <v>74</v>
      </c>
      <c r="W247" s="4" t="s">
        <v>1017</v>
      </c>
      <c r="X247" s="4" t="s">
        <v>1018</v>
      </c>
      <c r="Y247" s="4" t="s">
        <v>1157</v>
      </c>
      <c r="Z247" s="4" t="s">
        <v>1158</v>
      </c>
      <c r="AC247" s="4">
        <v>49</v>
      </c>
      <c r="AD247" s="4" t="s">
        <v>492</v>
      </c>
      <c r="AE247" s="4" t="s">
        <v>493</v>
      </c>
      <c r="AJ247" s="4" t="s">
        <v>34</v>
      </c>
      <c r="AK247" s="4" t="s">
        <v>35</v>
      </c>
      <c r="AL247" s="4" t="s">
        <v>502</v>
      </c>
      <c r="AM247" s="4" t="s">
        <v>9300</v>
      </c>
      <c r="AT247" s="4" t="s">
        <v>82</v>
      </c>
      <c r="AU247" s="4" t="s">
        <v>83</v>
      </c>
      <c r="AV247" s="4" t="s">
        <v>8939</v>
      </c>
      <c r="AW247" s="4" t="s">
        <v>9301</v>
      </c>
      <c r="BG247" s="4" t="s">
        <v>82</v>
      </c>
      <c r="BH247" s="4" t="s">
        <v>83</v>
      </c>
      <c r="BI247" s="4" t="s">
        <v>1159</v>
      </c>
      <c r="BJ247" s="4" t="s">
        <v>1160</v>
      </c>
      <c r="BK247" s="4" t="s">
        <v>82</v>
      </c>
      <c r="BL247" s="4" t="s">
        <v>83</v>
      </c>
      <c r="BM247" s="4" t="s">
        <v>1161</v>
      </c>
      <c r="BN247" s="4" t="s">
        <v>1162</v>
      </c>
      <c r="BO247" s="4" t="s">
        <v>82</v>
      </c>
      <c r="BP247" s="4" t="s">
        <v>83</v>
      </c>
      <c r="BQ247" s="4" t="s">
        <v>1163</v>
      </c>
      <c r="BR247" s="4" t="s">
        <v>1164</v>
      </c>
      <c r="BS247" s="4" t="s">
        <v>1165</v>
      </c>
      <c r="BT247" s="4" t="s">
        <v>1166</v>
      </c>
    </row>
    <row r="248" spans="1:72" ht="13.5" customHeight="1">
      <c r="A248" s="6" t="str">
        <f>HYPERLINK("http://kyu.snu.ac.kr/sdhj/index.jsp?type=hj/GK14791_00IM0001_123a.jpg","1870_해북촌_123a")</f>
        <v>1870_해북촌_123a</v>
      </c>
      <c r="B248" s="4">
        <v>1870</v>
      </c>
      <c r="C248" s="4" t="s">
        <v>9142</v>
      </c>
      <c r="D248" s="4" t="s">
        <v>9143</v>
      </c>
      <c r="E248" s="4">
        <v>247</v>
      </c>
      <c r="F248" s="4">
        <v>2</v>
      </c>
      <c r="G248" s="4" t="s">
        <v>874</v>
      </c>
      <c r="H248" s="4" t="s">
        <v>875</v>
      </c>
      <c r="I248" s="4">
        <v>2</v>
      </c>
      <c r="L248" s="4">
        <v>7</v>
      </c>
      <c r="M248" s="4" t="s">
        <v>1155</v>
      </c>
      <c r="N248" s="4" t="s">
        <v>1156</v>
      </c>
      <c r="S248" s="4" t="s">
        <v>96</v>
      </c>
      <c r="T248" s="4" t="s">
        <v>97</v>
      </c>
      <c r="W248" s="4" t="s">
        <v>1167</v>
      </c>
      <c r="X248" s="4" t="s">
        <v>1168</v>
      </c>
      <c r="Y248" s="4" t="s">
        <v>100</v>
      </c>
      <c r="Z248" s="4" t="s">
        <v>101</v>
      </c>
      <c r="AC248" s="4">
        <v>45</v>
      </c>
      <c r="AD248" s="4" t="s">
        <v>151</v>
      </c>
      <c r="AE248" s="4" t="s">
        <v>152</v>
      </c>
      <c r="AJ248" s="4" t="s">
        <v>104</v>
      </c>
      <c r="AK248" s="4" t="s">
        <v>105</v>
      </c>
      <c r="AL248" s="4" t="s">
        <v>893</v>
      </c>
      <c r="AM248" s="4" t="s">
        <v>894</v>
      </c>
      <c r="AT248" s="4" t="s">
        <v>82</v>
      </c>
      <c r="AU248" s="4" t="s">
        <v>83</v>
      </c>
      <c r="AV248" s="4" t="s">
        <v>1169</v>
      </c>
      <c r="AW248" s="4" t="s">
        <v>1170</v>
      </c>
      <c r="BG248" s="4" t="s">
        <v>82</v>
      </c>
      <c r="BH248" s="4" t="s">
        <v>83</v>
      </c>
      <c r="BI248" s="4" t="s">
        <v>1171</v>
      </c>
      <c r="BJ248" s="4" t="s">
        <v>1172</v>
      </c>
      <c r="BK248" s="4" t="s">
        <v>82</v>
      </c>
      <c r="BL248" s="4" t="s">
        <v>83</v>
      </c>
      <c r="BM248" s="4" t="s">
        <v>1173</v>
      </c>
      <c r="BN248" s="4" t="s">
        <v>1174</v>
      </c>
      <c r="BO248" s="4" t="s">
        <v>82</v>
      </c>
      <c r="BP248" s="4" t="s">
        <v>83</v>
      </c>
      <c r="BQ248" s="4" t="s">
        <v>1175</v>
      </c>
      <c r="BR248" s="4" t="s">
        <v>1176</v>
      </c>
      <c r="BS248" s="4" t="s">
        <v>1177</v>
      </c>
      <c r="BT248" s="4" t="s">
        <v>1178</v>
      </c>
    </row>
    <row r="249" spans="1:72" ht="13.5" customHeight="1">
      <c r="A249" s="6" t="str">
        <f>HYPERLINK("http://kyu.snu.ac.kr/sdhj/index.jsp?type=hj/GK14791_00IM0001_123a.jpg","1870_해북촌_123a")</f>
        <v>1870_해북촌_123a</v>
      </c>
      <c r="B249" s="4">
        <v>1870</v>
      </c>
      <c r="C249" s="4" t="s">
        <v>9206</v>
      </c>
      <c r="D249" s="4" t="s">
        <v>9207</v>
      </c>
      <c r="E249" s="4">
        <v>248</v>
      </c>
      <c r="F249" s="4">
        <v>2</v>
      </c>
      <c r="G249" s="4" t="s">
        <v>874</v>
      </c>
      <c r="H249" s="4" t="s">
        <v>875</v>
      </c>
      <c r="I249" s="4">
        <v>2</v>
      </c>
      <c r="L249" s="4">
        <v>7</v>
      </c>
      <c r="M249" s="4" t="s">
        <v>1155</v>
      </c>
      <c r="N249" s="4" t="s">
        <v>1156</v>
      </c>
      <c r="T249" s="4" t="s">
        <v>9302</v>
      </c>
      <c r="U249" s="4" t="s">
        <v>138</v>
      </c>
      <c r="V249" s="4" t="s">
        <v>139</v>
      </c>
      <c r="Y249" s="4" t="s">
        <v>1179</v>
      </c>
      <c r="Z249" s="4" t="s">
        <v>1180</v>
      </c>
      <c r="AD249" s="4" t="s">
        <v>151</v>
      </c>
      <c r="AE249" s="4" t="s">
        <v>152</v>
      </c>
    </row>
    <row r="250" spans="1:72" ht="13.5" customHeight="1">
      <c r="A250" s="6" t="str">
        <f>HYPERLINK("http://kyu.snu.ac.kr/sdhj/index.jsp?type=hj/GK14791_00IM0001_123a.jpg","1870_해북촌_123a")</f>
        <v>1870_해북촌_123a</v>
      </c>
      <c r="B250" s="4">
        <v>1870</v>
      </c>
      <c r="C250" s="4" t="s">
        <v>9303</v>
      </c>
      <c r="D250" s="4" t="s">
        <v>9304</v>
      </c>
      <c r="E250" s="4">
        <v>249</v>
      </c>
      <c r="F250" s="4">
        <v>2</v>
      </c>
      <c r="G250" s="4" t="s">
        <v>874</v>
      </c>
      <c r="H250" s="4" t="s">
        <v>875</v>
      </c>
      <c r="I250" s="4">
        <v>2</v>
      </c>
      <c r="L250" s="4">
        <v>7</v>
      </c>
      <c r="M250" s="4" t="s">
        <v>1155</v>
      </c>
      <c r="N250" s="4" t="s">
        <v>1156</v>
      </c>
      <c r="T250" s="4" t="s">
        <v>9302</v>
      </c>
      <c r="U250" s="4" t="s">
        <v>284</v>
      </c>
      <c r="V250" s="4" t="s">
        <v>285</v>
      </c>
      <c r="Y250" s="4" t="s">
        <v>1181</v>
      </c>
      <c r="Z250" s="4" t="s">
        <v>1182</v>
      </c>
      <c r="AD250" s="4" t="s">
        <v>238</v>
      </c>
      <c r="AE250" s="4" t="s">
        <v>239</v>
      </c>
    </row>
    <row r="251" spans="1:72" ht="13.5" customHeight="1">
      <c r="A251" s="6" t="str">
        <f>HYPERLINK("http://kyu.snu.ac.kr/sdhj/index.jsp?type=hj/GK14791_00IM0001_123b.jpg","1870_해북촌_123b")</f>
        <v>1870_해북촌_123b</v>
      </c>
      <c r="B251" s="4">
        <v>1870</v>
      </c>
      <c r="C251" s="4" t="s">
        <v>9303</v>
      </c>
      <c r="D251" s="4" t="s">
        <v>9304</v>
      </c>
      <c r="E251" s="4">
        <v>250</v>
      </c>
      <c r="F251" s="4">
        <v>3</v>
      </c>
      <c r="G251" s="4" t="s">
        <v>1183</v>
      </c>
      <c r="H251" s="4" t="s">
        <v>1184</v>
      </c>
      <c r="I251" s="4">
        <v>1</v>
      </c>
      <c r="J251" s="4" t="s">
        <v>1185</v>
      </c>
      <c r="K251" s="4" t="s">
        <v>1186</v>
      </c>
      <c r="L251" s="4">
        <v>1</v>
      </c>
      <c r="M251" s="4" t="s">
        <v>1187</v>
      </c>
      <c r="N251" s="4" t="s">
        <v>1188</v>
      </c>
      <c r="T251" s="4" t="s">
        <v>9166</v>
      </c>
      <c r="U251" s="4" t="s">
        <v>73</v>
      </c>
      <c r="V251" s="4" t="s">
        <v>74</v>
      </c>
      <c r="W251" s="4" t="s">
        <v>634</v>
      </c>
      <c r="X251" s="4" t="s">
        <v>635</v>
      </c>
      <c r="Y251" s="4" t="s">
        <v>1189</v>
      </c>
      <c r="Z251" s="4" t="s">
        <v>1190</v>
      </c>
      <c r="AC251" s="4">
        <v>48</v>
      </c>
      <c r="AD251" s="4" t="s">
        <v>536</v>
      </c>
      <c r="AE251" s="4" t="s">
        <v>537</v>
      </c>
      <c r="AJ251" s="4" t="s">
        <v>34</v>
      </c>
      <c r="AK251" s="4" t="s">
        <v>35</v>
      </c>
      <c r="AL251" s="4" t="s">
        <v>638</v>
      </c>
      <c r="AM251" s="4" t="s">
        <v>639</v>
      </c>
      <c r="AT251" s="4" t="s">
        <v>82</v>
      </c>
      <c r="AU251" s="4" t="s">
        <v>83</v>
      </c>
      <c r="AV251" s="4" t="s">
        <v>1191</v>
      </c>
      <c r="AW251" s="4" t="s">
        <v>1192</v>
      </c>
      <c r="BG251" s="4" t="s">
        <v>82</v>
      </c>
      <c r="BH251" s="4" t="s">
        <v>83</v>
      </c>
      <c r="BI251" s="4" t="s">
        <v>1193</v>
      </c>
      <c r="BJ251" s="4" t="s">
        <v>1194</v>
      </c>
      <c r="BK251" s="4" t="s">
        <v>82</v>
      </c>
      <c r="BL251" s="4" t="s">
        <v>83</v>
      </c>
      <c r="BM251" s="4" t="s">
        <v>1195</v>
      </c>
      <c r="BN251" s="4" t="s">
        <v>1196</v>
      </c>
      <c r="BO251" s="4" t="s">
        <v>82</v>
      </c>
      <c r="BP251" s="4" t="s">
        <v>83</v>
      </c>
      <c r="BQ251" s="4" t="s">
        <v>1197</v>
      </c>
      <c r="BR251" s="4" t="s">
        <v>1198</v>
      </c>
      <c r="BS251" s="4" t="s">
        <v>228</v>
      </c>
      <c r="BT251" s="4" t="s">
        <v>229</v>
      </c>
    </row>
    <row r="252" spans="1:72" ht="13.5" customHeight="1">
      <c r="A252" s="6" t="str">
        <f>HYPERLINK("http://kyu.snu.ac.kr/sdhj/index.jsp?type=hj/GK14791_00IM0001_123b.jpg","1870_해북촌_123b")</f>
        <v>1870_해북촌_123b</v>
      </c>
      <c r="B252" s="4">
        <v>1870</v>
      </c>
      <c r="C252" s="4" t="s">
        <v>9016</v>
      </c>
      <c r="D252" s="4" t="s">
        <v>9017</v>
      </c>
      <c r="E252" s="4">
        <v>251</v>
      </c>
      <c r="F252" s="4">
        <v>3</v>
      </c>
      <c r="G252" s="4" t="s">
        <v>1183</v>
      </c>
      <c r="H252" s="4" t="s">
        <v>1184</v>
      </c>
      <c r="I252" s="4">
        <v>1</v>
      </c>
      <c r="L252" s="4">
        <v>1</v>
      </c>
      <c r="M252" s="4" t="s">
        <v>1187</v>
      </c>
      <c r="N252" s="4" t="s">
        <v>1188</v>
      </c>
      <c r="S252" s="4" t="s">
        <v>96</v>
      </c>
      <c r="T252" s="4" t="s">
        <v>97</v>
      </c>
      <c r="W252" s="4" t="s">
        <v>580</v>
      </c>
      <c r="X252" s="4" t="s">
        <v>581</v>
      </c>
      <c r="Y252" s="4" t="s">
        <v>100</v>
      </c>
      <c r="Z252" s="4" t="s">
        <v>101</v>
      </c>
      <c r="AC252" s="4">
        <v>51</v>
      </c>
      <c r="AD252" s="4" t="s">
        <v>588</v>
      </c>
      <c r="AE252" s="4" t="s">
        <v>589</v>
      </c>
      <c r="AJ252" s="4" t="s">
        <v>104</v>
      </c>
      <c r="AK252" s="4" t="s">
        <v>105</v>
      </c>
      <c r="AL252" s="4" t="s">
        <v>727</v>
      </c>
      <c r="AM252" s="4" t="s">
        <v>728</v>
      </c>
      <c r="AT252" s="4" t="s">
        <v>82</v>
      </c>
      <c r="AU252" s="4" t="s">
        <v>83</v>
      </c>
      <c r="AV252" s="4" t="s">
        <v>1199</v>
      </c>
      <c r="AW252" s="4" t="s">
        <v>1200</v>
      </c>
      <c r="BG252" s="4" t="s">
        <v>82</v>
      </c>
      <c r="BH252" s="4" t="s">
        <v>83</v>
      </c>
      <c r="BI252" s="4" t="s">
        <v>1201</v>
      </c>
      <c r="BJ252" s="4" t="s">
        <v>1202</v>
      </c>
      <c r="BK252" s="4" t="s">
        <v>82</v>
      </c>
      <c r="BL252" s="4" t="s">
        <v>83</v>
      </c>
      <c r="BM252" s="4" t="s">
        <v>1203</v>
      </c>
      <c r="BN252" s="4" t="s">
        <v>1204</v>
      </c>
      <c r="BO252" s="4" t="s">
        <v>82</v>
      </c>
      <c r="BP252" s="4" t="s">
        <v>83</v>
      </c>
      <c r="BQ252" s="4" t="s">
        <v>1205</v>
      </c>
      <c r="BR252" s="4" t="s">
        <v>1206</v>
      </c>
      <c r="BS252" s="4" t="s">
        <v>202</v>
      </c>
      <c r="BT252" s="4" t="s">
        <v>203</v>
      </c>
    </row>
    <row r="253" spans="1:72" ht="13.5" customHeight="1">
      <c r="A253" s="6" t="str">
        <f>HYPERLINK("http://kyu.snu.ac.kr/sdhj/index.jsp?type=hj/GK14791_00IM0001_123b.jpg","1870_해북촌_123b")</f>
        <v>1870_해북촌_123b</v>
      </c>
      <c r="B253" s="4">
        <v>1870</v>
      </c>
      <c r="C253" s="4" t="s">
        <v>9305</v>
      </c>
      <c r="D253" s="4" t="s">
        <v>9306</v>
      </c>
      <c r="E253" s="4">
        <v>252</v>
      </c>
      <c r="F253" s="4">
        <v>3</v>
      </c>
      <c r="G253" s="4" t="s">
        <v>1183</v>
      </c>
      <c r="H253" s="4" t="s">
        <v>1184</v>
      </c>
      <c r="I253" s="4">
        <v>1</v>
      </c>
      <c r="L253" s="4">
        <v>1</v>
      </c>
      <c r="M253" s="4" t="s">
        <v>1187</v>
      </c>
      <c r="N253" s="4" t="s">
        <v>1188</v>
      </c>
      <c r="S253" s="4" t="s">
        <v>116</v>
      </c>
      <c r="T253" s="4" t="s">
        <v>117</v>
      </c>
      <c r="Y253" s="4" t="s">
        <v>1207</v>
      </c>
      <c r="Z253" s="4" t="s">
        <v>1208</v>
      </c>
      <c r="AC253" s="4">
        <v>12</v>
      </c>
      <c r="AD253" s="4" t="s">
        <v>774</v>
      </c>
      <c r="AE253" s="4" t="s">
        <v>775</v>
      </c>
    </row>
    <row r="254" spans="1:72" ht="13.5" customHeight="1">
      <c r="A254" s="6" t="str">
        <f>HYPERLINK("http://kyu.snu.ac.kr/sdhj/index.jsp?type=hj/GK14791_00IM0001_123b.jpg","1870_해북촌_123b")</f>
        <v>1870_해북촌_123b</v>
      </c>
      <c r="B254" s="4">
        <v>1870</v>
      </c>
      <c r="C254" s="4" t="s">
        <v>9171</v>
      </c>
      <c r="D254" s="4" t="s">
        <v>9172</v>
      </c>
      <c r="E254" s="4">
        <v>253</v>
      </c>
      <c r="F254" s="4">
        <v>3</v>
      </c>
      <c r="G254" s="4" t="s">
        <v>1183</v>
      </c>
      <c r="H254" s="4" t="s">
        <v>1184</v>
      </c>
      <c r="I254" s="4">
        <v>1</v>
      </c>
      <c r="L254" s="4">
        <v>1</v>
      </c>
      <c r="M254" s="4" t="s">
        <v>1187</v>
      </c>
      <c r="N254" s="4" t="s">
        <v>1188</v>
      </c>
      <c r="T254" s="4" t="s">
        <v>9176</v>
      </c>
      <c r="U254" s="4" t="s">
        <v>138</v>
      </c>
      <c r="V254" s="4" t="s">
        <v>139</v>
      </c>
      <c r="Y254" s="4" t="s">
        <v>9307</v>
      </c>
      <c r="Z254" s="4" t="s">
        <v>1209</v>
      </c>
      <c r="AC254" s="4">
        <v>87</v>
      </c>
    </row>
    <row r="255" spans="1:72" ht="13.5" customHeight="1">
      <c r="A255" s="6" t="str">
        <f>HYPERLINK("http://kyu.snu.ac.kr/sdhj/index.jsp?type=hj/GK14791_00IM0001_123b.jpg","1870_해북촌_123b")</f>
        <v>1870_해북촌_123b</v>
      </c>
      <c r="B255" s="4">
        <v>1870</v>
      </c>
      <c r="C255" s="4" t="s">
        <v>9171</v>
      </c>
      <c r="D255" s="4" t="s">
        <v>9172</v>
      </c>
      <c r="E255" s="4">
        <v>254</v>
      </c>
      <c r="F255" s="4">
        <v>3</v>
      </c>
      <c r="G255" s="4" t="s">
        <v>1183</v>
      </c>
      <c r="H255" s="4" t="s">
        <v>1184</v>
      </c>
      <c r="I255" s="4">
        <v>1</v>
      </c>
      <c r="L255" s="4">
        <v>1</v>
      </c>
      <c r="M255" s="4" t="s">
        <v>1187</v>
      </c>
      <c r="N255" s="4" t="s">
        <v>1188</v>
      </c>
      <c r="T255" s="4" t="s">
        <v>9176</v>
      </c>
      <c r="U255" s="4" t="s">
        <v>138</v>
      </c>
      <c r="V255" s="4" t="s">
        <v>139</v>
      </c>
      <c r="Y255" s="4" t="s">
        <v>1210</v>
      </c>
      <c r="Z255" s="4" t="s">
        <v>1211</v>
      </c>
      <c r="AC255" s="4">
        <v>61</v>
      </c>
      <c r="BB255" s="4" t="s">
        <v>9308</v>
      </c>
      <c r="BC255" s="4" t="s">
        <v>9309</v>
      </c>
      <c r="BF255" s="4" t="s">
        <v>9310</v>
      </c>
    </row>
    <row r="256" spans="1:72" ht="13.5" customHeight="1">
      <c r="A256" s="6" t="str">
        <f>HYPERLINK("http://kyu.snu.ac.kr/sdhj/index.jsp?type=hj/GK14791_00IM0001_123b.jpg","1870_해북촌_123b")</f>
        <v>1870_해북촌_123b</v>
      </c>
      <c r="B256" s="4">
        <v>1870</v>
      </c>
      <c r="C256" s="4" t="s">
        <v>9171</v>
      </c>
      <c r="D256" s="4" t="s">
        <v>9172</v>
      </c>
      <c r="E256" s="4">
        <v>255</v>
      </c>
      <c r="F256" s="4">
        <v>3</v>
      </c>
      <c r="G256" s="4" t="s">
        <v>1183</v>
      </c>
      <c r="H256" s="4" t="s">
        <v>1184</v>
      </c>
      <c r="I256" s="4">
        <v>1</v>
      </c>
      <c r="L256" s="4">
        <v>1</v>
      </c>
      <c r="M256" s="4" t="s">
        <v>1187</v>
      </c>
      <c r="N256" s="4" t="s">
        <v>1188</v>
      </c>
      <c r="T256" s="4" t="s">
        <v>9176</v>
      </c>
      <c r="U256" s="4" t="s">
        <v>138</v>
      </c>
      <c r="V256" s="4" t="s">
        <v>139</v>
      </c>
      <c r="Y256" s="4" t="s">
        <v>1212</v>
      </c>
      <c r="Z256" s="4" t="s">
        <v>1213</v>
      </c>
      <c r="AD256" s="4" t="s">
        <v>248</v>
      </c>
      <c r="AE256" s="4" t="s">
        <v>249</v>
      </c>
      <c r="BF256" s="4" t="s">
        <v>9311</v>
      </c>
    </row>
    <row r="257" spans="1:72" ht="13.5" customHeight="1">
      <c r="A257" s="6" t="str">
        <f>HYPERLINK("http://kyu.snu.ac.kr/sdhj/index.jsp?type=hj/GK14791_00IM0001_123b.jpg","1870_해북촌_123b")</f>
        <v>1870_해북촌_123b</v>
      </c>
      <c r="B257" s="4">
        <v>1870</v>
      </c>
      <c r="C257" s="4" t="s">
        <v>9171</v>
      </c>
      <c r="D257" s="4" t="s">
        <v>9172</v>
      </c>
      <c r="E257" s="4">
        <v>256</v>
      </c>
      <c r="F257" s="4">
        <v>3</v>
      </c>
      <c r="G257" s="4" t="s">
        <v>1183</v>
      </c>
      <c r="H257" s="4" t="s">
        <v>1184</v>
      </c>
      <c r="I257" s="4">
        <v>1</v>
      </c>
      <c r="L257" s="4">
        <v>1</v>
      </c>
      <c r="M257" s="4" t="s">
        <v>1187</v>
      </c>
      <c r="N257" s="4" t="s">
        <v>1188</v>
      </c>
      <c r="T257" s="4" t="s">
        <v>9176</v>
      </c>
      <c r="U257" s="4" t="s">
        <v>284</v>
      </c>
      <c r="V257" s="4" t="s">
        <v>285</v>
      </c>
      <c r="Y257" s="4" t="s">
        <v>1214</v>
      </c>
      <c r="Z257" s="4" t="s">
        <v>1215</v>
      </c>
      <c r="AD257" s="4" t="s">
        <v>220</v>
      </c>
      <c r="AE257" s="4" t="s">
        <v>221</v>
      </c>
      <c r="AF257" s="4" t="s">
        <v>1216</v>
      </c>
      <c r="AG257" s="4" t="s">
        <v>1217</v>
      </c>
      <c r="BF257" s="4" t="s">
        <v>9312</v>
      </c>
    </row>
    <row r="258" spans="1:72" ht="13.5" customHeight="1">
      <c r="A258" s="6" t="str">
        <f>HYPERLINK("http://kyu.snu.ac.kr/sdhj/index.jsp?type=hj/GK14791_00IM0001_123b.jpg","1870_해북촌_123b")</f>
        <v>1870_해북촌_123b</v>
      </c>
      <c r="B258" s="4">
        <v>1870</v>
      </c>
      <c r="C258" s="4" t="s">
        <v>9171</v>
      </c>
      <c r="D258" s="4" t="s">
        <v>9172</v>
      </c>
      <c r="E258" s="4">
        <v>257</v>
      </c>
      <c r="F258" s="4">
        <v>3</v>
      </c>
      <c r="G258" s="4" t="s">
        <v>1183</v>
      </c>
      <c r="H258" s="4" t="s">
        <v>1184</v>
      </c>
      <c r="I258" s="4">
        <v>1</v>
      </c>
      <c r="L258" s="4">
        <v>1</v>
      </c>
      <c r="M258" s="4" t="s">
        <v>1187</v>
      </c>
      <c r="N258" s="4" t="s">
        <v>1188</v>
      </c>
      <c r="T258" s="4" t="s">
        <v>9176</v>
      </c>
      <c r="U258" s="4" t="s">
        <v>138</v>
      </c>
      <c r="V258" s="4" t="s">
        <v>139</v>
      </c>
      <c r="Y258" s="4" t="s">
        <v>1218</v>
      </c>
      <c r="Z258" s="4" t="s">
        <v>1219</v>
      </c>
      <c r="AD258" s="4" t="s">
        <v>232</v>
      </c>
      <c r="AE258" s="4" t="s">
        <v>233</v>
      </c>
      <c r="BD258" s="4" t="s">
        <v>1212</v>
      </c>
      <c r="BE258" s="4" t="s">
        <v>1213</v>
      </c>
      <c r="BF258" s="4" t="s">
        <v>9311</v>
      </c>
    </row>
    <row r="259" spans="1:72" ht="13.5" customHeight="1">
      <c r="A259" s="6" t="str">
        <f>HYPERLINK("http://kyu.snu.ac.kr/sdhj/index.jsp?type=hj/GK14791_00IM0001_123b.jpg","1870_해북촌_123b")</f>
        <v>1870_해북촌_123b</v>
      </c>
      <c r="B259" s="4">
        <v>1870</v>
      </c>
      <c r="C259" s="4" t="s">
        <v>9171</v>
      </c>
      <c r="D259" s="4" t="s">
        <v>9172</v>
      </c>
      <c r="E259" s="4">
        <v>258</v>
      </c>
      <c r="F259" s="4">
        <v>3</v>
      </c>
      <c r="G259" s="4" t="s">
        <v>1183</v>
      </c>
      <c r="H259" s="4" t="s">
        <v>1184</v>
      </c>
      <c r="I259" s="4">
        <v>1</v>
      </c>
      <c r="L259" s="4">
        <v>1</v>
      </c>
      <c r="M259" s="4" t="s">
        <v>1187</v>
      </c>
      <c r="N259" s="4" t="s">
        <v>1188</v>
      </c>
      <c r="T259" s="4" t="s">
        <v>9176</v>
      </c>
      <c r="U259" s="4" t="s">
        <v>138</v>
      </c>
      <c r="V259" s="4" t="s">
        <v>139</v>
      </c>
      <c r="Y259" s="4" t="s">
        <v>1220</v>
      </c>
      <c r="Z259" s="4" t="s">
        <v>1221</v>
      </c>
      <c r="AG259" s="4" t="s">
        <v>9313</v>
      </c>
      <c r="BF259" s="4" t="s">
        <v>9311</v>
      </c>
    </row>
    <row r="260" spans="1:72" ht="13.5" customHeight="1">
      <c r="A260" s="6" t="str">
        <f>HYPERLINK("http://kyu.snu.ac.kr/sdhj/index.jsp?type=hj/GK14791_00IM0001_123b.jpg","1870_해북촌_123b")</f>
        <v>1870_해북촌_123b</v>
      </c>
      <c r="B260" s="4">
        <v>1870</v>
      </c>
      <c r="C260" s="4" t="s">
        <v>9171</v>
      </c>
      <c r="D260" s="4" t="s">
        <v>9172</v>
      </c>
      <c r="E260" s="4">
        <v>259</v>
      </c>
      <c r="F260" s="4">
        <v>3</v>
      </c>
      <c r="G260" s="4" t="s">
        <v>1183</v>
      </c>
      <c r="H260" s="4" t="s">
        <v>1184</v>
      </c>
      <c r="I260" s="4">
        <v>1</v>
      </c>
      <c r="L260" s="4">
        <v>1</v>
      </c>
      <c r="M260" s="4" t="s">
        <v>1187</v>
      </c>
      <c r="N260" s="4" t="s">
        <v>1188</v>
      </c>
      <c r="T260" s="4" t="s">
        <v>9176</v>
      </c>
      <c r="U260" s="4" t="s">
        <v>138</v>
      </c>
      <c r="V260" s="4" t="s">
        <v>139</v>
      </c>
      <c r="Y260" s="4" t="s">
        <v>1222</v>
      </c>
      <c r="Z260" s="4" t="s">
        <v>1223</v>
      </c>
      <c r="AG260" s="4" t="s">
        <v>9313</v>
      </c>
      <c r="BF260" s="4" t="s">
        <v>9311</v>
      </c>
    </row>
    <row r="261" spans="1:72" ht="13.5" customHeight="1">
      <c r="A261" s="6" t="str">
        <f>HYPERLINK("http://kyu.snu.ac.kr/sdhj/index.jsp?type=hj/GK14791_00IM0001_123b.jpg","1870_해북촌_123b")</f>
        <v>1870_해북촌_123b</v>
      </c>
      <c r="B261" s="4">
        <v>1870</v>
      </c>
      <c r="C261" s="4" t="s">
        <v>9171</v>
      </c>
      <c r="D261" s="4" t="s">
        <v>9172</v>
      </c>
      <c r="E261" s="4">
        <v>260</v>
      </c>
      <c r="F261" s="4">
        <v>3</v>
      </c>
      <c r="G261" s="4" t="s">
        <v>1183</v>
      </c>
      <c r="H261" s="4" t="s">
        <v>1184</v>
      </c>
      <c r="I261" s="4">
        <v>1</v>
      </c>
      <c r="L261" s="4">
        <v>1</v>
      </c>
      <c r="M261" s="4" t="s">
        <v>1187</v>
      </c>
      <c r="N261" s="4" t="s">
        <v>1188</v>
      </c>
      <c r="T261" s="4" t="s">
        <v>9176</v>
      </c>
      <c r="U261" s="4" t="s">
        <v>284</v>
      </c>
      <c r="V261" s="4" t="s">
        <v>285</v>
      </c>
      <c r="Y261" s="4" t="s">
        <v>1224</v>
      </c>
      <c r="Z261" s="4" t="s">
        <v>1225</v>
      </c>
      <c r="AG261" s="4" t="s">
        <v>9313</v>
      </c>
      <c r="BF261" s="4" t="s">
        <v>9314</v>
      </c>
    </row>
    <row r="262" spans="1:72" ht="13.5" customHeight="1">
      <c r="A262" s="6" t="str">
        <f>HYPERLINK("http://kyu.snu.ac.kr/sdhj/index.jsp?type=hj/GK14791_00IM0001_123b.jpg","1870_해북촌_123b")</f>
        <v>1870_해북촌_123b</v>
      </c>
      <c r="B262" s="4">
        <v>1870</v>
      </c>
      <c r="C262" s="4" t="s">
        <v>9171</v>
      </c>
      <c r="D262" s="4" t="s">
        <v>9172</v>
      </c>
      <c r="E262" s="4">
        <v>261</v>
      </c>
      <c r="F262" s="4">
        <v>3</v>
      </c>
      <c r="G262" s="4" t="s">
        <v>1183</v>
      </c>
      <c r="H262" s="4" t="s">
        <v>1184</v>
      </c>
      <c r="I262" s="4">
        <v>1</v>
      </c>
      <c r="L262" s="4">
        <v>1</v>
      </c>
      <c r="M262" s="4" t="s">
        <v>1187</v>
      </c>
      <c r="N262" s="4" t="s">
        <v>1188</v>
      </c>
      <c r="T262" s="4" t="s">
        <v>9176</v>
      </c>
      <c r="U262" s="4" t="s">
        <v>284</v>
      </c>
      <c r="V262" s="4" t="s">
        <v>285</v>
      </c>
      <c r="Y262" s="4" t="s">
        <v>1226</v>
      </c>
      <c r="Z262" s="4" t="s">
        <v>1227</v>
      </c>
      <c r="AF262" s="4" t="s">
        <v>9315</v>
      </c>
      <c r="AG262" s="4" t="s">
        <v>9316</v>
      </c>
      <c r="BF262" s="4" t="s">
        <v>9312</v>
      </c>
    </row>
    <row r="263" spans="1:72" ht="13.5" customHeight="1">
      <c r="A263" s="6" t="str">
        <f>HYPERLINK("http://kyu.snu.ac.kr/sdhj/index.jsp?type=hj/GK14791_00IM0001_123b.jpg","1870_해북촌_123b")</f>
        <v>1870_해북촌_123b</v>
      </c>
      <c r="B263" s="4">
        <v>1870</v>
      </c>
      <c r="C263" s="4" t="s">
        <v>9171</v>
      </c>
      <c r="D263" s="4" t="s">
        <v>9172</v>
      </c>
      <c r="E263" s="4">
        <v>262</v>
      </c>
      <c r="F263" s="4">
        <v>3</v>
      </c>
      <c r="G263" s="4" t="s">
        <v>1183</v>
      </c>
      <c r="H263" s="4" t="s">
        <v>1184</v>
      </c>
      <c r="I263" s="4">
        <v>1</v>
      </c>
      <c r="L263" s="4">
        <v>1</v>
      </c>
      <c r="M263" s="4" t="s">
        <v>1187</v>
      </c>
      <c r="N263" s="4" t="s">
        <v>1188</v>
      </c>
      <c r="T263" s="4" t="s">
        <v>9176</v>
      </c>
      <c r="U263" s="4" t="s">
        <v>138</v>
      </c>
      <c r="V263" s="4" t="s">
        <v>139</v>
      </c>
      <c r="Y263" s="4" t="s">
        <v>1228</v>
      </c>
      <c r="Z263" s="4" t="s">
        <v>513</v>
      </c>
      <c r="BB263" s="4" t="s">
        <v>138</v>
      </c>
      <c r="BC263" s="4" t="s">
        <v>139</v>
      </c>
      <c r="BD263" s="4" t="s">
        <v>1229</v>
      </c>
      <c r="BE263" s="4" t="s">
        <v>1230</v>
      </c>
      <c r="BF263" s="4" t="s">
        <v>9311</v>
      </c>
    </row>
    <row r="264" spans="1:72" ht="13.5" customHeight="1">
      <c r="A264" s="6" t="str">
        <f>HYPERLINK("http://kyu.snu.ac.kr/sdhj/index.jsp?type=hj/GK14791_00IM0001_123b.jpg","1870_해북촌_123b")</f>
        <v>1870_해북촌_123b</v>
      </c>
      <c r="B264" s="4">
        <v>1870</v>
      </c>
      <c r="C264" s="4" t="s">
        <v>9171</v>
      </c>
      <c r="D264" s="4" t="s">
        <v>9172</v>
      </c>
      <c r="E264" s="4">
        <v>263</v>
      </c>
      <c r="F264" s="4">
        <v>3</v>
      </c>
      <c r="G264" s="4" t="s">
        <v>1183</v>
      </c>
      <c r="H264" s="4" t="s">
        <v>1184</v>
      </c>
      <c r="I264" s="4">
        <v>1</v>
      </c>
      <c r="L264" s="4">
        <v>1</v>
      </c>
      <c r="M264" s="4" t="s">
        <v>1187</v>
      </c>
      <c r="N264" s="4" t="s">
        <v>1188</v>
      </c>
      <c r="T264" s="4" t="s">
        <v>9176</v>
      </c>
      <c r="Y264" s="4" t="s">
        <v>9317</v>
      </c>
      <c r="Z264" s="4" t="s">
        <v>1231</v>
      </c>
      <c r="BB264" s="4" t="s">
        <v>1232</v>
      </c>
      <c r="BC264" s="4" t="s">
        <v>1233</v>
      </c>
      <c r="BF264" s="4" t="s">
        <v>9311</v>
      </c>
    </row>
    <row r="265" spans="1:72" ht="13.5" customHeight="1">
      <c r="A265" s="6" t="str">
        <f>HYPERLINK("http://kyu.snu.ac.kr/sdhj/index.jsp?type=hj/GK14791_00IM0001_123b.jpg","1870_해북촌_123b")</f>
        <v>1870_해북촌_123b</v>
      </c>
      <c r="B265" s="4">
        <v>1870</v>
      </c>
      <c r="C265" s="4" t="s">
        <v>9171</v>
      </c>
      <c r="D265" s="4" t="s">
        <v>9172</v>
      </c>
      <c r="E265" s="4">
        <v>264</v>
      </c>
      <c r="F265" s="4">
        <v>3</v>
      </c>
      <c r="G265" s="4" t="s">
        <v>1183</v>
      </c>
      <c r="H265" s="4" t="s">
        <v>1184</v>
      </c>
      <c r="I265" s="4">
        <v>1</v>
      </c>
      <c r="L265" s="4">
        <v>1</v>
      </c>
      <c r="M265" s="4" t="s">
        <v>1187</v>
      </c>
      <c r="N265" s="4" t="s">
        <v>1188</v>
      </c>
      <c r="S265" s="4" t="s">
        <v>1234</v>
      </c>
      <c r="T265" s="4" t="s">
        <v>1235</v>
      </c>
      <c r="U265" s="4" t="s">
        <v>1236</v>
      </c>
      <c r="V265" s="4" t="s">
        <v>1237</v>
      </c>
      <c r="Y265" s="4" t="s">
        <v>1238</v>
      </c>
      <c r="Z265" s="4" t="s">
        <v>1239</v>
      </c>
      <c r="AD265" s="4" t="s">
        <v>151</v>
      </c>
      <c r="AE265" s="4" t="s">
        <v>152</v>
      </c>
    </row>
    <row r="266" spans="1:72" ht="13.5" customHeight="1">
      <c r="A266" s="6" t="str">
        <f>HYPERLINK("http://kyu.snu.ac.kr/sdhj/index.jsp?type=hj/GK14791_00IM0001_123b.jpg","1870_해북촌_123b")</f>
        <v>1870_해북촌_123b</v>
      </c>
      <c r="B266" s="4">
        <v>1870</v>
      </c>
      <c r="C266" s="4" t="s">
        <v>9171</v>
      </c>
      <c r="D266" s="4" t="s">
        <v>9172</v>
      </c>
      <c r="E266" s="4">
        <v>265</v>
      </c>
      <c r="F266" s="4">
        <v>3</v>
      </c>
      <c r="G266" s="4" t="s">
        <v>1183</v>
      </c>
      <c r="H266" s="4" t="s">
        <v>1184</v>
      </c>
      <c r="I266" s="4">
        <v>1</v>
      </c>
      <c r="L266" s="4">
        <v>1</v>
      </c>
      <c r="M266" s="4" t="s">
        <v>1187</v>
      </c>
      <c r="N266" s="4" t="s">
        <v>1188</v>
      </c>
      <c r="S266" s="4" t="s">
        <v>1234</v>
      </c>
      <c r="T266" s="4" t="s">
        <v>1235</v>
      </c>
      <c r="U266" s="4" t="s">
        <v>1240</v>
      </c>
      <c r="V266" s="4" t="s">
        <v>1241</v>
      </c>
      <c r="Y266" s="4" t="s">
        <v>1242</v>
      </c>
      <c r="Z266" s="4" t="s">
        <v>1243</v>
      </c>
      <c r="AD266" s="4" t="s">
        <v>308</v>
      </c>
      <c r="AE266" s="4" t="s">
        <v>309</v>
      </c>
    </row>
    <row r="267" spans="1:72" ht="13.5" customHeight="1">
      <c r="A267" s="6" t="str">
        <f>HYPERLINK("http://kyu.snu.ac.kr/sdhj/index.jsp?type=hj/GK14791_00IM0001_123b.jpg","1870_해북촌_123b")</f>
        <v>1870_해북촌_123b</v>
      </c>
      <c r="B267" s="4">
        <v>1870</v>
      </c>
      <c r="C267" s="4" t="s">
        <v>9171</v>
      </c>
      <c r="D267" s="4" t="s">
        <v>9172</v>
      </c>
      <c r="E267" s="4">
        <v>266</v>
      </c>
      <c r="F267" s="4">
        <v>3</v>
      </c>
      <c r="G267" s="4" t="s">
        <v>1183</v>
      </c>
      <c r="H267" s="4" t="s">
        <v>1184</v>
      </c>
      <c r="I267" s="4">
        <v>1</v>
      </c>
      <c r="L267" s="4">
        <v>2</v>
      </c>
      <c r="M267" s="4" t="s">
        <v>1244</v>
      </c>
      <c r="N267" s="4" t="s">
        <v>1245</v>
      </c>
      <c r="T267" s="4" t="s">
        <v>9177</v>
      </c>
      <c r="U267" s="4" t="s">
        <v>73</v>
      </c>
      <c r="V267" s="4" t="s">
        <v>74</v>
      </c>
      <c r="W267" s="4" t="s">
        <v>634</v>
      </c>
      <c r="X267" s="4" t="s">
        <v>635</v>
      </c>
      <c r="Y267" s="4" t="s">
        <v>951</v>
      </c>
      <c r="Z267" s="4" t="s">
        <v>952</v>
      </c>
      <c r="AC267" s="4">
        <v>58</v>
      </c>
      <c r="AD267" s="4" t="s">
        <v>330</v>
      </c>
      <c r="AE267" s="4" t="s">
        <v>331</v>
      </c>
      <c r="AJ267" s="4" t="s">
        <v>34</v>
      </c>
      <c r="AK267" s="4" t="s">
        <v>35</v>
      </c>
      <c r="AL267" s="4" t="s">
        <v>638</v>
      </c>
      <c r="AM267" s="4" t="s">
        <v>639</v>
      </c>
      <c r="AT267" s="4" t="s">
        <v>82</v>
      </c>
      <c r="AU267" s="4" t="s">
        <v>83</v>
      </c>
      <c r="AV267" s="4" t="s">
        <v>1246</v>
      </c>
      <c r="AW267" s="4" t="s">
        <v>1247</v>
      </c>
      <c r="AX267" s="4" t="s">
        <v>82</v>
      </c>
      <c r="AY267" s="4" t="s">
        <v>83</v>
      </c>
      <c r="AZ267" s="4" t="s">
        <v>1248</v>
      </c>
      <c r="BA267" s="4" t="s">
        <v>1249</v>
      </c>
      <c r="BG267" s="4" t="s">
        <v>82</v>
      </c>
      <c r="BH267" s="4" t="s">
        <v>83</v>
      </c>
      <c r="BI267" s="4" t="s">
        <v>1250</v>
      </c>
      <c r="BJ267" s="4" t="s">
        <v>9318</v>
      </c>
      <c r="BK267" s="4" t="s">
        <v>82</v>
      </c>
      <c r="BL267" s="4" t="s">
        <v>83</v>
      </c>
      <c r="BM267" s="4" t="s">
        <v>1251</v>
      </c>
      <c r="BN267" s="4" t="s">
        <v>1252</v>
      </c>
      <c r="BO267" s="4" t="s">
        <v>82</v>
      </c>
      <c r="BP267" s="4" t="s">
        <v>83</v>
      </c>
      <c r="BQ267" s="4" t="s">
        <v>1253</v>
      </c>
      <c r="BR267" s="4" t="s">
        <v>1254</v>
      </c>
      <c r="BS267" s="4" t="s">
        <v>1255</v>
      </c>
      <c r="BT267" s="4" t="s">
        <v>1256</v>
      </c>
    </row>
    <row r="268" spans="1:72" ht="13.5" customHeight="1">
      <c r="A268" s="6" t="str">
        <f>HYPERLINK("http://kyu.snu.ac.kr/sdhj/index.jsp?type=hj/GK14791_00IM0001_123b.jpg","1870_해북촌_123b")</f>
        <v>1870_해북촌_123b</v>
      </c>
      <c r="B268" s="4">
        <v>1870</v>
      </c>
      <c r="C268" s="4" t="s">
        <v>9319</v>
      </c>
      <c r="D268" s="4" t="s">
        <v>9320</v>
      </c>
      <c r="E268" s="4">
        <v>267</v>
      </c>
      <c r="F268" s="4">
        <v>3</v>
      </c>
      <c r="G268" s="4" t="s">
        <v>1183</v>
      </c>
      <c r="H268" s="4" t="s">
        <v>1184</v>
      </c>
      <c r="I268" s="4">
        <v>1</v>
      </c>
      <c r="L268" s="4">
        <v>2</v>
      </c>
      <c r="M268" s="4" t="s">
        <v>1244</v>
      </c>
      <c r="N268" s="4" t="s">
        <v>1245</v>
      </c>
      <c r="S268" s="4" t="s">
        <v>96</v>
      </c>
      <c r="T268" s="4" t="s">
        <v>97</v>
      </c>
      <c r="W268" s="4" t="s">
        <v>126</v>
      </c>
      <c r="X268" s="4" t="s">
        <v>9321</v>
      </c>
      <c r="Y268" s="4" t="s">
        <v>100</v>
      </c>
      <c r="Z268" s="4" t="s">
        <v>101</v>
      </c>
      <c r="AC268" s="4">
        <v>57</v>
      </c>
      <c r="AD268" s="4" t="s">
        <v>248</v>
      </c>
      <c r="AE268" s="4" t="s">
        <v>249</v>
      </c>
      <c r="AJ268" s="4" t="s">
        <v>104</v>
      </c>
      <c r="AK268" s="4" t="s">
        <v>105</v>
      </c>
      <c r="AL268" s="4" t="s">
        <v>1257</v>
      </c>
      <c r="AM268" s="4" t="s">
        <v>1258</v>
      </c>
      <c r="AT268" s="4" t="s">
        <v>82</v>
      </c>
      <c r="AU268" s="4" t="s">
        <v>83</v>
      </c>
      <c r="AV268" s="4" t="s">
        <v>1259</v>
      </c>
      <c r="AW268" s="4" t="s">
        <v>1260</v>
      </c>
      <c r="BG268" s="4" t="s">
        <v>82</v>
      </c>
      <c r="BH268" s="4" t="s">
        <v>83</v>
      </c>
      <c r="BI268" s="4" t="s">
        <v>1261</v>
      </c>
      <c r="BJ268" s="4" t="s">
        <v>1262</v>
      </c>
      <c r="BK268" s="4" t="s">
        <v>82</v>
      </c>
      <c r="BL268" s="4" t="s">
        <v>83</v>
      </c>
      <c r="BM268" s="4" t="s">
        <v>1263</v>
      </c>
      <c r="BN268" s="4" t="s">
        <v>1264</v>
      </c>
      <c r="BO268" s="4" t="s">
        <v>82</v>
      </c>
      <c r="BP268" s="4" t="s">
        <v>83</v>
      </c>
      <c r="BQ268" s="4" t="s">
        <v>1265</v>
      </c>
      <c r="BR268" s="4" t="s">
        <v>1266</v>
      </c>
      <c r="BS268" s="4" t="s">
        <v>222</v>
      </c>
      <c r="BT268" s="4" t="s">
        <v>223</v>
      </c>
    </row>
    <row r="269" spans="1:72" ht="13.5" customHeight="1">
      <c r="A269" s="6" t="str">
        <f>HYPERLINK("http://kyu.snu.ac.kr/sdhj/index.jsp?type=hj/GK14791_00IM0001_123b.jpg","1870_해북촌_123b")</f>
        <v>1870_해북촌_123b</v>
      </c>
      <c r="B269" s="4">
        <v>1870</v>
      </c>
      <c r="C269" s="4" t="s">
        <v>9278</v>
      </c>
      <c r="D269" s="4" t="s">
        <v>9279</v>
      </c>
      <c r="E269" s="4">
        <v>268</v>
      </c>
      <c r="F269" s="4">
        <v>3</v>
      </c>
      <c r="G269" s="4" t="s">
        <v>1183</v>
      </c>
      <c r="H269" s="4" t="s">
        <v>1184</v>
      </c>
      <c r="I269" s="4">
        <v>1</v>
      </c>
      <c r="L269" s="4">
        <v>2</v>
      </c>
      <c r="M269" s="4" t="s">
        <v>1244</v>
      </c>
      <c r="N269" s="4" t="s">
        <v>1245</v>
      </c>
      <c r="S269" s="4" t="s">
        <v>116</v>
      </c>
      <c r="T269" s="4" t="s">
        <v>117</v>
      </c>
      <c r="Y269" s="4" t="s">
        <v>1267</v>
      </c>
      <c r="Z269" s="4" t="s">
        <v>1268</v>
      </c>
      <c r="AC269" s="4">
        <v>34</v>
      </c>
      <c r="AD269" s="4" t="s">
        <v>540</v>
      </c>
      <c r="AE269" s="4" t="s">
        <v>541</v>
      </c>
    </row>
    <row r="270" spans="1:72" ht="13.5" customHeight="1">
      <c r="A270" s="6" t="str">
        <f>HYPERLINK("http://kyu.snu.ac.kr/sdhj/index.jsp?type=hj/GK14791_00IM0001_123b.jpg","1870_해북촌_123b")</f>
        <v>1870_해북촌_123b</v>
      </c>
      <c r="B270" s="4">
        <v>1870</v>
      </c>
      <c r="C270" s="4" t="s">
        <v>9181</v>
      </c>
      <c r="D270" s="4" t="s">
        <v>9182</v>
      </c>
      <c r="E270" s="4">
        <v>269</v>
      </c>
      <c r="F270" s="4">
        <v>3</v>
      </c>
      <c r="G270" s="4" t="s">
        <v>1183</v>
      </c>
      <c r="H270" s="4" t="s">
        <v>1184</v>
      </c>
      <c r="I270" s="4">
        <v>1</v>
      </c>
      <c r="L270" s="4">
        <v>2</v>
      </c>
      <c r="M270" s="4" t="s">
        <v>1244</v>
      </c>
      <c r="N270" s="4" t="s">
        <v>1245</v>
      </c>
      <c r="S270" s="4" t="s">
        <v>9322</v>
      </c>
      <c r="T270" s="4" t="s">
        <v>9323</v>
      </c>
      <c r="W270" s="4" t="s">
        <v>1269</v>
      </c>
      <c r="X270" s="4" t="s">
        <v>585</v>
      </c>
      <c r="Y270" s="4" t="s">
        <v>100</v>
      </c>
      <c r="Z270" s="4" t="s">
        <v>101</v>
      </c>
      <c r="AC270" s="4">
        <v>30</v>
      </c>
      <c r="AD270" s="4" t="s">
        <v>282</v>
      </c>
      <c r="AE270" s="4" t="s">
        <v>283</v>
      </c>
      <c r="AJ270" s="4" t="s">
        <v>104</v>
      </c>
      <c r="AK270" s="4" t="s">
        <v>105</v>
      </c>
      <c r="AL270" s="4" t="s">
        <v>1270</v>
      </c>
      <c r="AM270" s="4" t="s">
        <v>1271</v>
      </c>
    </row>
    <row r="271" spans="1:72" ht="13.5" customHeight="1">
      <c r="A271" s="6" t="str">
        <f>HYPERLINK("http://kyu.snu.ac.kr/sdhj/index.jsp?type=hj/GK14791_00IM0001_123b.jpg","1870_해북촌_123b")</f>
        <v>1870_해북촌_123b</v>
      </c>
      <c r="B271" s="4">
        <v>1870</v>
      </c>
      <c r="C271" s="4" t="s">
        <v>9181</v>
      </c>
      <c r="D271" s="4" t="s">
        <v>9182</v>
      </c>
      <c r="E271" s="4">
        <v>270</v>
      </c>
      <c r="F271" s="4">
        <v>3</v>
      </c>
      <c r="G271" s="4" t="s">
        <v>1183</v>
      </c>
      <c r="H271" s="4" t="s">
        <v>1184</v>
      </c>
      <c r="I271" s="4">
        <v>1</v>
      </c>
      <c r="L271" s="4">
        <v>2</v>
      </c>
      <c r="M271" s="4" t="s">
        <v>1244</v>
      </c>
      <c r="N271" s="4" t="s">
        <v>1245</v>
      </c>
      <c r="T271" s="4" t="s">
        <v>9183</v>
      </c>
      <c r="U271" s="4" t="s">
        <v>138</v>
      </c>
      <c r="V271" s="4" t="s">
        <v>139</v>
      </c>
      <c r="Y271" s="4" t="s">
        <v>1272</v>
      </c>
      <c r="Z271" s="4" t="s">
        <v>1273</v>
      </c>
      <c r="AD271" s="4" t="s">
        <v>238</v>
      </c>
      <c r="AE271" s="4" t="s">
        <v>239</v>
      </c>
    </row>
    <row r="272" spans="1:72" ht="13.5" customHeight="1">
      <c r="A272" s="6" t="str">
        <f>HYPERLINK("http://kyu.snu.ac.kr/sdhj/index.jsp?type=hj/GK14791_00IM0001_123b.jpg","1870_해북촌_123b")</f>
        <v>1870_해북촌_123b</v>
      </c>
      <c r="B272" s="4">
        <v>1870</v>
      </c>
      <c r="C272" s="4" t="s">
        <v>9181</v>
      </c>
      <c r="D272" s="4" t="s">
        <v>9182</v>
      </c>
      <c r="E272" s="4">
        <v>271</v>
      </c>
      <c r="F272" s="4">
        <v>3</v>
      </c>
      <c r="G272" s="4" t="s">
        <v>1183</v>
      </c>
      <c r="H272" s="4" t="s">
        <v>1184</v>
      </c>
      <c r="I272" s="4">
        <v>1</v>
      </c>
      <c r="L272" s="4">
        <v>2</v>
      </c>
      <c r="M272" s="4" t="s">
        <v>1244</v>
      </c>
      <c r="N272" s="4" t="s">
        <v>1245</v>
      </c>
      <c r="T272" s="4" t="s">
        <v>9183</v>
      </c>
      <c r="U272" s="4" t="s">
        <v>138</v>
      </c>
      <c r="V272" s="4" t="s">
        <v>139</v>
      </c>
      <c r="Y272" s="4" t="s">
        <v>630</v>
      </c>
      <c r="Z272" s="4" t="s">
        <v>631</v>
      </c>
      <c r="AD272" s="4" t="s">
        <v>771</v>
      </c>
      <c r="AE272" s="4" t="s">
        <v>772</v>
      </c>
    </row>
    <row r="273" spans="1:72" ht="13.5" customHeight="1">
      <c r="A273" s="6" t="str">
        <f>HYPERLINK("http://kyu.snu.ac.kr/sdhj/index.jsp?type=hj/GK14791_00IM0001_123b.jpg","1870_해북촌_123b")</f>
        <v>1870_해북촌_123b</v>
      </c>
      <c r="B273" s="4">
        <v>1870</v>
      </c>
      <c r="C273" s="4" t="s">
        <v>9181</v>
      </c>
      <c r="D273" s="4" t="s">
        <v>9182</v>
      </c>
      <c r="E273" s="4">
        <v>272</v>
      </c>
      <c r="F273" s="4">
        <v>3</v>
      </c>
      <c r="G273" s="4" t="s">
        <v>1183</v>
      </c>
      <c r="H273" s="4" t="s">
        <v>1184</v>
      </c>
      <c r="I273" s="4">
        <v>1</v>
      </c>
      <c r="L273" s="4">
        <v>2</v>
      </c>
      <c r="M273" s="4" t="s">
        <v>1244</v>
      </c>
      <c r="N273" s="4" t="s">
        <v>1245</v>
      </c>
      <c r="T273" s="4" t="s">
        <v>9183</v>
      </c>
      <c r="U273" s="4" t="s">
        <v>138</v>
      </c>
      <c r="V273" s="4" t="s">
        <v>139</v>
      </c>
      <c r="Y273" s="4" t="s">
        <v>1274</v>
      </c>
      <c r="Z273" s="4" t="s">
        <v>1275</v>
      </c>
      <c r="AD273" s="4" t="s">
        <v>232</v>
      </c>
      <c r="AE273" s="4" t="s">
        <v>233</v>
      </c>
    </row>
    <row r="274" spans="1:72" ht="13.5" customHeight="1">
      <c r="A274" s="6" t="str">
        <f>HYPERLINK("http://kyu.snu.ac.kr/sdhj/index.jsp?type=hj/GK14791_00IM0001_123b.jpg","1870_해북촌_123b")</f>
        <v>1870_해북촌_123b</v>
      </c>
      <c r="B274" s="4">
        <v>1870</v>
      </c>
      <c r="C274" s="4" t="s">
        <v>9181</v>
      </c>
      <c r="D274" s="4" t="s">
        <v>9182</v>
      </c>
      <c r="E274" s="4">
        <v>273</v>
      </c>
      <c r="F274" s="4">
        <v>3</v>
      </c>
      <c r="G274" s="4" t="s">
        <v>1183</v>
      </c>
      <c r="H274" s="4" t="s">
        <v>1184</v>
      </c>
      <c r="I274" s="4">
        <v>1</v>
      </c>
      <c r="L274" s="4">
        <v>2</v>
      </c>
      <c r="M274" s="4" t="s">
        <v>1244</v>
      </c>
      <c r="N274" s="4" t="s">
        <v>1245</v>
      </c>
      <c r="T274" s="4" t="s">
        <v>9183</v>
      </c>
      <c r="U274" s="4" t="s">
        <v>284</v>
      </c>
      <c r="V274" s="4" t="s">
        <v>285</v>
      </c>
      <c r="Y274" s="4" t="s">
        <v>1276</v>
      </c>
      <c r="Z274" s="4" t="s">
        <v>1277</v>
      </c>
      <c r="AD274" s="4" t="s">
        <v>414</v>
      </c>
      <c r="AE274" s="4" t="s">
        <v>415</v>
      </c>
    </row>
    <row r="275" spans="1:72" ht="13.5" customHeight="1">
      <c r="A275" s="6" t="str">
        <f>HYPERLINK("http://kyu.snu.ac.kr/sdhj/index.jsp?type=hj/GK14791_00IM0001_123b.jpg","1870_해북촌_123b")</f>
        <v>1870_해북촌_123b</v>
      </c>
      <c r="B275" s="4">
        <v>1870</v>
      </c>
      <c r="C275" s="4" t="s">
        <v>9181</v>
      </c>
      <c r="D275" s="4" t="s">
        <v>9182</v>
      </c>
      <c r="E275" s="4">
        <v>274</v>
      </c>
      <c r="F275" s="4">
        <v>3</v>
      </c>
      <c r="G275" s="4" t="s">
        <v>1183</v>
      </c>
      <c r="H275" s="4" t="s">
        <v>1184</v>
      </c>
      <c r="I275" s="4">
        <v>1</v>
      </c>
      <c r="L275" s="4">
        <v>2</v>
      </c>
      <c r="M275" s="4" t="s">
        <v>1244</v>
      </c>
      <c r="N275" s="4" t="s">
        <v>1245</v>
      </c>
      <c r="T275" s="4" t="s">
        <v>9183</v>
      </c>
      <c r="AF275" s="4" t="s">
        <v>1278</v>
      </c>
      <c r="AG275" s="4" t="s">
        <v>1279</v>
      </c>
      <c r="BD275" s="4" t="s">
        <v>1280</v>
      </c>
      <c r="BE275" s="4" t="s">
        <v>1281</v>
      </c>
      <c r="BF275" s="4" t="s">
        <v>9324</v>
      </c>
    </row>
    <row r="276" spans="1:72" ht="13.5" customHeight="1">
      <c r="A276" s="6" t="str">
        <f>HYPERLINK("http://kyu.snu.ac.kr/sdhj/index.jsp?type=hj/GK14791_00IM0001_123b.jpg","1870_해북촌_123b")</f>
        <v>1870_해북촌_123b</v>
      </c>
      <c r="B276" s="4">
        <v>1870</v>
      </c>
      <c r="C276" s="4" t="s">
        <v>9181</v>
      </c>
      <c r="D276" s="4" t="s">
        <v>9182</v>
      </c>
      <c r="E276" s="4">
        <v>275</v>
      </c>
      <c r="F276" s="4">
        <v>3</v>
      </c>
      <c r="G276" s="4" t="s">
        <v>1183</v>
      </c>
      <c r="H276" s="4" t="s">
        <v>1184</v>
      </c>
      <c r="I276" s="4">
        <v>1</v>
      </c>
      <c r="L276" s="4">
        <v>2</v>
      </c>
      <c r="M276" s="4" t="s">
        <v>1244</v>
      </c>
      <c r="N276" s="4" t="s">
        <v>1245</v>
      </c>
      <c r="T276" s="4" t="s">
        <v>9183</v>
      </c>
      <c r="Y276" s="4" t="s">
        <v>9325</v>
      </c>
      <c r="Z276" s="4" t="s">
        <v>9326</v>
      </c>
      <c r="AD276" s="4" t="s">
        <v>127</v>
      </c>
      <c r="AE276" s="4" t="s">
        <v>128</v>
      </c>
      <c r="AG276" s="4" t="s">
        <v>9327</v>
      </c>
    </row>
    <row r="277" spans="1:72" ht="13.5" customHeight="1">
      <c r="A277" s="6" t="str">
        <f>HYPERLINK("http://kyu.snu.ac.kr/sdhj/index.jsp?type=hj/GK14791_00IM0001_123b.jpg","1870_해북촌_123b")</f>
        <v>1870_해북촌_123b</v>
      </c>
      <c r="B277" s="4">
        <v>1870</v>
      </c>
      <c r="C277" s="4" t="s">
        <v>9181</v>
      </c>
      <c r="D277" s="4" t="s">
        <v>9182</v>
      </c>
      <c r="E277" s="4">
        <v>276</v>
      </c>
      <c r="F277" s="4">
        <v>3</v>
      </c>
      <c r="G277" s="4" t="s">
        <v>1183</v>
      </c>
      <c r="H277" s="4" t="s">
        <v>1184</v>
      </c>
      <c r="I277" s="4">
        <v>1</v>
      </c>
      <c r="L277" s="4">
        <v>2</v>
      </c>
      <c r="M277" s="4" t="s">
        <v>1244</v>
      </c>
      <c r="N277" s="4" t="s">
        <v>1245</v>
      </c>
      <c r="T277" s="4" t="s">
        <v>9183</v>
      </c>
      <c r="U277" s="4" t="s">
        <v>138</v>
      </c>
      <c r="V277" s="4" t="s">
        <v>139</v>
      </c>
      <c r="Y277" s="4" t="s">
        <v>1282</v>
      </c>
      <c r="Z277" s="4" t="s">
        <v>1283</v>
      </c>
      <c r="AD277" s="4" t="s">
        <v>242</v>
      </c>
      <c r="AE277" s="4" t="s">
        <v>243</v>
      </c>
      <c r="AG277" s="4" t="s">
        <v>9327</v>
      </c>
    </row>
    <row r="278" spans="1:72" ht="13.5" customHeight="1">
      <c r="A278" s="6" t="str">
        <f>HYPERLINK("http://kyu.snu.ac.kr/sdhj/index.jsp?type=hj/GK14791_00IM0001_123b.jpg","1870_해북촌_123b")</f>
        <v>1870_해북촌_123b</v>
      </c>
      <c r="B278" s="4">
        <v>1870</v>
      </c>
      <c r="C278" s="4" t="s">
        <v>9181</v>
      </c>
      <c r="D278" s="4" t="s">
        <v>9182</v>
      </c>
      <c r="E278" s="4">
        <v>277</v>
      </c>
      <c r="F278" s="4">
        <v>3</v>
      </c>
      <c r="G278" s="4" t="s">
        <v>1183</v>
      </c>
      <c r="H278" s="4" t="s">
        <v>1184</v>
      </c>
      <c r="I278" s="4">
        <v>1</v>
      </c>
      <c r="L278" s="4">
        <v>2</v>
      </c>
      <c r="M278" s="4" t="s">
        <v>1244</v>
      </c>
      <c r="N278" s="4" t="s">
        <v>1245</v>
      </c>
      <c r="T278" s="4" t="s">
        <v>9183</v>
      </c>
      <c r="U278" s="4" t="s">
        <v>138</v>
      </c>
      <c r="V278" s="4" t="s">
        <v>139</v>
      </c>
      <c r="Y278" s="4" t="s">
        <v>1284</v>
      </c>
      <c r="Z278" s="4" t="s">
        <v>1285</v>
      </c>
      <c r="AG278" s="4" t="s">
        <v>9327</v>
      </c>
    </row>
    <row r="279" spans="1:72" ht="13.5" customHeight="1">
      <c r="A279" s="6" t="str">
        <f>HYPERLINK("http://kyu.snu.ac.kr/sdhj/index.jsp?type=hj/GK14791_00IM0001_123b.jpg","1870_해북촌_123b")</f>
        <v>1870_해북촌_123b</v>
      </c>
      <c r="B279" s="4">
        <v>1870</v>
      </c>
      <c r="C279" s="4" t="s">
        <v>9181</v>
      </c>
      <c r="D279" s="4" t="s">
        <v>9182</v>
      </c>
      <c r="E279" s="4">
        <v>278</v>
      </c>
      <c r="F279" s="4">
        <v>3</v>
      </c>
      <c r="G279" s="4" t="s">
        <v>1183</v>
      </c>
      <c r="H279" s="4" t="s">
        <v>1184</v>
      </c>
      <c r="I279" s="4">
        <v>1</v>
      </c>
      <c r="L279" s="4">
        <v>2</v>
      </c>
      <c r="M279" s="4" t="s">
        <v>1244</v>
      </c>
      <c r="N279" s="4" t="s">
        <v>1245</v>
      </c>
      <c r="T279" s="4" t="s">
        <v>9183</v>
      </c>
      <c r="U279" s="4" t="s">
        <v>284</v>
      </c>
      <c r="V279" s="4" t="s">
        <v>285</v>
      </c>
      <c r="Y279" s="4" t="s">
        <v>1286</v>
      </c>
      <c r="Z279" s="4" t="s">
        <v>1287</v>
      </c>
      <c r="AG279" s="4" t="s">
        <v>9327</v>
      </c>
    </row>
    <row r="280" spans="1:72" ht="13.5" customHeight="1">
      <c r="A280" s="6" t="str">
        <f>HYPERLINK("http://kyu.snu.ac.kr/sdhj/index.jsp?type=hj/GK14791_00IM0001_123b.jpg","1870_해북촌_123b")</f>
        <v>1870_해북촌_123b</v>
      </c>
      <c r="B280" s="4">
        <v>1870</v>
      </c>
      <c r="C280" s="4" t="s">
        <v>9181</v>
      </c>
      <c r="D280" s="4" t="s">
        <v>9182</v>
      </c>
      <c r="E280" s="4">
        <v>279</v>
      </c>
      <c r="F280" s="4">
        <v>3</v>
      </c>
      <c r="G280" s="4" t="s">
        <v>1183</v>
      </c>
      <c r="H280" s="4" t="s">
        <v>1184</v>
      </c>
      <c r="I280" s="4">
        <v>1</v>
      </c>
      <c r="L280" s="4">
        <v>2</v>
      </c>
      <c r="M280" s="4" t="s">
        <v>1244</v>
      </c>
      <c r="N280" s="4" t="s">
        <v>1245</v>
      </c>
      <c r="T280" s="4" t="s">
        <v>9183</v>
      </c>
      <c r="U280" s="4" t="s">
        <v>284</v>
      </c>
      <c r="V280" s="4" t="s">
        <v>285</v>
      </c>
      <c r="Y280" s="4" t="s">
        <v>1288</v>
      </c>
      <c r="Z280" s="4" t="s">
        <v>1289</v>
      </c>
      <c r="AG280" s="4" t="s">
        <v>9327</v>
      </c>
    </row>
    <row r="281" spans="1:72" ht="13.5" customHeight="1">
      <c r="A281" s="6" t="str">
        <f>HYPERLINK("http://kyu.snu.ac.kr/sdhj/index.jsp?type=hj/GK14791_00IM0001_123b.jpg","1870_해북촌_123b")</f>
        <v>1870_해북촌_123b</v>
      </c>
      <c r="B281" s="4">
        <v>1870</v>
      </c>
      <c r="C281" s="4" t="s">
        <v>9181</v>
      </c>
      <c r="D281" s="4" t="s">
        <v>9182</v>
      </c>
      <c r="E281" s="4">
        <v>280</v>
      </c>
      <c r="F281" s="4">
        <v>3</v>
      </c>
      <c r="G281" s="4" t="s">
        <v>1183</v>
      </c>
      <c r="H281" s="4" t="s">
        <v>1184</v>
      </c>
      <c r="I281" s="4">
        <v>1</v>
      </c>
      <c r="L281" s="4">
        <v>2</v>
      </c>
      <c r="M281" s="4" t="s">
        <v>1244</v>
      </c>
      <c r="N281" s="4" t="s">
        <v>1245</v>
      </c>
      <c r="T281" s="4" t="s">
        <v>9183</v>
      </c>
      <c r="U281" s="4" t="s">
        <v>284</v>
      </c>
      <c r="V281" s="4" t="s">
        <v>285</v>
      </c>
      <c r="Y281" s="4" t="s">
        <v>1290</v>
      </c>
      <c r="Z281" s="4" t="s">
        <v>1291</v>
      </c>
      <c r="AG281" s="4" t="s">
        <v>9327</v>
      </c>
    </row>
    <row r="282" spans="1:72" ht="13.5" customHeight="1">
      <c r="A282" s="6" t="str">
        <f>HYPERLINK("http://kyu.snu.ac.kr/sdhj/index.jsp?type=hj/GK14791_00IM0001_123b.jpg","1870_해북촌_123b")</f>
        <v>1870_해북촌_123b</v>
      </c>
      <c r="B282" s="4">
        <v>1870</v>
      </c>
      <c r="C282" s="4" t="s">
        <v>9181</v>
      </c>
      <c r="D282" s="4" t="s">
        <v>9182</v>
      </c>
      <c r="E282" s="4">
        <v>281</v>
      </c>
      <c r="F282" s="4">
        <v>3</v>
      </c>
      <c r="G282" s="4" t="s">
        <v>1183</v>
      </c>
      <c r="H282" s="4" t="s">
        <v>1184</v>
      </c>
      <c r="I282" s="4">
        <v>1</v>
      </c>
      <c r="L282" s="4">
        <v>2</v>
      </c>
      <c r="M282" s="4" t="s">
        <v>1244</v>
      </c>
      <c r="N282" s="4" t="s">
        <v>1245</v>
      </c>
      <c r="T282" s="4" t="s">
        <v>9183</v>
      </c>
      <c r="U282" s="4" t="s">
        <v>138</v>
      </c>
      <c r="V282" s="4" t="s">
        <v>139</v>
      </c>
      <c r="Y282" s="4" t="s">
        <v>1292</v>
      </c>
      <c r="Z282" s="4" t="s">
        <v>1293</v>
      </c>
      <c r="AF282" s="4" t="s">
        <v>1294</v>
      </c>
      <c r="AG282" s="4" t="s">
        <v>1295</v>
      </c>
    </row>
    <row r="283" spans="1:72" ht="13.5" customHeight="1">
      <c r="A283" s="6" t="str">
        <f>HYPERLINK("http://kyu.snu.ac.kr/sdhj/index.jsp?type=hj/GK14791_00IM0001_123b.jpg","1870_해북촌_123b")</f>
        <v>1870_해북촌_123b</v>
      </c>
      <c r="B283" s="4">
        <v>1870</v>
      </c>
      <c r="C283" s="4" t="s">
        <v>9328</v>
      </c>
      <c r="D283" s="4" t="s">
        <v>9329</v>
      </c>
      <c r="E283" s="4">
        <v>282</v>
      </c>
      <c r="F283" s="4">
        <v>3</v>
      </c>
      <c r="G283" s="4" t="s">
        <v>1183</v>
      </c>
      <c r="H283" s="4" t="s">
        <v>1184</v>
      </c>
      <c r="I283" s="4">
        <v>1</v>
      </c>
      <c r="L283" s="4">
        <v>2</v>
      </c>
      <c r="M283" s="4" t="s">
        <v>1244</v>
      </c>
      <c r="N283" s="4" t="s">
        <v>1245</v>
      </c>
      <c r="T283" s="4" t="s">
        <v>9183</v>
      </c>
      <c r="U283" s="4" t="s">
        <v>138</v>
      </c>
      <c r="V283" s="4" t="s">
        <v>139</v>
      </c>
      <c r="Y283" s="4" t="s">
        <v>1296</v>
      </c>
      <c r="Z283" s="4" t="s">
        <v>1297</v>
      </c>
      <c r="AG283" s="4" t="s">
        <v>9330</v>
      </c>
      <c r="AI283" s="4" t="s">
        <v>1258</v>
      </c>
    </row>
    <row r="284" spans="1:72" ht="13.5" customHeight="1">
      <c r="A284" s="6" t="str">
        <f>HYPERLINK("http://kyu.snu.ac.kr/sdhj/index.jsp?type=hj/GK14791_00IM0001_123b.jpg","1870_해북촌_123b")</f>
        <v>1870_해북촌_123b</v>
      </c>
      <c r="B284" s="4">
        <v>1870</v>
      </c>
      <c r="C284" s="4" t="s">
        <v>9181</v>
      </c>
      <c r="D284" s="4" t="s">
        <v>9182</v>
      </c>
      <c r="E284" s="4">
        <v>283</v>
      </c>
      <c r="F284" s="4">
        <v>3</v>
      </c>
      <c r="G284" s="4" t="s">
        <v>1183</v>
      </c>
      <c r="H284" s="4" t="s">
        <v>1184</v>
      </c>
      <c r="I284" s="4">
        <v>1</v>
      </c>
      <c r="L284" s="4">
        <v>2</v>
      </c>
      <c r="M284" s="4" t="s">
        <v>1244</v>
      </c>
      <c r="N284" s="4" t="s">
        <v>1245</v>
      </c>
      <c r="T284" s="4" t="s">
        <v>9183</v>
      </c>
      <c r="U284" s="4" t="s">
        <v>284</v>
      </c>
      <c r="V284" s="4" t="s">
        <v>285</v>
      </c>
      <c r="Y284" s="4" t="s">
        <v>9331</v>
      </c>
      <c r="Z284" s="4" t="s">
        <v>1298</v>
      </c>
      <c r="AF284" s="4" t="s">
        <v>9332</v>
      </c>
      <c r="AG284" s="4" t="s">
        <v>9333</v>
      </c>
      <c r="AH284" s="4" t="s">
        <v>1257</v>
      </c>
      <c r="AI284" s="4" t="s">
        <v>1258</v>
      </c>
      <c r="AT284" s="4" t="s">
        <v>284</v>
      </c>
      <c r="AU284" s="4" t="s">
        <v>285</v>
      </c>
      <c r="BF284" s="4" t="s">
        <v>8928</v>
      </c>
    </row>
    <row r="285" spans="1:72" ht="13.5" customHeight="1">
      <c r="A285" s="6" t="str">
        <f>HYPERLINK("http://kyu.snu.ac.kr/sdhj/index.jsp?type=hj/GK14791_00IM0001_123b.jpg","1870_해북촌_123b")</f>
        <v>1870_해북촌_123b</v>
      </c>
      <c r="B285" s="4">
        <v>1870</v>
      </c>
      <c r="C285" s="4" t="s">
        <v>9334</v>
      </c>
      <c r="D285" s="4" t="s">
        <v>9335</v>
      </c>
      <c r="E285" s="4">
        <v>284</v>
      </c>
      <c r="F285" s="4">
        <v>3</v>
      </c>
      <c r="G285" s="4" t="s">
        <v>1183</v>
      </c>
      <c r="H285" s="4" t="s">
        <v>1184</v>
      </c>
      <c r="I285" s="4">
        <v>1</v>
      </c>
      <c r="L285" s="4">
        <v>2</v>
      </c>
      <c r="M285" s="4" t="s">
        <v>1244</v>
      </c>
      <c r="N285" s="4" t="s">
        <v>1245</v>
      </c>
      <c r="S285" s="4" t="s">
        <v>1234</v>
      </c>
      <c r="T285" s="4" t="s">
        <v>1235</v>
      </c>
      <c r="U285" s="4" t="s">
        <v>1236</v>
      </c>
      <c r="V285" s="4" t="s">
        <v>1237</v>
      </c>
      <c r="Y285" s="4" t="s">
        <v>1299</v>
      </c>
      <c r="Z285" s="4" t="s">
        <v>1300</v>
      </c>
      <c r="AD285" s="4" t="s">
        <v>174</v>
      </c>
      <c r="AE285" s="4" t="s">
        <v>175</v>
      </c>
    </row>
    <row r="286" spans="1:72" ht="13.5" customHeight="1">
      <c r="A286" s="6" t="str">
        <f>HYPERLINK("http://kyu.snu.ac.kr/sdhj/index.jsp?type=hj/GK14791_00IM0001_123b.jpg","1870_해북촌_123b")</f>
        <v>1870_해북촌_123b</v>
      </c>
      <c r="B286" s="4">
        <v>1870</v>
      </c>
      <c r="C286" s="4" t="s">
        <v>9057</v>
      </c>
      <c r="D286" s="4" t="s">
        <v>9058</v>
      </c>
      <c r="E286" s="4">
        <v>285</v>
      </c>
      <c r="F286" s="4">
        <v>3</v>
      </c>
      <c r="G286" s="4" t="s">
        <v>1183</v>
      </c>
      <c r="H286" s="4" t="s">
        <v>1184</v>
      </c>
      <c r="I286" s="4">
        <v>1</v>
      </c>
      <c r="L286" s="4">
        <v>3</v>
      </c>
      <c r="M286" s="4" t="s">
        <v>1301</v>
      </c>
      <c r="N286" s="4" t="s">
        <v>1302</v>
      </c>
      <c r="T286" s="4" t="s">
        <v>9177</v>
      </c>
      <c r="U286" s="4" t="s">
        <v>73</v>
      </c>
      <c r="V286" s="4" t="s">
        <v>74</v>
      </c>
      <c r="W286" s="4" t="s">
        <v>634</v>
      </c>
      <c r="X286" s="4" t="s">
        <v>635</v>
      </c>
      <c r="Y286" s="4" t="s">
        <v>1303</v>
      </c>
      <c r="Z286" s="4" t="s">
        <v>1304</v>
      </c>
      <c r="AC286" s="4">
        <v>63</v>
      </c>
      <c r="AD286" s="4" t="s">
        <v>319</v>
      </c>
      <c r="AE286" s="4" t="s">
        <v>320</v>
      </c>
      <c r="AJ286" s="4" t="s">
        <v>34</v>
      </c>
      <c r="AK286" s="4" t="s">
        <v>35</v>
      </c>
      <c r="AL286" s="4" t="s">
        <v>638</v>
      </c>
      <c r="AM286" s="4" t="s">
        <v>639</v>
      </c>
      <c r="AT286" s="4" t="s">
        <v>82</v>
      </c>
      <c r="AU286" s="4" t="s">
        <v>83</v>
      </c>
      <c r="AV286" s="4" t="s">
        <v>1305</v>
      </c>
      <c r="AW286" s="4" t="s">
        <v>1306</v>
      </c>
      <c r="AX286" s="4" t="s">
        <v>82</v>
      </c>
      <c r="AY286" s="4" t="s">
        <v>83</v>
      </c>
      <c r="AZ286" s="4" t="s">
        <v>1193</v>
      </c>
      <c r="BA286" s="4" t="s">
        <v>1194</v>
      </c>
      <c r="BG286" s="4" t="s">
        <v>82</v>
      </c>
      <c r="BH286" s="4" t="s">
        <v>83</v>
      </c>
      <c r="BI286" s="4" t="s">
        <v>1307</v>
      </c>
      <c r="BJ286" s="4" t="s">
        <v>1308</v>
      </c>
      <c r="BK286" s="4" t="s">
        <v>82</v>
      </c>
      <c r="BL286" s="4" t="s">
        <v>83</v>
      </c>
      <c r="BM286" s="4" t="s">
        <v>1251</v>
      </c>
      <c r="BN286" s="4" t="s">
        <v>1252</v>
      </c>
      <c r="BO286" s="4" t="s">
        <v>82</v>
      </c>
      <c r="BP286" s="4" t="s">
        <v>83</v>
      </c>
      <c r="BQ286" s="4" t="s">
        <v>1309</v>
      </c>
      <c r="BR286" s="4" t="s">
        <v>1310</v>
      </c>
      <c r="BS286" s="4" t="s">
        <v>909</v>
      </c>
      <c r="BT286" s="4" t="s">
        <v>910</v>
      </c>
    </row>
    <row r="287" spans="1:72" ht="13.5" customHeight="1">
      <c r="A287" s="6" t="str">
        <f>HYPERLINK("http://kyu.snu.ac.kr/sdhj/index.jsp?type=hj/GK14791_00IM0001_123b.jpg","1870_해북촌_123b")</f>
        <v>1870_해북촌_123b</v>
      </c>
      <c r="B287" s="4">
        <v>1870</v>
      </c>
      <c r="C287" s="4" t="s">
        <v>9171</v>
      </c>
      <c r="D287" s="4" t="s">
        <v>9172</v>
      </c>
      <c r="E287" s="4">
        <v>286</v>
      </c>
      <c r="F287" s="4">
        <v>3</v>
      </c>
      <c r="G287" s="4" t="s">
        <v>1183</v>
      </c>
      <c r="H287" s="4" t="s">
        <v>1184</v>
      </c>
      <c r="I287" s="4">
        <v>1</v>
      </c>
      <c r="L287" s="4">
        <v>3</v>
      </c>
      <c r="M287" s="4" t="s">
        <v>1301</v>
      </c>
      <c r="N287" s="4" t="s">
        <v>1302</v>
      </c>
      <c r="S287" s="4" t="s">
        <v>96</v>
      </c>
      <c r="T287" s="4" t="s">
        <v>97</v>
      </c>
      <c r="W287" s="4" t="s">
        <v>75</v>
      </c>
      <c r="X287" s="4" t="s">
        <v>9178</v>
      </c>
      <c r="Y287" s="4" t="s">
        <v>100</v>
      </c>
      <c r="Z287" s="4" t="s">
        <v>101</v>
      </c>
      <c r="AC287" s="4">
        <v>67</v>
      </c>
      <c r="AD287" s="4" t="s">
        <v>238</v>
      </c>
      <c r="AE287" s="4" t="s">
        <v>239</v>
      </c>
      <c r="AJ287" s="4" t="s">
        <v>104</v>
      </c>
      <c r="AK287" s="4" t="s">
        <v>105</v>
      </c>
      <c r="AL287" s="4" t="s">
        <v>212</v>
      </c>
      <c r="AM287" s="4" t="s">
        <v>213</v>
      </c>
      <c r="AT287" s="4" t="s">
        <v>82</v>
      </c>
      <c r="AU287" s="4" t="s">
        <v>83</v>
      </c>
      <c r="AV287" s="4" t="s">
        <v>1107</v>
      </c>
      <c r="AW287" s="4" t="s">
        <v>1108</v>
      </c>
      <c r="BG287" s="4" t="s">
        <v>82</v>
      </c>
      <c r="BH287" s="4" t="s">
        <v>83</v>
      </c>
      <c r="BI287" s="4" t="s">
        <v>1109</v>
      </c>
      <c r="BJ287" s="4" t="s">
        <v>1110</v>
      </c>
      <c r="BK287" s="4" t="s">
        <v>1111</v>
      </c>
      <c r="BL287" s="4" t="s">
        <v>1112</v>
      </c>
      <c r="BM287" s="4" t="s">
        <v>1113</v>
      </c>
      <c r="BN287" s="4" t="s">
        <v>1114</v>
      </c>
      <c r="BO287" s="4" t="s">
        <v>82</v>
      </c>
      <c r="BP287" s="4" t="s">
        <v>83</v>
      </c>
      <c r="BQ287" s="4" t="s">
        <v>1115</v>
      </c>
      <c r="BR287" s="4" t="s">
        <v>1116</v>
      </c>
      <c r="BS287" s="4" t="s">
        <v>1117</v>
      </c>
      <c r="BT287" s="4" t="s">
        <v>1118</v>
      </c>
    </row>
    <row r="288" spans="1:72" ht="13.5" customHeight="1">
      <c r="A288" s="6" t="str">
        <f>HYPERLINK("http://kyu.snu.ac.kr/sdhj/index.jsp?type=hj/GK14791_00IM0001_123b.jpg","1870_해북촌_123b")</f>
        <v>1870_해북촌_123b</v>
      </c>
      <c r="B288" s="4">
        <v>1870</v>
      </c>
      <c r="C288" s="4" t="s">
        <v>9163</v>
      </c>
      <c r="D288" s="4" t="s">
        <v>9164</v>
      </c>
      <c r="E288" s="4">
        <v>287</v>
      </c>
      <c r="F288" s="4">
        <v>3</v>
      </c>
      <c r="G288" s="4" t="s">
        <v>1183</v>
      </c>
      <c r="H288" s="4" t="s">
        <v>1184</v>
      </c>
      <c r="I288" s="4">
        <v>1</v>
      </c>
      <c r="L288" s="4">
        <v>3</v>
      </c>
      <c r="M288" s="4" t="s">
        <v>1301</v>
      </c>
      <c r="N288" s="4" t="s">
        <v>1302</v>
      </c>
      <c r="S288" s="4" t="s">
        <v>116</v>
      </c>
      <c r="T288" s="4" t="s">
        <v>117</v>
      </c>
      <c r="Y288" s="4" t="s">
        <v>1311</v>
      </c>
      <c r="Z288" s="4" t="s">
        <v>1312</v>
      </c>
      <c r="AC288" s="4">
        <v>28</v>
      </c>
      <c r="AD288" s="4" t="s">
        <v>242</v>
      </c>
      <c r="AE288" s="4" t="s">
        <v>243</v>
      </c>
    </row>
    <row r="289" spans="1:72" ht="13.5" customHeight="1">
      <c r="A289" s="6" t="str">
        <f>HYPERLINK("http://kyu.snu.ac.kr/sdhj/index.jsp?type=hj/GK14791_00IM0001_123b.jpg","1870_해북촌_123b")</f>
        <v>1870_해북촌_123b</v>
      </c>
      <c r="B289" s="4">
        <v>1870</v>
      </c>
      <c r="C289" s="4" t="s">
        <v>9181</v>
      </c>
      <c r="D289" s="4" t="s">
        <v>9182</v>
      </c>
      <c r="E289" s="4">
        <v>288</v>
      </c>
      <c r="F289" s="4">
        <v>3</v>
      </c>
      <c r="G289" s="4" t="s">
        <v>1183</v>
      </c>
      <c r="H289" s="4" t="s">
        <v>1184</v>
      </c>
      <c r="I289" s="4">
        <v>1</v>
      </c>
      <c r="L289" s="4">
        <v>3</v>
      </c>
      <c r="M289" s="4" t="s">
        <v>1301</v>
      </c>
      <c r="N289" s="4" t="s">
        <v>1302</v>
      </c>
      <c r="S289" s="4" t="s">
        <v>124</v>
      </c>
      <c r="T289" s="4" t="s">
        <v>125</v>
      </c>
      <c r="W289" s="4" t="s">
        <v>1313</v>
      </c>
      <c r="X289" s="4" t="s">
        <v>1314</v>
      </c>
      <c r="Y289" s="4" t="s">
        <v>100</v>
      </c>
      <c r="Z289" s="4" t="s">
        <v>101</v>
      </c>
      <c r="AC289" s="4">
        <v>27</v>
      </c>
      <c r="AD289" s="4" t="s">
        <v>398</v>
      </c>
      <c r="AE289" s="4" t="s">
        <v>399</v>
      </c>
    </row>
    <row r="290" spans="1:72" ht="13.5" customHeight="1">
      <c r="A290" s="6" t="str">
        <f>HYPERLINK("http://kyu.snu.ac.kr/sdhj/index.jsp?type=hj/GK14791_00IM0001_123b.jpg","1870_해북촌_123b")</f>
        <v>1870_해북촌_123b</v>
      </c>
      <c r="B290" s="4">
        <v>1870</v>
      </c>
      <c r="C290" s="4" t="s">
        <v>9181</v>
      </c>
      <c r="D290" s="4" t="s">
        <v>9182</v>
      </c>
      <c r="E290" s="4">
        <v>289</v>
      </c>
      <c r="F290" s="4">
        <v>3</v>
      </c>
      <c r="G290" s="4" t="s">
        <v>1183</v>
      </c>
      <c r="H290" s="4" t="s">
        <v>1184</v>
      </c>
      <c r="I290" s="4">
        <v>1</v>
      </c>
      <c r="L290" s="4">
        <v>3</v>
      </c>
      <c r="M290" s="4" t="s">
        <v>1301</v>
      </c>
      <c r="N290" s="4" t="s">
        <v>1302</v>
      </c>
      <c r="S290" s="4" t="s">
        <v>116</v>
      </c>
      <c r="T290" s="4" t="s">
        <v>117</v>
      </c>
      <c r="Y290" s="4" t="s">
        <v>1315</v>
      </c>
      <c r="Z290" s="4" t="s">
        <v>1316</v>
      </c>
      <c r="AC290" s="4">
        <v>21</v>
      </c>
      <c r="AD290" s="4" t="s">
        <v>765</v>
      </c>
      <c r="AE290" s="4" t="s">
        <v>766</v>
      </c>
    </row>
    <row r="291" spans="1:72" ht="13.5" customHeight="1">
      <c r="A291" s="6" t="str">
        <f>HYPERLINK("http://kyu.snu.ac.kr/sdhj/index.jsp?type=hj/GK14791_00IM0001_123b.jpg","1870_해북촌_123b")</f>
        <v>1870_해북촌_123b</v>
      </c>
      <c r="B291" s="4">
        <v>1870</v>
      </c>
      <c r="C291" s="4" t="s">
        <v>9181</v>
      </c>
      <c r="D291" s="4" t="s">
        <v>9182</v>
      </c>
      <c r="E291" s="4">
        <v>290</v>
      </c>
      <c r="F291" s="4">
        <v>3</v>
      </c>
      <c r="G291" s="4" t="s">
        <v>1183</v>
      </c>
      <c r="H291" s="4" t="s">
        <v>1184</v>
      </c>
      <c r="I291" s="4">
        <v>1</v>
      </c>
      <c r="L291" s="4">
        <v>3</v>
      </c>
      <c r="M291" s="4" t="s">
        <v>1301</v>
      </c>
      <c r="N291" s="4" t="s">
        <v>1302</v>
      </c>
      <c r="T291" s="4" t="s">
        <v>9183</v>
      </c>
      <c r="U291" s="4" t="s">
        <v>138</v>
      </c>
      <c r="V291" s="4" t="s">
        <v>139</v>
      </c>
      <c r="Y291" s="4" t="s">
        <v>1317</v>
      </c>
      <c r="Z291" s="4" t="s">
        <v>1318</v>
      </c>
      <c r="AD291" s="4" t="s">
        <v>122</v>
      </c>
      <c r="AE291" s="4" t="s">
        <v>123</v>
      </c>
    </row>
    <row r="292" spans="1:72" ht="13.5" customHeight="1">
      <c r="A292" s="6" t="str">
        <f>HYPERLINK("http://kyu.snu.ac.kr/sdhj/index.jsp?type=hj/GK14791_00IM0001_123b.jpg","1870_해북촌_123b")</f>
        <v>1870_해북촌_123b</v>
      </c>
      <c r="B292" s="4">
        <v>1870</v>
      </c>
      <c r="C292" s="4" t="s">
        <v>9181</v>
      </c>
      <c r="D292" s="4" t="s">
        <v>9182</v>
      </c>
      <c r="E292" s="4">
        <v>291</v>
      </c>
      <c r="F292" s="4">
        <v>3</v>
      </c>
      <c r="G292" s="4" t="s">
        <v>1183</v>
      </c>
      <c r="H292" s="4" t="s">
        <v>1184</v>
      </c>
      <c r="I292" s="4">
        <v>1</v>
      </c>
      <c r="L292" s="4">
        <v>4</v>
      </c>
      <c r="M292" s="4" t="s">
        <v>1319</v>
      </c>
      <c r="N292" s="4" t="s">
        <v>1320</v>
      </c>
      <c r="T292" s="4" t="s">
        <v>9336</v>
      </c>
      <c r="U292" s="4" t="s">
        <v>73</v>
      </c>
      <c r="V292" s="4" t="s">
        <v>74</v>
      </c>
      <c r="W292" s="4" t="s">
        <v>634</v>
      </c>
      <c r="X292" s="4" t="s">
        <v>635</v>
      </c>
      <c r="Y292" s="4" t="s">
        <v>1321</v>
      </c>
      <c r="Z292" s="4" t="s">
        <v>1322</v>
      </c>
      <c r="AC292" s="4">
        <v>44</v>
      </c>
      <c r="AD292" s="4" t="s">
        <v>480</v>
      </c>
      <c r="AE292" s="4" t="s">
        <v>481</v>
      </c>
      <c r="AJ292" s="4" t="s">
        <v>34</v>
      </c>
      <c r="AK292" s="4" t="s">
        <v>35</v>
      </c>
      <c r="AL292" s="4" t="s">
        <v>638</v>
      </c>
      <c r="AM292" s="4" t="s">
        <v>639</v>
      </c>
      <c r="AT292" s="4" t="s">
        <v>82</v>
      </c>
      <c r="AU292" s="4" t="s">
        <v>83</v>
      </c>
      <c r="AV292" s="4" t="s">
        <v>1323</v>
      </c>
      <c r="AW292" s="4" t="s">
        <v>952</v>
      </c>
      <c r="BG292" s="4" t="s">
        <v>82</v>
      </c>
      <c r="BH292" s="4" t="s">
        <v>83</v>
      </c>
      <c r="BI292" s="4" t="s">
        <v>1324</v>
      </c>
      <c r="BJ292" s="4" t="s">
        <v>1325</v>
      </c>
      <c r="BK292" s="4" t="s">
        <v>82</v>
      </c>
      <c r="BL292" s="4" t="s">
        <v>83</v>
      </c>
      <c r="BM292" s="4" t="s">
        <v>1326</v>
      </c>
      <c r="BN292" s="4" t="s">
        <v>1327</v>
      </c>
      <c r="BO292" s="4" t="s">
        <v>82</v>
      </c>
      <c r="BP292" s="4" t="s">
        <v>83</v>
      </c>
      <c r="BQ292" s="4" t="s">
        <v>1328</v>
      </c>
      <c r="BR292" s="4" t="s">
        <v>1329</v>
      </c>
      <c r="BS292" s="4" t="s">
        <v>1117</v>
      </c>
      <c r="BT292" s="4" t="s">
        <v>1118</v>
      </c>
    </row>
    <row r="293" spans="1:72" ht="13.5" customHeight="1">
      <c r="A293" s="6" t="str">
        <f>HYPERLINK("http://kyu.snu.ac.kr/sdhj/index.jsp?type=hj/GK14791_00IM0001_123b.jpg","1870_해북촌_123b")</f>
        <v>1870_해북촌_123b</v>
      </c>
      <c r="B293" s="4">
        <v>1870</v>
      </c>
      <c r="C293" s="4" t="s">
        <v>9297</v>
      </c>
      <c r="D293" s="4" t="s">
        <v>9298</v>
      </c>
      <c r="E293" s="4">
        <v>292</v>
      </c>
      <c r="F293" s="4">
        <v>3</v>
      </c>
      <c r="G293" s="4" t="s">
        <v>1183</v>
      </c>
      <c r="H293" s="4" t="s">
        <v>1184</v>
      </c>
      <c r="I293" s="4">
        <v>1</v>
      </c>
      <c r="L293" s="4">
        <v>4</v>
      </c>
      <c r="M293" s="4" t="s">
        <v>1319</v>
      </c>
      <c r="N293" s="4" t="s">
        <v>1320</v>
      </c>
      <c r="S293" s="4" t="s">
        <v>96</v>
      </c>
      <c r="T293" s="4" t="s">
        <v>97</v>
      </c>
      <c r="W293" s="4" t="s">
        <v>623</v>
      </c>
      <c r="X293" s="4" t="s">
        <v>425</v>
      </c>
      <c r="Y293" s="4" t="s">
        <v>100</v>
      </c>
      <c r="Z293" s="4" t="s">
        <v>101</v>
      </c>
      <c r="AC293" s="4">
        <v>47</v>
      </c>
      <c r="AD293" s="4" t="s">
        <v>287</v>
      </c>
      <c r="AE293" s="4" t="s">
        <v>288</v>
      </c>
      <c r="AJ293" s="4" t="s">
        <v>104</v>
      </c>
      <c r="AK293" s="4" t="s">
        <v>105</v>
      </c>
      <c r="AL293" s="4" t="s">
        <v>1255</v>
      </c>
      <c r="AM293" s="4" t="s">
        <v>1256</v>
      </c>
      <c r="AT293" s="4" t="s">
        <v>82</v>
      </c>
      <c r="AU293" s="4" t="s">
        <v>83</v>
      </c>
      <c r="AV293" s="4" t="s">
        <v>1330</v>
      </c>
      <c r="AW293" s="4" t="s">
        <v>1331</v>
      </c>
      <c r="BG293" s="4" t="s">
        <v>82</v>
      </c>
      <c r="BH293" s="4" t="s">
        <v>83</v>
      </c>
      <c r="BI293" s="4" t="s">
        <v>1332</v>
      </c>
      <c r="BJ293" s="4" t="s">
        <v>1333</v>
      </c>
      <c r="BK293" s="4" t="s">
        <v>82</v>
      </c>
      <c r="BL293" s="4" t="s">
        <v>83</v>
      </c>
      <c r="BM293" s="4" t="s">
        <v>1334</v>
      </c>
      <c r="BN293" s="4" t="s">
        <v>1335</v>
      </c>
      <c r="BO293" s="4" t="s">
        <v>82</v>
      </c>
      <c r="BP293" s="4" t="s">
        <v>83</v>
      </c>
      <c r="BQ293" s="4" t="s">
        <v>1336</v>
      </c>
      <c r="BR293" s="4" t="s">
        <v>1337</v>
      </c>
      <c r="BS293" s="4" t="s">
        <v>918</v>
      </c>
      <c r="BT293" s="4" t="s">
        <v>919</v>
      </c>
    </row>
    <row r="294" spans="1:72" ht="13.5" customHeight="1">
      <c r="A294" s="6" t="str">
        <f>HYPERLINK("http://kyu.snu.ac.kr/sdhj/index.jsp?type=hj/GK14791_00IM0001_124a.jpg","1870_해북촌_124a")</f>
        <v>1870_해북촌_124a</v>
      </c>
      <c r="B294" s="4">
        <v>1870</v>
      </c>
      <c r="C294" s="4" t="s">
        <v>9337</v>
      </c>
      <c r="D294" s="4" t="s">
        <v>9338</v>
      </c>
      <c r="E294" s="4">
        <v>293</v>
      </c>
      <c r="F294" s="4">
        <v>3</v>
      </c>
      <c r="G294" s="4" t="s">
        <v>1183</v>
      </c>
      <c r="H294" s="4" t="s">
        <v>1184</v>
      </c>
      <c r="I294" s="4">
        <v>1</v>
      </c>
      <c r="L294" s="4">
        <v>4</v>
      </c>
      <c r="M294" s="4" t="s">
        <v>1319</v>
      </c>
      <c r="N294" s="4" t="s">
        <v>1320</v>
      </c>
      <c r="S294" s="4" t="s">
        <v>116</v>
      </c>
      <c r="T294" s="4" t="s">
        <v>117</v>
      </c>
      <c r="Y294" s="4" t="s">
        <v>1338</v>
      </c>
      <c r="Z294" s="4" t="s">
        <v>1339</v>
      </c>
      <c r="AC294" s="4">
        <v>21</v>
      </c>
      <c r="AD294" s="4" t="s">
        <v>765</v>
      </c>
      <c r="AE294" s="4" t="s">
        <v>766</v>
      </c>
    </row>
    <row r="295" spans="1:72" ht="13.5" customHeight="1">
      <c r="A295" s="6" t="str">
        <f>HYPERLINK("http://kyu.snu.ac.kr/sdhj/index.jsp?type=hj/GK14791_00IM0001_124a.jpg","1870_해북촌_124a")</f>
        <v>1870_해북촌_124a</v>
      </c>
      <c r="B295" s="4">
        <v>1870</v>
      </c>
      <c r="C295" s="4" t="s">
        <v>9339</v>
      </c>
      <c r="D295" s="4" t="s">
        <v>9340</v>
      </c>
      <c r="E295" s="4">
        <v>294</v>
      </c>
      <c r="F295" s="4">
        <v>3</v>
      </c>
      <c r="G295" s="4" t="s">
        <v>1183</v>
      </c>
      <c r="H295" s="4" t="s">
        <v>1184</v>
      </c>
      <c r="I295" s="4">
        <v>1</v>
      </c>
      <c r="L295" s="4">
        <v>4</v>
      </c>
      <c r="M295" s="4" t="s">
        <v>1319</v>
      </c>
      <c r="N295" s="4" t="s">
        <v>1320</v>
      </c>
      <c r="S295" s="4" t="s">
        <v>124</v>
      </c>
      <c r="T295" s="4" t="s">
        <v>125</v>
      </c>
      <c r="W295" s="4" t="s">
        <v>75</v>
      </c>
      <c r="X295" s="4" t="s">
        <v>9341</v>
      </c>
      <c r="Y295" s="4" t="s">
        <v>100</v>
      </c>
      <c r="Z295" s="4" t="s">
        <v>101</v>
      </c>
      <c r="AC295" s="4">
        <v>27</v>
      </c>
      <c r="AD295" s="4" t="s">
        <v>136</v>
      </c>
      <c r="AE295" s="4" t="s">
        <v>137</v>
      </c>
    </row>
    <row r="296" spans="1:72" ht="13.5" customHeight="1">
      <c r="A296" s="6" t="str">
        <f>HYPERLINK("http://kyu.snu.ac.kr/sdhj/index.jsp?type=hj/GK14791_00IM0001_124a.jpg","1870_해북촌_124a")</f>
        <v>1870_해북촌_124a</v>
      </c>
      <c r="B296" s="4">
        <v>1870</v>
      </c>
      <c r="C296" s="4" t="s">
        <v>9339</v>
      </c>
      <c r="D296" s="4" t="s">
        <v>9340</v>
      </c>
      <c r="E296" s="4">
        <v>295</v>
      </c>
      <c r="F296" s="4">
        <v>3</v>
      </c>
      <c r="G296" s="4" t="s">
        <v>1183</v>
      </c>
      <c r="H296" s="4" t="s">
        <v>1184</v>
      </c>
      <c r="I296" s="4">
        <v>1</v>
      </c>
      <c r="L296" s="4">
        <v>4</v>
      </c>
      <c r="M296" s="4" t="s">
        <v>1319</v>
      </c>
      <c r="N296" s="4" t="s">
        <v>1320</v>
      </c>
      <c r="S296" s="4" t="s">
        <v>116</v>
      </c>
      <c r="T296" s="4" t="s">
        <v>117</v>
      </c>
      <c r="Y296" s="4" t="s">
        <v>1340</v>
      </c>
      <c r="Z296" s="4" t="s">
        <v>1341</v>
      </c>
      <c r="AC296" s="4">
        <v>18</v>
      </c>
      <c r="AD296" s="4" t="s">
        <v>194</v>
      </c>
      <c r="AE296" s="4" t="s">
        <v>195</v>
      </c>
    </row>
    <row r="297" spans="1:72" ht="13.5" customHeight="1">
      <c r="A297" s="6" t="str">
        <f>HYPERLINK("http://kyu.snu.ac.kr/sdhj/index.jsp?type=hj/GK14791_00IM0001_124a.jpg","1870_해북촌_124a")</f>
        <v>1870_해북촌_124a</v>
      </c>
      <c r="B297" s="4">
        <v>1870</v>
      </c>
      <c r="C297" s="4" t="s">
        <v>9339</v>
      </c>
      <c r="D297" s="4" t="s">
        <v>9340</v>
      </c>
      <c r="E297" s="4">
        <v>296</v>
      </c>
      <c r="F297" s="4">
        <v>3</v>
      </c>
      <c r="G297" s="4" t="s">
        <v>1183</v>
      </c>
      <c r="H297" s="4" t="s">
        <v>1184</v>
      </c>
      <c r="I297" s="4">
        <v>1</v>
      </c>
      <c r="L297" s="4">
        <v>4</v>
      </c>
      <c r="M297" s="4" t="s">
        <v>1319</v>
      </c>
      <c r="N297" s="4" t="s">
        <v>1320</v>
      </c>
      <c r="T297" s="4" t="s">
        <v>9342</v>
      </c>
      <c r="U297" s="4" t="s">
        <v>284</v>
      </c>
      <c r="V297" s="4" t="s">
        <v>285</v>
      </c>
      <c r="Y297" s="4" t="s">
        <v>1342</v>
      </c>
      <c r="Z297" s="4" t="s">
        <v>1343</v>
      </c>
      <c r="AC297" s="4">
        <v>52</v>
      </c>
    </row>
    <row r="298" spans="1:72" ht="13.5" customHeight="1">
      <c r="A298" s="6" t="str">
        <f>HYPERLINK("http://kyu.snu.ac.kr/sdhj/index.jsp?type=hj/GK14791_00IM0001_124a.jpg","1870_해북촌_124a")</f>
        <v>1870_해북촌_124a</v>
      </c>
      <c r="B298" s="4">
        <v>1870</v>
      </c>
      <c r="C298" s="4" t="s">
        <v>9339</v>
      </c>
      <c r="D298" s="4" t="s">
        <v>9340</v>
      </c>
      <c r="E298" s="4">
        <v>297</v>
      </c>
      <c r="F298" s="4">
        <v>3</v>
      </c>
      <c r="G298" s="4" t="s">
        <v>1183</v>
      </c>
      <c r="H298" s="4" t="s">
        <v>1184</v>
      </c>
      <c r="I298" s="4">
        <v>1</v>
      </c>
      <c r="L298" s="4">
        <v>4</v>
      </c>
      <c r="M298" s="4" t="s">
        <v>1319</v>
      </c>
      <c r="N298" s="4" t="s">
        <v>1320</v>
      </c>
      <c r="T298" s="4" t="s">
        <v>9342</v>
      </c>
      <c r="U298" s="4" t="s">
        <v>138</v>
      </c>
      <c r="V298" s="4" t="s">
        <v>139</v>
      </c>
      <c r="Y298" s="4" t="s">
        <v>1344</v>
      </c>
      <c r="Z298" s="4" t="s">
        <v>1345</v>
      </c>
      <c r="AC298" s="4">
        <v>68</v>
      </c>
    </row>
    <row r="299" spans="1:72" ht="13.5" customHeight="1">
      <c r="A299" s="6" t="str">
        <f>HYPERLINK("http://kyu.snu.ac.kr/sdhj/index.jsp?type=hj/GK14791_00IM0001_124a.jpg","1870_해북촌_124a")</f>
        <v>1870_해북촌_124a</v>
      </c>
      <c r="B299" s="4">
        <v>1870</v>
      </c>
      <c r="C299" s="4" t="s">
        <v>9339</v>
      </c>
      <c r="D299" s="4" t="s">
        <v>9340</v>
      </c>
      <c r="E299" s="4">
        <v>298</v>
      </c>
      <c r="F299" s="4">
        <v>3</v>
      </c>
      <c r="G299" s="4" t="s">
        <v>1183</v>
      </c>
      <c r="H299" s="4" t="s">
        <v>1184</v>
      </c>
      <c r="I299" s="4">
        <v>1</v>
      </c>
      <c r="L299" s="4">
        <v>4</v>
      </c>
      <c r="M299" s="4" t="s">
        <v>1319</v>
      </c>
      <c r="N299" s="4" t="s">
        <v>1320</v>
      </c>
      <c r="T299" s="4" t="s">
        <v>9342</v>
      </c>
      <c r="U299" s="4" t="s">
        <v>9343</v>
      </c>
      <c r="V299" s="4" t="s">
        <v>1346</v>
      </c>
      <c r="Y299" s="4" t="s">
        <v>9344</v>
      </c>
      <c r="Z299" s="4" t="s">
        <v>1347</v>
      </c>
      <c r="AD299" s="4" t="s">
        <v>536</v>
      </c>
      <c r="AE299" s="4" t="s">
        <v>537</v>
      </c>
      <c r="AF299" s="4" t="s">
        <v>1348</v>
      </c>
      <c r="AG299" s="4" t="s">
        <v>9345</v>
      </c>
      <c r="BF299" s="4" t="s">
        <v>9346</v>
      </c>
    </row>
    <row r="300" spans="1:72" ht="13.5" customHeight="1">
      <c r="A300" s="6" t="str">
        <f>HYPERLINK("http://kyu.snu.ac.kr/sdhj/index.jsp?type=hj/GK14791_00IM0001_124a.jpg","1870_해북촌_124a")</f>
        <v>1870_해북촌_124a</v>
      </c>
      <c r="B300" s="4">
        <v>1870</v>
      </c>
      <c r="C300" s="4" t="s">
        <v>9347</v>
      </c>
      <c r="D300" s="4" t="s">
        <v>9348</v>
      </c>
      <c r="E300" s="4">
        <v>299</v>
      </c>
      <c r="F300" s="4">
        <v>3</v>
      </c>
      <c r="G300" s="4" t="s">
        <v>1183</v>
      </c>
      <c r="H300" s="4" t="s">
        <v>1184</v>
      </c>
      <c r="I300" s="4">
        <v>1</v>
      </c>
      <c r="L300" s="4">
        <v>4</v>
      </c>
      <c r="M300" s="4" t="s">
        <v>1319</v>
      </c>
      <c r="N300" s="4" t="s">
        <v>1320</v>
      </c>
      <c r="S300" s="4" t="s">
        <v>9349</v>
      </c>
      <c r="T300" s="4" t="s">
        <v>9350</v>
      </c>
      <c r="U300" s="4" t="s">
        <v>1349</v>
      </c>
      <c r="V300" s="4" t="s">
        <v>1350</v>
      </c>
      <c r="Y300" s="4" t="s">
        <v>9351</v>
      </c>
      <c r="Z300" s="4" t="s">
        <v>1351</v>
      </c>
      <c r="AF300" s="4" t="s">
        <v>1278</v>
      </c>
      <c r="AG300" s="4" t="s">
        <v>1279</v>
      </c>
    </row>
    <row r="301" spans="1:72" ht="13.5" customHeight="1">
      <c r="A301" s="6" t="str">
        <f>HYPERLINK("http://kyu.snu.ac.kr/sdhj/index.jsp?type=hj/GK14791_00IM0001_124a.jpg","1870_해북촌_124a")</f>
        <v>1870_해북촌_124a</v>
      </c>
      <c r="B301" s="4">
        <v>1870</v>
      </c>
      <c r="C301" s="4" t="s">
        <v>9339</v>
      </c>
      <c r="D301" s="4" t="s">
        <v>9340</v>
      </c>
      <c r="E301" s="4">
        <v>300</v>
      </c>
      <c r="F301" s="4">
        <v>3</v>
      </c>
      <c r="G301" s="4" t="s">
        <v>1183</v>
      </c>
      <c r="H301" s="4" t="s">
        <v>1184</v>
      </c>
      <c r="I301" s="4">
        <v>1</v>
      </c>
      <c r="L301" s="4">
        <v>4</v>
      </c>
      <c r="M301" s="4" t="s">
        <v>1319</v>
      </c>
      <c r="N301" s="4" t="s">
        <v>1320</v>
      </c>
      <c r="T301" s="4" t="s">
        <v>9342</v>
      </c>
      <c r="U301" s="4" t="s">
        <v>138</v>
      </c>
      <c r="V301" s="4" t="s">
        <v>139</v>
      </c>
      <c r="Y301" s="4" t="s">
        <v>1352</v>
      </c>
      <c r="Z301" s="4" t="s">
        <v>1353</v>
      </c>
      <c r="AD301" s="4" t="s">
        <v>826</v>
      </c>
      <c r="AE301" s="4" t="s">
        <v>827</v>
      </c>
    </row>
    <row r="302" spans="1:72" ht="13.5" customHeight="1">
      <c r="A302" s="6" t="str">
        <f>HYPERLINK("http://kyu.snu.ac.kr/sdhj/index.jsp?type=hj/GK14791_00IM0001_124a.jpg","1870_해북촌_124a")</f>
        <v>1870_해북촌_124a</v>
      </c>
      <c r="B302" s="4">
        <v>1870</v>
      </c>
      <c r="C302" s="4" t="s">
        <v>9339</v>
      </c>
      <c r="D302" s="4" t="s">
        <v>9340</v>
      </c>
      <c r="E302" s="4">
        <v>301</v>
      </c>
      <c r="F302" s="4">
        <v>3</v>
      </c>
      <c r="G302" s="4" t="s">
        <v>1183</v>
      </c>
      <c r="H302" s="4" t="s">
        <v>1184</v>
      </c>
      <c r="I302" s="4">
        <v>1</v>
      </c>
      <c r="L302" s="4">
        <v>4</v>
      </c>
      <c r="M302" s="4" t="s">
        <v>1319</v>
      </c>
      <c r="N302" s="4" t="s">
        <v>1320</v>
      </c>
      <c r="S302" s="4" t="s">
        <v>1234</v>
      </c>
      <c r="T302" s="4" t="s">
        <v>1235</v>
      </c>
      <c r="Y302" s="4" t="s">
        <v>1354</v>
      </c>
      <c r="Z302" s="4" t="s">
        <v>1355</v>
      </c>
      <c r="AD302" s="4" t="s">
        <v>184</v>
      </c>
      <c r="AE302" s="4" t="s">
        <v>185</v>
      </c>
    </row>
    <row r="303" spans="1:72" ht="13.5" customHeight="1">
      <c r="A303" s="6" t="str">
        <f>HYPERLINK("http://kyu.snu.ac.kr/sdhj/index.jsp?type=hj/GK14791_00IM0001_124a.jpg","1870_해북촌_124a")</f>
        <v>1870_해북촌_124a</v>
      </c>
      <c r="B303" s="4">
        <v>1870</v>
      </c>
      <c r="C303" s="4" t="s">
        <v>9339</v>
      </c>
      <c r="D303" s="4" t="s">
        <v>9340</v>
      </c>
      <c r="E303" s="4">
        <v>302</v>
      </c>
      <c r="F303" s="4">
        <v>3</v>
      </c>
      <c r="G303" s="4" t="s">
        <v>1183</v>
      </c>
      <c r="H303" s="4" t="s">
        <v>1184</v>
      </c>
      <c r="I303" s="4">
        <v>1</v>
      </c>
      <c r="L303" s="4">
        <v>5</v>
      </c>
      <c r="M303" s="4" t="s">
        <v>1356</v>
      </c>
      <c r="N303" s="4" t="s">
        <v>1357</v>
      </c>
      <c r="T303" s="4" t="s">
        <v>9177</v>
      </c>
      <c r="U303" s="4" t="s">
        <v>1358</v>
      </c>
      <c r="V303" s="4" t="s">
        <v>1359</v>
      </c>
      <c r="W303" s="4" t="s">
        <v>634</v>
      </c>
      <c r="X303" s="4" t="s">
        <v>635</v>
      </c>
      <c r="Y303" s="4" t="s">
        <v>1360</v>
      </c>
      <c r="Z303" s="4" t="s">
        <v>1361</v>
      </c>
      <c r="AC303" s="4">
        <v>60</v>
      </c>
      <c r="AD303" s="4" t="s">
        <v>410</v>
      </c>
      <c r="AE303" s="4" t="s">
        <v>411</v>
      </c>
      <c r="AJ303" s="4" t="s">
        <v>34</v>
      </c>
      <c r="AK303" s="4" t="s">
        <v>35</v>
      </c>
      <c r="AL303" s="4" t="s">
        <v>638</v>
      </c>
      <c r="AM303" s="4" t="s">
        <v>639</v>
      </c>
      <c r="AT303" s="4" t="s">
        <v>82</v>
      </c>
      <c r="AU303" s="4" t="s">
        <v>83</v>
      </c>
      <c r="AV303" s="4" t="s">
        <v>1248</v>
      </c>
      <c r="AW303" s="4" t="s">
        <v>1249</v>
      </c>
      <c r="BG303" s="4" t="s">
        <v>82</v>
      </c>
      <c r="BH303" s="4" t="s">
        <v>83</v>
      </c>
      <c r="BI303" s="4" t="s">
        <v>1250</v>
      </c>
      <c r="BJ303" s="4" t="s">
        <v>9318</v>
      </c>
      <c r="BK303" s="4" t="s">
        <v>82</v>
      </c>
      <c r="BL303" s="4" t="s">
        <v>83</v>
      </c>
      <c r="BM303" s="4" t="s">
        <v>1251</v>
      </c>
      <c r="BN303" s="4" t="s">
        <v>1252</v>
      </c>
      <c r="BO303" s="4" t="s">
        <v>82</v>
      </c>
      <c r="BP303" s="4" t="s">
        <v>83</v>
      </c>
      <c r="BQ303" s="4" t="s">
        <v>1362</v>
      </c>
      <c r="BR303" s="4" t="s">
        <v>1363</v>
      </c>
      <c r="BS303" s="4" t="s">
        <v>260</v>
      </c>
      <c r="BT303" s="4" t="s">
        <v>261</v>
      </c>
    </row>
    <row r="304" spans="1:72" ht="13.5" customHeight="1">
      <c r="A304" s="6" t="str">
        <f>HYPERLINK("http://kyu.snu.ac.kr/sdhj/index.jsp?type=hj/GK14791_00IM0001_124a.jpg","1870_해북촌_124a")</f>
        <v>1870_해북촌_124a</v>
      </c>
      <c r="B304" s="4">
        <v>1870</v>
      </c>
      <c r="C304" s="4" t="s">
        <v>9352</v>
      </c>
      <c r="D304" s="4" t="s">
        <v>9353</v>
      </c>
      <c r="E304" s="4">
        <v>303</v>
      </c>
      <c r="F304" s="4">
        <v>3</v>
      </c>
      <c r="G304" s="4" t="s">
        <v>1183</v>
      </c>
      <c r="H304" s="4" t="s">
        <v>1184</v>
      </c>
      <c r="I304" s="4">
        <v>1</v>
      </c>
      <c r="L304" s="4">
        <v>5</v>
      </c>
      <c r="M304" s="4" t="s">
        <v>1356</v>
      </c>
      <c r="N304" s="4" t="s">
        <v>1357</v>
      </c>
      <c r="S304" s="4" t="s">
        <v>96</v>
      </c>
      <c r="T304" s="4" t="s">
        <v>97</v>
      </c>
      <c r="W304" s="4" t="s">
        <v>580</v>
      </c>
      <c r="X304" s="4" t="s">
        <v>581</v>
      </c>
      <c r="Y304" s="4" t="s">
        <v>100</v>
      </c>
      <c r="Z304" s="4" t="s">
        <v>101</v>
      </c>
      <c r="AC304" s="4">
        <v>63</v>
      </c>
      <c r="AD304" s="4" t="s">
        <v>319</v>
      </c>
      <c r="AE304" s="4" t="s">
        <v>320</v>
      </c>
      <c r="AJ304" s="4" t="s">
        <v>104</v>
      </c>
      <c r="AK304" s="4" t="s">
        <v>105</v>
      </c>
      <c r="AL304" s="4" t="s">
        <v>727</v>
      </c>
      <c r="AM304" s="4" t="s">
        <v>728</v>
      </c>
      <c r="AT304" s="4" t="s">
        <v>82</v>
      </c>
      <c r="AU304" s="4" t="s">
        <v>83</v>
      </c>
      <c r="AV304" s="4" t="s">
        <v>1364</v>
      </c>
      <c r="AW304" s="4" t="s">
        <v>1365</v>
      </c>
      <c r="BG304" s="4" t="s">
        <v>82</v>
      </c>
      <c r="BH304" s="4" t="s">
        <v>83</v>
      </c>
      <c r="BI304" s="4" t="s">
        <v>1366</v>
      </c>
      <c r="BJ304" s="4" t="s">
        <v>1367</v>
      </c>
      <c r="BK304" s="4" t="s">
        <v>82</v>
      </c>
      <c r="BL304" s="4" t="s">
        <v>83</v>
      </c>
      <c r="BM304" s="4" t="s">
        <v>1368</v>
      </c>
      <c r="BN304" s="4" t="s">
        <v>1369</v>
      </c>
      <c r="BO304" s="4" t="s">
        <v>82</v>
      </c>
      <c r="BP304" s="4" t="s">
        <v>83</v>
      </c>
      <c r="BQ304" s="4" t="s">
        <v>1370</v>
      </c>
      <c r="BR304" s="4" t="s">
        <v>1371</v>
      </c>
      <c r="BS304" s="4" t="s">
        <v>659</v>
      </c>
      <c r="BT304" s="4" t="s">
        <v>660</v>
      </c>
    </row>
    <row r="305" spans="1:58" ht="13.5" customHeight="1">
      <c r="A305" s="6" t="str">
        <f>HYPERLINK("http://kyu.snu.ac.kr/sdhj/index.jsp?type=hj/GK14791_00IM0001_124a.jpg","1870_해북촌_124a")</f>
        <v>1870_해북촌_124a</v>
      </c>
      <c r="B305" s="4">
        <v>1870</v>
      </c>
      <c r="C305" s="4" t="s">
        <v>9354</v>
      </c>
      <c r="D305" s="4" t="s">
        <v>9355</v>
      </c>
      <c r="E305" s="4">
        <v>304</v>
      </c>
      <c r="F305" s="4">
        <v>3</v>
      </c>
      <c r="G305" s="4" t="s">
        <v>1183</v>
      </c>
      <c r="H305" s="4" t="s">
        <v>1184</v>
      </c>
      <c r="I305" s="4">
        <v>1</v>
      </c>
      <c r="L305" s="4">
        <v>5</v>
      </c>
      <c r="M305" s="4" t="s">
        <v>1356</v>
      </c>
      <c r="N305" s="4" t="s">
        <v>1357</v>
      </c>
      <c r="S305" s="4" t="s">
        <v>1372</v>
      </c>
      <c r="T305" s="4" t="s">
        <v>1373</v>
      </c>
      <c r="W305" s="4" t="s">
        <v>98</v>
      </c>
      <c r="X305" s="4" t="s">
        <v>99</v>
      </c>
      <c r="Y305" s="4" t="s">
        <v>100</v>
      </c>
      <c r="Z305" s="4" t="s">
        <v>101</v>
      </c>
      <c r="AC305" s="4">
        <v>59</v>
      </c>
      <c r="AD305" s="4" t="s">
        <v>378</v>
      </c>
      <c r="AE305" s="4" t="s">
        <v>379</v>
      </c>
      <c r="AJ305" s="4" t="s">
        <v>104</v>
      </c>
      <c r="AK305" s="4" t="s">
        <v>105</v>
      </c>
      <c r="AL305" s="4" t="s">
        <v>106</v>
      </c>
      <c r="AM305" s="4" t="s">
        <v>107</v>
      </c>
    </row>
    <row r="306" spans="1:58" ht="13.5" customHeight="1">
      <c r="A306" s="6" t="str">
        <f>HYPERLINK("http://kyu.snu.ac.kr/sdhj/index.jsp?type=hj/GK14791_00IM0001_124a.jpg","1870_해북촌_124a")</f>
        <v>1870_해북촌_124a</v>
      </c>
      <c r="B306" s="4">
        <v>1870</v>
      </c>
      <c r="C306" s="4" t="s">
        <v>9181</v>
      </c>
      <c r="D306" s="4" t="s">
        <v>9182</v>
      </c>
      <c r="E306" s="4">
        <v>305</v>
      </c>
      <c r="F306" s="4">
        <v>3</v>
      </c>
      <c r="G306" s="4" t="s">
        <v>1183</v>
      </c>
      <c r="H306" s="4" t="s">
        <v>1184</v>
      </c>
      <c r="I306" s="4">
        <v>1</v>
      </c>
      <c r="L306" s="4">
        <v>5</v>
      </c>
      <c r="M306" s="4" t="s">
        <v>1356</v>
      </c>
      <c r="N306" s="4" t="s">
        <v>1357</v>
      </c>
      <c r="S306" s="4" t="s">
        <v>116</v>
      </c>
      <c r="T306" s="4" t="s">
        <v>117</v>
      </c>
      <c r="Y306" s="4" t="s">
        <v>1374</v>
      </c>
      <c r="Z306" s="4" t="s">
        <v>1375</v>
      </c>
      <c r="AC306" s="4">
        <v>22</v>
      </c>
      <c r="AD306" s="4" t="s">
        <v>127</v>
      </c>
      <c r="AE306" s="4" t="s">
        <v>128</v>
      </c>
    </row>
    <row r="307" spans="1:58" ht="13.5" customHeight="1">
      <c r="A307" s="6" t="str">
        <f>HYPERLINK("http://kyu.snu.ac.kr/sdhj/index.jsp?type=hj/GK14791_00IM0001_124a.jpg","1870_해북촌_124a")</f>
        <v>1870_해북촌_124a</v>
      </c>
      <c r="B307" s="4">
        <v>1870</v>
      </c>
      <c r="C307" s="4" t="s">
        <v>9181</v>
      </c>
      <c r="D307" s="4" t="s">
        <v>9182</v>
      </c>
      <c r="E307" s="4">
        <v>306</v>
      </c>
      <c r="F307" s="4">
        <v>3</v>
      </c>
      <c r="G307" s="4" t="s">
        <v>1183</v>
      </c>
      <c r="H307" s="4" t="s">
        <v>1184</v>
      </c>
      <c r="I307" s="4">
        <v>1</v>
      </c>
      <c r="L307" s="4">
        <v>5</v>
      </c>
      <c r="M307" s="4" t="s">
        <v>1356</v>
      </c>
      <c r="N307" s="4" t="s">
        <v>1357</v>
      </c>
      <c r="S307" s="4" t="s">
        <v>124</v>
      </c>
      <c r="T307" s="4" t="s">
        <v>125</v>
      </c>
      <c r="W307" s="4" t="s">
        <v>75</v>
      </c>
      <c r="X307" s="4" t="s">
        <v>9178</v>
      </c>
      <c r="Y307" s="4" t="s">
        <v>100</v>
      </c>
      <c r="Z307" s="4" t="s">
        <v>101</v>
      </c>
      <c r="AC307" s="4">
        <v>25</v>
      </c>
      <c r="AJ307" s="4" t="s">
        <v>104</v>
      </c>
      <c r="AK307" s="4" t="s">
        <v>105</v>
      </c>
      <c r="AL307" s="4" t="s">
        <v>1376</v>
      </c>
      <c r="AM307" s="4" t="s">
        <v>1377</v>
      </c>
    </row>
    <row r="308" spans="1:58" ht="13.5" customHeight="1">
      <c r="A308" s="6" t="str">
        <f>HYPERLINK("http://kyu.snu.ac.kr/sdhj/index.jsp?type=hj/GK14791_00IM0001_124a.jpg","1870_해북촌_124a")</f>
        <v>1870_해북촌_124a</v>
      </c>
      <c r="B308" s="4">
        <v>1870</v>
      </c>
      <c r="C308" s="4" t="s">
        <v>9181</v>
      </c>
      <c r="D308" s="4" t="s">
        <v>9182</v>
      </c>
      <c r="E308" s="4">
        <v>307</v>
      </c>
      <c r="F308" s="4">
        <v>3</v>
      </c>
      <c r="G308" s="4" t="s">
        <v>1183</v>
      </c>
      <c r="H308" s="4" t="s">
        <v>1184</v>
      </c>
      <c r="I308" s="4">
        <v>1</v>
      </c>
      <c r="L308" s="4">
        <v>5</v>
      </c>
      <c r="M308" s="4" t="s">
        <v>1356</v>
      </c>
      <c r="N308" s="4" t="s">
        <v>1357</v>
      </c>
      <c r="T308" s="4" t="s">
        <v>9183</v>
      </c>
      <c r="U308" s="4" t="s">
        <v>138</v>
      </c>
      <c r="V308" s="4" t="s">
        <v>139</v>
      </c>
      <c r="Y308" s="4" t="s">
        <v>286</v>
      </c>
      <c r="Z308" s="4" t="s">
        <v>9356</v>
      </c>
      <c r="AD308" s="4" t="s">
        <v>536</v>
      </c>
      <c r="AE308" s="4" t="s">
        <v>537</v>
      </c>
    </row>
    <row r="309" spans="1:58" ht="13.5" customHeight="1">
      <c r="A309" s="6" t="str">
        <f>HYPERLINK("http://kyu.snu.ac.kr/sdhj/index.jsp?type=hj/GK14791_00IM0001_124a.jpg","1870_해북촌_124a")</f>
        <v>1870_해북촌_124a</v>
      </c>
      <c r="B309" s="4">
        <v>1870</v>
      </c>
      <c r="C309" s="4" t="s">
        <v>9181</v>
      </c>
      <c r="D309" s="4" t="s">
        <v>9182</v>
      </c>
      <c r="E309" s="4">
        <v>308</v>
      </c>
      <c r="F309" s="4">
        <v>3</v>
      </c>
      <c r="G309" s="4" t="s">
        <v>1183</v>
      </c>
      <c r="H309" s="4" t="s">
        <v>1184</v>
      </c>
      <c r="I309" s="4">
        <v>1</v>
      </c>
      <c r="L309" s="4">
        <v>5</v>
      </c>
      <c r="M309" s="4" t="s">
        <v>1356</v>
      </c>
      <c r="N309" s="4" t="s">
        <v>1357</v>
      </c>
      <c r="T309" s="4" t="s">
        <v>9183</v>
      </c>
      <c r="U309" s="4" t="s">
        <v>1378</v>
      </c>
      <c r="V309" s="4" t="s">
        <v>1379</v>
      </c>
      <c r="Y309" s="4" t="s">
        <v>1380</v>
      </c>
      <c r="Z309" s="4" t="s">
        <v>1343</v>
      </c>
      <c r="AD309" s="4" t="s">
        <v>321</v>
      </c>
      <c r="AE309" s="4" t="s">
        <v>322</v>
      </c>
    </row>
    <row r="310" spans="1:58" ht="13.5" customHeight="1">
      <c r="A310" s="6" t="str">
        <f>HYPERLINK("http://kyu.snu.ac.kr/sdhj/index.jsp?type=hj/GK14791_00IM0001_124a.jpg","1870_해북촌_124a")</f>
        <v>1870_해북촌_124a</v>
      </c>
      <c r="B310" s="4">
        <v>1870</v>
      </c>
      <c r="C310" s="4" t="s">
        <v>9181</v>
      </c>
      <c r="D310" s="4" t="s">
        <v>9182</v>
      </c>
      <c r="E310" s="4">
        <v>309</v>
      </c>
      <c r="F310" s="4">
        <v>3</v>
      </c>
      <c r="G310" s="4" t="s">
        <v>1183</v>
      </c>
      <c r="H310" s="4" t="s">
        <v>1184</v>
      </c>
      <c r="I310" s="4">
        <v>1</v>
      </c>
      <c r="L310" s="4">
        <v>5</v>
      </c>
      <c r="M310" s="4" t="s">
        <v>1356</v>
      </c>
      <c r="N310" s="4" t="s">
        <v>1357</v>
      </c>
      <c r="T310" s="4" t="s">
        <v>9183</v>
      </c>
      <c r="U310" s="4" t="s">
        <v>1378</v>
      </c>
      <c r="V310" s="4" t="s">
        <v>1379</v>
      </c>
      <c r="Y310" s="4" t="s">
        <v>1381</v>
      </c>
      <c r="Z310" s="4" t="s">
        <v>1034</v>
      </c>
      <c r="AD310" s="4" t="s">
        <v>536</v>
      </c>
      <c r="AE310" s="4" t="s">
        <v>537</v>
      </c>
    </row>
    <row r="311" spans="1:58" ht="13.5" customHeight="1">
      <c r="A311" s="6" t="str">
        <f>HYPERLINK("http://kyu.snu.ac.kr/sdhj/index.jsp?type=hj/GK14791_00IM0001_124a.jpg","1870_해북촌_124a")</f>
        <v>1870_해북촌_124a</v>
      </c>
      <c r="B311" s="4">
        <v>1870</v>
      </c>
      <c r="C311" s="4" t="s">
        <v>9181</v>
      </c>
      <c r="D311" s="4" t="s">
        <v>9182</v>
      </c>
      <c r="E311" s="4">
        <v>310</v>
      </c>
      <c r="F311" s="4">
        <v>3</v>
      </c>
      <c r="G311" s="4" t="s">
        <v>1183</v>
      </c>
      <c r="H311" s="4" t="s">
        <v>1184</v>
      </c>
      <c r="I311" s="4">
        <v>1</v>
      </c>
      <c r="L311" s="4">
        <v>5</v>
      </c>
      <c r="M311" s="4" t="s">
        <v>1356</v>
      </c>
      <c r="N311" s="4" t="s">
        <v>1357</v>
      </c>
      <c r="T311" s="4" t="s">
        <v>9183</v>
      </c>
      <c r="U311" s="4" t="s">
        <v>138</v>
      </c>
      <c r="V311" s="4" t="s">
        <v>139</v>
      </c>
      <c r="Y311" s="4" t="s">
        <v>1382</v>
      </c>
      <c r="Z311" s="4" t="s">
        <v>1383</v>
      </c>
      <c r="AF311" s="4" t="s">
        <v>1278</v>
      </c>
      <c r="AG311" s="4" t="s">
        <v>1279</v>
      </c>
    </row>
    <row r="312" spans="1:58" ht="13.5" customHeight="1">
      <c r="A312" s="6" t="str">
        <f>HYPERLINK("http://kyu.snu.ac.kr/sdhj/index.jsp?type=hj/GK14791_00IM0001_124a.jpg","1870_해북촌_124a")</f>
        <v>1870_해북촌_124a</v>
      </c>
      <c r="B312" s="4">
        <v>1870</v>
      </c>
      <c r="C312" s="4" t="s">
        <v>9181</v>
      </c>
      <c r="D312" s="4" t="s">
        <v>9182</v>
      </c>
      <c r="E312" s="4">
        <v>311</v>
      </c>
      <c r="F312" s="4">
        <v>3</v>
      </c>
      <c r="G312" s="4" t="s">
        <v>1183</v>
      </c>
      <c r="H312" s="4" t="s">
        <v>1184</v>
      </c>
      <c r="I312" s="4">
        <v>1</v>
      </c>
      <c r="L312" s="4">
        <v>5</v>
      </c>
      <c r="M312" s="4" t="s">
        <v>1356</v>
      </c>
      <c r="N312" s="4" t="s">
        <v>1357</v>
      </c>
      <c r="T312" s="4" t="s">
        <v>9183</v>
      </c>
      <c r="U312" s="4" t="s">
        <v>1384</v>
      </c>
      <c r="V312" s="4" t="s">
        <v>1385</v>
      </c>
      <c r="Y312" s="4" t="s">
        <v>1386</v>
      </c>
      <c r="Z312" s="4" t="s">
        <v>1387</v>
      </c>
      <c r="AD312" s="4" t="s">
        <v>550</v>
      </c>
      <c r="AE312" s="4" t="s">
        <v>551</v>
      </c>
    </row>
    <row r="313" spans="1:58" ht="13.5" customHeight="1">
      <c r="A313" s="6" t="str">
        <f>HYPERLINK("http://kyu.snu.ac.kr/sdhj/index.jsp?type=hj/GK14791_00IM0001_124a.jpg","1870_해북촌_124a")</f>
        <v>1870_해북촌_124a</v>
      </c>
      <c r="B313" s="4">
        <v>1870</v>
      </c>
      <c r="C313" s="4" t="s">
        <v>9347</v>
      </c>
      <c r="D313" s="4" t="s">
        <v>9348</v>
      </c>
      <c r="E313" s="4">
        <v>312</v>
      </c>
      <c r="F313" s="4">
        <v>3</v>
      </c>
      <c r="G313" s="4" t="s">
        <v>1183</v>
      </c>
      <c r="H313" s="4" t="s">
        <v>1184</v>
      </c>
      <c r="I313" s="4">
        <v>1</v>
      </c>
      <c r="L313" s="4">
        <v>5</v>
      </c>
      <c r="M313" s="4" t="s">
        <v>1356</v>
      </c>
      <c r="N313" s="4" t="s">
        <v>1357</v>
      </c>
      <c r="T313" s="4" t="s">
        <v>9183</v>
      </c>
      <c r="U313" s="4" t="s">
        <v>138</v>
      </c>
      <c r="V313" s="4" t="s">
        <v>139</v>
      </c>
      <c r="Y313" s="4" t="s">
        <v>1388</v>
      </c>
      <c r="Z313" s="4" t="s">
        <v>1389</v>
      </c>
      <c r="AD313" s="4" t="s">
        <v>947</v>
      </c>
      <c r="AE313" s="4" t="s">
        <v>948</v>
      </c>
    </row>
    <row r="314" spans="1:58" ht="13.5" customHeight="1">
      <c r="A314" s="6" t="str">
        <f>HYPERLINK("http://kyu.snu.ac.kr/sdhj/index.jsp?type=hj/GK14791_00IM0001_124a.jpg","1870_해북촌_124a")</f>
        <v>1870_해북촌_124a</v>
      </c>
      <c r="B314" s="4">
        <v>1870</v>
      </c>
      <c r="C314" s="4" t="s">
        <v>9181</v>
      </c>
      <c r="D314" s="4" t="s">
        <v>9182</v>
      </c>
      <c r="E314" s="4">
        <v>313</v>
      </c>
      <c r="F314" s="4">
        <v>3</v>
      </c>
      <c r="G314" s="4" t="s">
        <v>1183</v>
      </c>
      <c r="H314" s="4" t="s">
        <v>1184</v>
      </c>
      <c r="I314" s="4">
        <v>1</v>
      </c>
      <c r="L314" s="4">
        <v>5</v>
      </c>
      <c r="M314" s="4" t="s">
        <v>1356</v>
      </c>
      <c r="N314" s="4" t="s">
        <v>1357</v>
      </c>
      <c r="T314" s="4" t="s">
        <v>9183</v>
      </c>
      <c r="U314" s="4" t="s">
        <v>284</v>
      </c>
      <c r="V314" s="4" t="s">
        <v>285</v>
      </c>
      <c r="Y314" s="4" t="s">
        <v>9357</v>
      </c>
      <c r="Z314" s="4" t="s">
        <v>1390</v>
      </c>
      <c r="AD314" s="4" t="s">
        <v>536</v>
      </c>
      <c r="AE314" s="4" t="s">
        <v>537</v>
      </c>
      <c r="BF314" s="4" t="s">
        <v>9324</v>
      </c>
    </row>
    <row r="315" spans="1:58" ht="13.5" customHeight="1">
      <c r="A315" s="6" t="str">
        <f>HYPERLINK("http://kyu.snu.ac.kr/sdhj/index.jsp?type=hj/GK14791_00IM0001_124a.jpg","1870_해북촌_124a")</f>
        <v>1870_해북촌_124a</v>
      </c>
      <c r="B315" s="4">
        <v>1870</v>
      </c>
      <c r="C315" s="4" t="s">
        <v>9181</v>
      </c>
      <c r="D315" s="4" t="s">
        <v>9182</v>
      </c>
      <c r="E315" s="4">
        <v>314</v>
      </c>
      <c r="F315" s="4">
        <v>3</v>
      </c>
      <c r="G315" s="4" t="s">
        <v>1183</v>
      </c>
      <c r="H315" s="4" t="s">
        <v>1184</v>
      </c>
      <c r="I315" s="4">
        <v>1</v>
      </c>
      <c r="L315" s="4">
        <v>5</v>
      </c>
      <c r="M315" s="4" t="s">
        <v>1356</v>
      </c>
      <c r="N315" s="4" t="s">
        <v>1357</v>
      </c>
      <c r="S315" s="4" t="s">
        <v>1234</v>
      </c>
      <c r="T315" s="4" t="s">
        <v>1235</v>
      </c>
      <c r="U315" s="4" t="s">
        <v>1391</v>
      </c>
      <c r="V315" s="4" t="s">
        <v>1392</v>
      </c>
      <c r="Y315" s="4" t="s">
        <v>1393</v>
      </c>
      <c r="Z315" s="4" t="s">
        <v>1394</v>
      </c>
      <c r="AD315" s="4" t="s">
        <v>536</v>
      </c>
      <c r="AE315" s="4" t="s">
        <v>537</v>
      </c>
      <c r="AF315" s="4" t="s">
        <v>1278</v>
      </c>
      <c r="AG315" s="4" t="s">
        <v>1279</v>
      </c>
    </row>
    <row r="316" spans="1:58" ht="13.5" customHeight="1">
      <c r="A316" s="6" t="str">
        <f>HYPERLINK("http://kyu.snu.ac.kr/sdhj/index.jsp?type=hj/GK14791_00IM0001_124a.jpg","1870_해북촌_124a")</f>
        <v>1870_해북촌_124a</v>
      </c>
      <c r="B316" s="4">
        <v>1870</v>
      </c>
      <c r="C316" s="4" t="s">
        <v>9181</v>
      </c>
      <c r="D316" s="4" t="s">
        <v>9182</v>
      </c>
      <c r="E316" s="4">
        <v>315</v>
      </c>
      <c r="F316" s="4">
        <v>3</v>
      </c>
      <c r="G316" s="4" t="s">
        <v>1183</v>
      </c>
      <c r="H316" s="4" t="s">
        <v>1184</v>
      </c>
      <c r="I316" s="4">
        <v>1</v>
      </c>
      <c r="L316" s="4">
        <v>5</v>
      </c>
      <c r="M316" s="4" t="s">
        <v>1356</v>
      </c>
      <c r="N316" s="4" t="s">
        <v>1357</v>
      </c>
      <c r="T316" s="4" t="s">
        <v>9183</v>
      </c>
      <c r="U316" s="4" t="s">
        <v>1384</v>
      </c>
      <c r="V316" s="4" t="s">
        <v>1385</v>
      </c>
      <c r="Y316" s="4" t="s">
        <v>8940</v>
      </c>
      <c r="Z316" s="4" t="s">
        <v>1395</v>
      </c>
      <c r="AD316" s="4" t="s">
        <v>238</v>
      </c>
      <c r="AE316" s="4" t="s">
        <v>239</v>
      </c>
    </row>
    <row r="317" spans="1:58" ht="13.5" customHeight="1">
      <c r="A317" s="6" t="str">
        <f>HYPERLINK("http://kyu.snu.ac.kr/sdhj/index.jsp?type=hj/GK14791_00IM0001_124a.jpg","1870_해북촌_124a")</f>
        <v>1870_해북촌_124a</v>
      </c>
      <c r="B317" s="4">
        <v>1870</v>
      </c>
      <c r="C317" s="4" t="s">
        <v>9347</v>
      </c>
      <c r="D317" s="4" t="s">
        <v>9348</v>
      </c>
      <c r="E317" s="4">
        <v>316</v>
      </c>
      <c r="F317" s="4">
        <v>3</v>
      </c>
      <c r="G317" s="4" t="s">
        <v>1183</v>
      </c>
      <c r="H317" s="4" t="s">
        <v>1184</v>
      </c>
      <c r="I317" s="4">
        <v>1</v>
      </c>
      <c r="L317" s="4">
        <v>5</v>
      </c>
      <c r="M317" s="4" t="s">
        <v>1356</v>
      </c>
      <c r="N317" s="4" t="s">
        <v>1357</v>
      </c>
      <c r="T317" s="4" t="s">
        <v>9183</v>
      </c>
      <c r="U317" s="4" t="s">
        <v>138</v>
      </c>
      <c r="V317" s="4" t="s">
        <v>139</v>
      </c>
      <c r="Y317" s="4" t="s">
        <v>1396</v>
      </c>
      <c r="Z317" s="4" t="s">
        <v>1397</v>
      </c>
      <c r="AD317" s="4" t="s">
        <v>536</v>
      </c>
      <c r="AE317" s="4" t="s">
        <v>537</v>
      </c>
      <c r="AF317" s="4" t="s">
        <v>1278</v>
      </c>
      <c r="AG317" s="4" t="s">
        <v>1279</v>
      </c>
    </row>
    <row r="318" spans="1:58" ht="13.5" customHeight="1">
      <c r="A318" s="6" t="str">
        <f>HYPERLINK("http://kyu.snu.ac.kr/sdhj/index.jsp?type=hj/GK14791_00IM0001_124a.jpg","1870_해북촌_124a")</f>
        <v>1870_해북촌_124a</v>
      </c>
      <c r="B318" s="4">
        <v>1870</v>
      </c>
      <c r="C318" s="4" t="s">
        <v>9181</v>
      </c>
      <c r="D318" s="4" t="s">
        <v>9182</v>
      </c>
      <c r="E318" s="4">
        <v>317</v>
      </c>
      <c r="F318" s="4">
        <v>3</v>
      </c>
      <c r="G318" s="4" t="s">
        <v>1183</v>
      </c>
      <c r="H318" s="4" t="s">
        <v>1184</v>
      </c>
      <c r="I318" s="4">
        <v>1</v>
      </c>
      <c r="L318" s="4">
        <v>5</v>
      </c>
      <c r="M318" s="4" t="s">
        <v>1356</v>
      </c>
      <c r="N318" s="4" t="s">
        <v>1357</v>
      </c>
      <c r="T318" s="4" t="s">
        <v>9183</v>
      </c>
      <c r="U318" s="4" t="s">
        <v>1398</v>
      </c>
      <c r="V318" s="4" t="s">
        <v>1399</v>
      </c>
      <c r="Y318" s="4" t="s">
        <v>8941</v>
      </c>
      <c r="Z318" s="4" t="s">
        <v>1400</v>
      </c>
      <c r="AD318" s="4" t="s">
        <v>312</v>
      </c>
      <c r="AE318" s="4" t="s">
        <v>313</v>
      </c>
    </row>
    <row r="319" spans="1:58" ht="13.5" customHeight="1">
      <c r="A319" s="6" t="str">
        <f>HYPERLINK("http://kyu.snu.ac.kr/sdhj/index.jsp?type=hj/GK14791_00IM0001_124a.jpg","1870_해북촌_124a")</f>
        <v>1870_해북촌_124a</v>
      </c>
      <c r="B319" s="4">
        <v>1870</v>
      </c>
      <c r="C319" s="4" t="s">
        <v>9358</v>
      </c>
      <c r="D319" s="4" t="s">
        <v>9359</v>
      </c>
      <c r="E319" s="4">
        <v>318</v>
      </c>
      <c r="F319" s="4">
        <v>3</v>
      </c>
      <c r="G319" s="4" t="s">
        <v>1183</v>
      </c>
      <c r="H319" s="4" t="s">
        <v>1184</v>
      </c>
      <c r="I319" s="4">
        <v>1</v>
      </c>
      <c r="L319" s="4">
        <v>5</v>
      </c>
      <c r="M319" s="4" t="s">
        <v>1356</v>
      </c>
      <c r="N319" s="4" t="s">
        <v>1357</v>
      </c>
      <c r="T319" s="4" t="s">
        <v>9183</v>
      </c>
      <c r="U319" s="4" t="s">
        <v>1378</v>
      </c>
      <c r="V319" s="4" t="s">
        <v>1379</v>
      </c>
      <c r="Y319" s="4" t="s">
        <v>1401</v>
      </c>
      <c r="Z319" s="4" t="s">
        <v>1402</v>
      </c>
      <c r="AD319" s="4" t="s">
        <v>258</v>
      </c>
      <c r="AE319" s="4" t="s">
        <v>259</v>
      </c>
    </row>
    <row r="320" spans="1:58" ht="13.5" customHeight="1">
      <c r="A320" s="6" t="str">
        <f>HYPERLINK("http://kyu.snu.ac.kr/sdhj/index.jsp?type=hj/GK14791_00IM0001_124a.jpg","1870_해북촌_124a")</f>
        <v>1870_해북촌_124a</v>
      </c>
      <c r="B320" s="4">
        <v>1870</v>
      </c>
      <c r="C320" s="4" t="s">
        <v>9181</v>
      </c>
      <c r="D320" s="4" t="s">
        <v>9182</v>
      </c>
      <c r="E320" s="4">
        <v>319</v>
      </c>
      <c r="F320" s="4">
        <v>3</v>
      </c>
      <c r="G320" s="4" t="s">
        <v>1183</v>
      </c>
      <c r="H320" s="4" t="s">
        <v>1184</v>
      </c>
      <c r="I320" s="4">
        <v>1</v>
      </c>
      <c r="L320" s="4">
        <v>5</v>
      </c>
      <c r="M320" s="4" t="s">
        <v>1356</v>
      </c>
      <c r="N320" s="4" t="s">
        <v>1357</v>
      </c>
      <c r="T320" s="4" t="s">
        <v>9183</v>
      </c>
      <c r="U320" s="4" t="s">
        <v>138</v>
      </c>
      <c r="V320" s="4" t="s">
        <v>139</v>
      </c>
      <c r="Y320" s="4" t="s">
        <v>1403</v>
      </c>
      <c r="Z320" s="4" t="s">
        <v>1404</v>
      </c>
      <c r="AD320" s="4" t="s">
        <v>540</v>
      </c>
      <c r="AE320" s="4" t="s">
        <v>541</v>
      </c>
    </row>
    <row r="321" spans="1:72" ht="13.5" customHeight="1">
      <c r="A321" s="6" t="str">
        <f>HYPERLINK("http://kyu.snu.ac.kr/sdhj/index.jsp?type=hj/GK14791_00IM0001_124a.jpg","1870_해북촌_124a")</f>
        <v>1870_해북촌_124a</v>
      </c>
      <c r="B321" s="4">
        <v>1870</v>
      </c>
      <c r="C321" s="4" t="s">
        <v>9181</v>
      </c>
      <c r="D321" s="4" t="s">
        <v>9182</v>
      </c>
      <c r="E321" s="4">
        <v>320</v>
      </c>
      <c r="F321" s="4">
        <v>3</v>
      </c>
      <c r="G321" s="4" t="s">
        <v>1183</v>
      </c>
      <c r="H321" s="4" t="s">
        <v>1184</v>
      </c>
      <c r="I321" s="4">
        <v>1</v>
      </c>
      <c r="L321" s="4">
        <v>5</v>
      </c>
      <c r="M321" s="4" t="s">
        <v>1356</v>
      </c>
      <c r="N321" s="4" t="s">
        <v>1357</v>
      </c>
      <c r="T321" s="4" t="s">
        <v>9183</v>
      </c>
      <c r="U321" s="4" t="s">
        <v>138</v>
      </c>
      <c r="V321" s="4" t="s">
        <v>139</v>
      </c>
      <c r="Y321" s="4" t="s">
        <v>1405</v>
      </c>
      <c r="Z321" s="4" t="s">
        <v>1406</v>
      </c>
      <c r="AD321" s="4" t="s">
        <v>588</v>
      </c>
      <c r="AE321" s="4" t="s">
        <v>589</v>
      </c>
    </row>
    <row r="322" spans="1:72" ht="13.5" customHeight="1">
      <c r="A322" s="6" t="str">
        <f>HYPERLINK("http://kyu.snu.ac.kr/sdhj/index.jsp?type=hj/GK14791_00IM0001_124a.jpg","1870_해북촌_124a")</f>
        <v>1870_해북촌_124a</v>
      </c>
      <c r="B322" s="4">
        <v>1870</v>
      </c>
      <c r="C322" s="4" t="s">
        <v>9181</v>
      </c>
      <c r="D322" s="4" t="s">
        <v>9182</v>
      </c>
      <c r="E322" s="4">
        <v>321</v>
      </c>
      <c r="F322" s="4">
        <v>3</v>
      </c>
      <c r="G322" s="4" t="s">
        <v>1183</v>
      </c>
      <c r="H322" s="4" t="s">
        <v>1184</v>
      </c>
      <c r="I322" s="4">
        <v>1</v>
      </c>
      <c r="L322" s="4">
        <v>5</v>
      </c>
      <c r="M322" s="4" t="s">
        <v>1356</v>
      </c>
      <c r="N322" s="4" t="s">
        <v>1357</v>
      </c>
      <c r="T322" s="4" t="s">
        <v>9183</v>
      </c>
      <c r="U322" s="4" t="s">
        <v>284</v>
      </c>
      <c r="V322" s="4" t="s">
        <v>285</v>
      </c>
      <c r="Y322" s="4" t="s">
        <v>9360</v>
      </c>
      <c r="Z322" s="4" t="s">
        <v>1407</v>
      </c>
      <c r="AD322" s="4" t="s">
        <v>765</v>
      </c>
      <c r="AE322" s="4" t="s">
        <v>766</v>
      </c>
      <c r="AG322" s="4" t="s">
        <v>9327</v>
      </c>
      <c r="BF322" s="4" t="s">
        <v>9324</v>
      </c>
    </row>
    <row r="323" spans="1:72" ht="13.5" customHeight="1">
      <c r="A323" s="6" t="str">
        <f>HYPERLINK("http://kyu.snu.ac.kr/sdhj/index.jsp?type=hj/GK14791_00IM0001_124a.jpg","1870_해북촌_124a")</f>
        <v>1870_해북촌_124a</v>
      </c>
      <c r="B323" s="4">
        <v>1870</v>
      </c>
      <c r="C323" s="4" t="s">
        <v>9181</v>
      </c>
      <c r="D323" s="4" t="s">
        <v>9182</v>
      </c>
      <c r="E323" s="4">
        <v>322</v>
      </c>
      <c r="F323" s="4">
        <v>3</v>
      </c>
      <c r="G323" s="4" t="s">
        <v>1183</v>
      </c>
      <c r="H323" s="4" t="s">
        <v>1184</v>
      </c>
      <c r="I323" s="4">
        <v>1</v>
      </c>
      <c r="L323" s="4">
        <v>5</v>
      </c>
      <c r="M323" s="4" t="s">
        <v>1356</v>
      </c>
      <c r="N323" s="4" t="s">
        <v>1357</v>
      </c>
      <c r="T323" s="4" t="s">
        <v>9183</v>
      </c>
      <c r="U323" s="4" t="s">
        <v>1408</v>
      </c>
      <c r="V323" s="4" t="s">
        <v>1409</v>
      </c>
      <c r="Y323" s="4" t="s">
        <v>8942</v>
      </c>
      <c r="Z323" s="4" t="s">
        <v>1410</v>
      </c>
      <c r="AD323" s="4" t="s">
        <v>480</v>
      </c>
      <c r="AE323" s="4" t="s">
        <v>481</v>
      </c>
      <c r="AG323" s="4" t="s">
        <v>9361</v>
      </c>
    </row>
    <row r="324" spans="1:72" ht="13.5" customHeight="1">
      <c r="A324" s="6" t="str">
        <f>HYPERLINK("http://kyu.snu.ac.kr/sdhj/index.jsp?type=hj/GK14791_00IM0001_124a.jpg","1870_해북촌_124a")</f>
        <v>1870_해북촌_124a</v>
      </c>
      <c r="B324" s="4">
        <v>1870</v>
      </c>
      <c r="C324" s="4" t="s">
        <v>9362</v>
      </c>
      <c r="D324" s="4" t="s">
        <v>9363</v>
      </c>
      <c r="E324" s="4">
        <v>323</v>
      </c>
      <c r="F324" s="4">
        <v>3</v>
      </c>
      <c r="G324" s="4" t="s">
        <v>1183</v>
      </c>
      <c r="H324" s="4" t="s">
        <v>1184</v>
      </c>
      <c r="I324" s="4">
        <v>1</v>
      </c>
      <c r="L324" s="4">
        <v>5</v>
      </c>
      <c r="M324" s="4" t="s">
        <v>1356</v>
      </c>
      <c r="N324" s="4" t="s">
        <v>1357</v>
      </c>
      <c r="T324" s="4" t="s">
        <v>9183</v>
      </c>
      <c r="U324" s="4" t="s">
        <v>284</v>
      </c>
      <c r="V324" s="4" t="s">
        <v>285</v>
      </c>
      <c r="Y324" s="4" t="s">
        <v>1411</v>
      </c>
      <c r="Z324" s="4" t="s">
        <v>1412</v>
      </c>
      <c r="AD324" s="4" t="s">
        <v>765</v>
      </c>
      <c r="AE324" s="4" t="s">
        <v>766</v>
      </c>
      <c r="AG324" s="4" t="s">
        <v>9327</v>
      </c>
    </row>
    <row r="325" spans="1:72" ht="13.5" customHeight="1">
      <c r="A325" s="6" t="str">
        <f>HYPERLINK("http://kyu.snu.ac.kr/sdhj/index.jsp?type=hj/GK14791_00IM0001_124a.jpg","1870_해북촌_124a")</f>
        <v>1870_해북촌_124a</v>
      </c>
      <c r="B325" s="4">
        <v>1870</v>
      </c>
      <c r="C325" s="4" t="s">
        <v>9181</v>
      </c>
      <c r="D325" s="4" t="s">
        <v>9182</v>
      </c>
      <c r="E325" s="4">
        <v>324</v>
      </c>
      <c r="F325" s="4">
        <v>3</v>
      </c>
      <c r="G325" s="4" t="s">
        <v>1183</v>
      </c>
      <c r="H325" s="4" t="s">
        <v>1184</v>
      </c>
      <c r="I325" s="4">
        <v>1</v>
      </c>
      <c r="L325" s="4">
        <v>5</v>
      </c>
      <c r="M325" s="4" t="s">
        <v>1356</v>
      </c>
      <c r="N325" s="4" t="s">
        <v>1357</v>
      </c>
      <c r="T325" s="4" t="s">
        <v>9183</v>
      </c>
      <c r="U325" s="4" t="s">
        <v>138</v>
      </c>
      <c r="V325" s="4" t="s">
        <v>139</v>
      </c>
      <c r="Y325" s="4" t="s">
        <v>1413</v>
      </c>
      <c r="Z325" s="4" t="s">
        <v>1414</v>
      </c>
      <c r="AG325" s="4" t="s">
        <v>9327</v>
      </c>
      <c r="BB325" s="4" t="s">
        <v>138</v>
      </c>
      <c r="BC325" s="4" t="s">
        <v>139</v>
      </c>
      <c r="BD325" s="4" t="s">
        <v>1415</v>
      </c>
      <c r="BE325" s="4" t="s">
        <v>1416</v>
      </c>
      <c r="BF325" s="4" t="s">
        <v>9324</v>
      </c>
    </row>
    <row r="326" spans="1:72" ht="13.5" customHeight="1">
      <c r="A326" s="6" t="str">
        <f>HYPERLINK("http://kyu.snu.ac.kr/sdhj/index.jsp?type=hj/GK14791_00IM0001_124a.jpg","1870_해북촌_124a")</f>
        <v>1870_해북촌_124a</v>
      </c>
      <c r="B326" s="4">
        <v>1870</v>
      </c>
      <c r="C326" s="4" t="s">
        <v>9181</v>
      </c>
      <c r="D326" s="4" t="s">
        <v>9182</v>
      </c>
      <c r="E326" s="4">
        <v>325</v>
      </c>
      <c r="F326" s="4">
        <v>3</v>
      </c>
      <c r="G326" s="4" t="s">
        <v>1183</v>
      </c>
      <c r="H326" s="4" t="s">
        <v>1184</v>
      </c>
      <c r="I326" s="4">
        <v>1</v>
      </c>
      <c r="L326" s="4">
        <v>5</v>
      </c>
      <c r="M326" s="4" t="s">
        <v>1356</v>
      </c>
      <c r="N326" s="4" t="s">
        <v>1357</v>
      </c>
      <c r="T326" s="4" t="s">
        <v>9183</v>
      </c>
      <c r="U326" s="4" t="s">
        <v>138</v>
      </c>
      <c r="V326" s="4" t="s">
        <v>139</v>
      </c>
      <c r="Y326" s="4" t="s">
        <v>9364</v>
      </c>
      <c r="Z326" s="4" t="s">
        <v>9365</v>
      </c>
      <c r="AF326" s="4" t="s">
        <v>9366</v>
      </c>
      <c r="AG326" s="4" t="s">
        <v>9367</v>
      </c>
      <c r="BC326" s="4" t="s">
        <v>9368</v>
      </c>
      <c r="BE326" s="4" t="s">
        <v>9369</v>
      </c>
      <c r="BF326" s="4" t="s">
        <v>9370</v>
      </c>
    </row>
    <row r="327" spans="1:72" ht="13.5" customHeight="1">
      <c r="A327" s="6" t="str">
        <f>HYPERLINK("http://kyu.snu.ac.kr/sdhj/index.jsp?type=hj/GK14791_00IM0001_124a.jpg","1870_해북촌_124a")</f>
        <v>1870_해북촌_124a</v>
      </c>
      <c r="B327" s="4">
        <v>1870</v>
      </c>
      <c r="C327" s="4" t="s">
        <v>9181</v>
      </c>
      <c r="D327" s="4" t="s">
        <v>9182</v>
      </c>
      <c r="E327" s="4">
        <v>326</v>
      </c>
      <c r="F327" s="4">
        <v>3</v>
      </c>
      <c r="G327" s="4" t="s">
        <v>1183</v>
      </c>
      <c r="H327" s="4" t="s">
        <v>1184</v>
      </c>
      <c r="I327" s="4">
        <v>2</v>
      </c>
      <c r="J327" s="4" t="s">
        <v>1417</v>
      </c>
      <c r="K327" s="4" t="s">
        <v>1418</v>
      </c>
      <c r="L327" s="4">
        <v>1</v>
      </c>
      <c r="M327" s="4" t="s">
        <v>1419</v>
      </c>
      <c r="N327" s="4" t="s">
        <v>1420</v>
      </c>
      <c r="T327" s="4" t="s">
        <v>9371</v>
      </c>
      <c r="U327" s="4" t="s">
        <v>73</v>
      </c>
      <c r="V327" s="4" t="s">
        <v>74</v>
      </c>
      <c r="W327" s="4" t="s">
        <v>634</v>
      </c>
      <c r="X327" s="4" t="s">
        <v>635</v>
      </c>
      <c r="Y327" s="4" t="s">
        <v>1421</v>
      </c>
      <c r="Z327" s="4" t="s">
        <v>1268</v>
      </c>
      <c r="AC327" s="4">
        <v>44</v>
      </c>
      <c r="AD327" s="4" t="s">
        <v>480</v>
      </c>
      <c r="AE327" s="4" t="s">
        <v>481</v>
      </c>
      <c r="AF327" s="4" t="s">
        <v>1278</v>
      </c>
      <c r="AG327" s="4" t="s">
        <v>1279</v>
      </c>
      <c r="AJ327" s="4" t="s">
        <v>34</v>
      </c>
      <c r="AK327" s="4" t="s">
        <v>35</v>
      </c>
      <c r="AL327" s="4" t="s">
        <v>638</v>
      </c>
      <c r="AM327" s="4" t="s">
        <v>639</v>
      </c>
      <c r="AT327" s="4" t="s">
        <v>82</v>
      </c>
      <c r="AU327" s="4" t="s">
        <v>83</v>
      </c>
      <c r="AV327" s="4" t="s">
        <v>1422</v>
      </c>
      <c r="AW327" s="4" t="s">
        <v>1423</v>
      </c>
      <c r="AX327" s="4" t="s">
        <v>82</v>
      </c>
      <c r="AY327" s="4" t="s">
        <v>83</v>
      </c>
      <c r="AZ327" s="4" t="s">
        <v>1424</v>
      </c>
      <c r="BA327" s="4" t="s">
        <v>1425</v>
      </c>
      <c r="BG327" s="4" t="s">
        <v>82</v>
      </c>
      <c r="BH327" s="4" t="s">
        <v>83</v>
      </c>
      <c r="BI327" s="4" t="s">
        <v>1426</v>
      </c>
      <c r="BJ327" s="4" t="s">
        <v>1427</v>
      </c>
      <c r="BK327" s="4" t="s">
        <v>82</v>
      </c>
      <c r="BL327" s="4" t="s">
        <v>83</v>
      </c>
      <c r="BM327" s="4" t="s">
        <v>1307</v>
      </c>
      <c r="BN327" s="4" t="s">
        <v>1308</v>
      </c>
      <c r="BO327" s="4" t="s">
        <v>82</v>
      </c>
      <c r="BP327" s="4" t="s">
        <v>83</v>
      </c>
      <c r="BQ327" s="4" t="s">
        <v>8943</v>
      </c>
      <c r="BR327" s="4" t="s">
        <v>9372</v>
      </c>
      <c r="BS327" s="4" t="s">
        <v>1255</v>
      </c>
      <c r="BT327" s="4" t="s">
        <v>1256</v>
      </c>
    </row>
    <row r="328" spans="1:72" ht="13.5" customHeight="1">
      <c r="A328" s="6" t="str">
        <f>HYPERLINK("http://kyu.snu.ac.kr/sdhj/index.jsp?type=hj/GK14791_00IM0001_124a.jpg","1870_해북촌_124a")</f>
        <v>1870_해북촌_124a</v>
      </c>
      <c r="B328" s="4">
        <v>1870</v>
      </c>
      <c r="C328" s="4" t="s">
        <v>9113</v>
      </c>
      <c r="D328" s="4" t="s">
        <v>9114</v>
      </c>
      <c r="E328" s="4">
        <v>327</v>
      </c>
      <c r="F328" s="4">
        <v>3</v>
      </c>
      <c r="G328" s="4" t="s">
        <v>1183</v>
      </c>
      <c r="H328" s="4" t="s">
        <v>1184</v>
      </c>
      <c r="I328" s="4">
        <v>2</v>
      </c>
      <c r="L328" s="4">
        <v>1</v>
      </c>
      <c r="M328" s="4" t="s">
        <v>1419</v>
      </c>
      <c r="N328" s="4" t="s">
        <v>1420</v>
      </c>
      <c r="S328" s="4" t="s">
        <v>96</v>
      </c>
      <c r="T328" s="4" t="s">
        <v>97</v>
      </c>
      <c r="W328" s="4" t="s">
        <v>126</v>
      </c>
      <c r="X328" s="4" t="s">
        <v>9373</v>
      </c>
      <c r="Y328" s="4" t="s">
        <v>100</v>
      </c>
      <c r="Z328" s="4" t="s">
        <v>101</v>
      </c>
      <c r="AC328" s="4">
        <v>46</v>
      </c>
      <c r="AD328" s="4" t="s">
        <v>220</v>
      </c>
      <c r="AE328" s="4" t="s">
        <v>221</v>
      </c>
      <c r="AJ328" s="4" t="s">
        <v>104</v>
      </c>
      <c r="AK328" s="4" t="s">
        <v>105</v>
      </c>
      <c r="AL328" s="4" t="s">
        <v>1428</v>
      </c>
      <c r="AM328" s="4" t="s">
        <v>1114</v>
      </c>
      <c r="AT328" s="4" t="s">
        <v>82</v>
      </c>
      <c r="AU328" s="4" t="s">
        <v>83</v>
      </c>
      <c r="AV328" s="4" t="s">
        <v>1429</v>
      </c>
      <c r="AW328" s="4" t="s">
        <v>1430</v>
      </c>
      <c r="BG328" s="4" t="s">
        <v>82</v>
      </c>
      <c r="BH328" s="4" t="s">
        <v>83</v>
      </c>
      <c r="BI328" s="4" t="s">
        <v>1431</v>
      </c>
      <c r="BJ328" s="4" t="s">
        <v>1432</v>
      </c>
      <c r="BK328" s="4" t="s">
        <v>82</v>
      </c>
      <c r="BL328" s="4" t="s">
        <v>83</v>
      </c>
      <c r="BM328" s="4" t="s">
        <v>1433</v>
      </c>
      <c r="BN328" s="4" t="s">
        <v>1434</v>
      </c>
      <c r="BO328" s="4" t="s">
        <v>82</v>
      </c>
      <c r="BP328" s="4" t="s">
        <v>83</v>
      </c>
      <c r="BQ328" s="4" t="s">
        <v>1435</v>
      </c>
      <c r="BR328" s="4" t="s">
        <v>1436</v>
      </c>
      <c r="BS328" s="4" t="s">
        <v>257</v>
      </c>
      <c r="BT328" s="4" t="s">
        <v>9374</v>
      </c>
    </row>
    <row r="329" spans="1:72" ht="13.5" customHeight="1">
      <c r="A329" s="6" t="str">
        <f>HYPERLINK("http://kyu.snu.ac.kr/sdhj/index.jsp?type=hj/GK14791_00IM0001_124a.jpg","1870_해북촌_124a")</f>
        <v>1870_해북촌_124a</v>
      </c>
      <c r="B329" s="4">
        <v>1870</v>
      </c>
      <c r="C329" s="4" t="s">
        <v>9375</v>
      </c>
      <c r="D329" s="4" t="s">
        <v>9376</v>
      </c>
      <c r="E329" s="4">
        <v>328</v>
      </c>
      <c r="F329" s="4">
        <v>3</v>
      </c>
      <c r="G329" s="4" t="s">
        <v>1183</v>
      </c>
      <c r="H329" s="4" t="s">
        <v>1184</v>
      </c>
      <c r="I329" s="4">
        <v>2</v>
      </c>
      <c r="L329" s="4">
        <v>1</v>
      </c>
      <c r="M329" s="4" t="s">
        <v>1419</v>
      </c>
      <c r="N329" s="4" t="s">
        <v>1420</v>
      </c>
      <c r="T329" s="4" t="s">
        <v>9377</v>
      </c>
      <c r="U329" s="4" t="s">
        <v>284</v>
      </c>
      <c r="V329" s="4" t="s">
        <v>285</v>
      </c>
      <c r="Y329" s="4" t="s">
        <v>1437</v>
      </c>
      <c r="Z329" s="4" t="s">
        <v>1438</v>
      </c>
      <c r="AD329" s="4" t="s">
        <v>480</v>
      </c>
      <c r="AE329" s="4" t="s">
        <v>481</v>
      </c>
    </row>
    <row r="330" spans="1:72" ht="13.5" customHeight="1">
      <c r="A330" s="6" t="str">
        <f>HYPERLINK("http://kyu.snu.ac.kr/sdhj/index.jsp?type=hj/GK14791_00IM0001_124a.jpg","1870_해북촌_124a")</f>
        <v>1870_해북촌_124a</v>
      </c>
      <c r="B330" s="4">
        <v>1870</v>
      </c>
      <c r="C330" s="4" t="s">
        <v>9113</v>
      </c>
      <c r="D330" s="4" t="s">
        <v>9114</v>
      </c>
      <c r="E330" s="4">
        <v>329</v>
      </c>
      <c r="F330" s="4">
        <v>3</v>
      </c>
      <c r="G330" s="4" t="s">
        <v>1183</v>
      </c>
      <c r="H330" s="4" t="s">
        <v>1184</v>
      </c>
      <c r="I330" s="4">
        <v>2</v>
      </c>
      <c r="L330" s="4">
        <v>1</v>
      </c>
      <c r="M330" s="4" t="s">
        <v>1419</v>
      </c>
      <c r="N330" s="4" t="s">
        <v>1420</v>
      </c>
      <c r="T330" s="4" t="s">
        <v>9377</v>
      </c>
      <c r="U330" s="4" t="s">
        <v>138</v>
      </c>
      <c r="V330" s="4" t="s">
        <v>139</v>
      </c>
      <c r="Y330" s="4" t="s">
        <v>1439</v>
      </c>
      <c r="Z330" s="4" t="s">
        <v>1440</v>
      </c>
      <c r="AD330" s="4" t="s">
        <v>536</v>
      </c>
      <c r="AE330" s="4" t="s">
        <v>537</v>
      </c>
    </row>
    <row r="331" spans="1:72" ht="13.5" customHeight="1">
      <c r="A331" s="6" t="str">
        <f>HYPERLINK("http://kyu.snu.ac.kr/sdhj/index.jsp?type=hj/GK14791_00IM0001_124a.jpg","1870_해북촌_124a")</f>
        <v>1870_해북촌_124a</v>
      </c>
      <c r="B331" s="4">
        <v>1870</v>
      </c>
      <c r="C331" s="4" t="s">
        <v>9113</v>
      </c>
      <c r="D331" s="4" t="s">
        <v>9114</v>
      </c>
      <c r="E331" s="4">
        <v>330</v>
      </c>
      <c r="F331" s="4">
        <v>3</v>
      </c>
      <c r="G331" s="4" t="s">
        <v>1183</v>
      </c>
      <c r="H331" s="4" t="s">
        <v>1184</v>
      </c>
      <c r="I331" s="4">
        <v>2</v>
      </c>
      <c r="L331" s="4">
        <v>1</v>
      </c>
      <c r="M331" s="4" t="s">
        <v>1419</v>
      </c>
      <c r="N331" s="4" t="s">
        <v>1420</v>
      </c>
      <c r="T331" s="4" t="s">
        <v>9377</v>
      </c>
      <c r="U331" s="4" t="s">
        <v>138</v>
      </c>
      <c r="V331" s="4" t="s">
        <v>139</v>
      </c>
      <c r="Y331" s="4" t="s">
        <v>1441</v>
      </c>
      <c r="Z331" s="4" t="s">
        <v>1442</v>
      </c>
      <c r="AD331" s="4" t="s">
        <v>242</v>
      </c>
      <c r="AE331" s="4" t="s">
        <v>243</v>
      </c>
    </row>
    <row r="332" spans="1:72" ht="13.5" customHeight="1">
      <c r="A332" s="6" t="str">
        <f>HYPERLINK("http://kyu.snu.ac.kr/sdhj/index.jsp?type=hj/GK14791_00IM0001_124a.jpg","1870_해북촌_124a")</f>
        <v>1870_해북촌_124a</v>
      </c>
      <c r="B332" s="4">
        <v>1870</v>
      </c>
      <c r="C332" s="4" t="s">
        <v>9113</v>
      </c>
      <c r="D332" s="4" t="s">
        <v>9114</v>
      </c>
      <c r="E332" s="4">
        <v>331</v>
      </c>
      <c r="F332" s="4">
        <v>3</v>
      </c>
      <c r="G332" s="4" t="s">
        <v>1183</v>
      </c>
      <c r="H332" s="4" t="s">
        <v>1184</v>
      </c>
      <c r="I332" s="4">
        <v>2</v>
      </c>
      <c r="L332" s="4">
        <v>2</v>
      </c>
      <c r="M332" s="4" t="s">
        <v>1443</v>
      </c>
      <c r="N332" s="4" t="s">
        <v>1444</v>
      </c>
      <c r="T332" s="4" t="s">
        <v>9378</v>
      </c>
      <c r="U332" s="4" t="s">
        <v>73</v>
      </c>
      <c r="V332" s="4" t="s">
        <v>74</v>
      </c>
      <c r="W332" s="4" t="s">
        <v>634</v>
      </c>
      <c r="X332" s="4" t="s">
        <v>635</v>
      </c>
      <c r="Y332" s="4" t="s">
        <v>1445</v>
      </c>
      <c r="Z332" s="4" t="s">
        <v>1446</v>
      </c>
      <c r="AC332" s="4">
        <v>22</v>
      </c>
      <c r="AD332" s="4" t="s">
        <v>127</v>
      </c>
      <c r="AE332" s="4" t="s">
        <v>128</v>
      </c>
      <c r="AJ332" s="4" t="s">
        <v>34</v>
      </c>
      <c r="AK332" s="4" t="s">
        <v>35</v>
      </c>
      <c r="AL332" s="4" t="s">
        <v>638</v>
      </c>
      <c r="AM332" s="4" t="s">
        <v>639</v>
      </c>
      <c r="AT332" s="4" t="s">
        <v>82</v>
      </c>
      <c r="AU332" s="4" t="s">
        <v>83</v>
      </c>
      <c r="AV332" s="4" t="s">
        <v>1447</v>
      </c>
      <c r="AW332" s="4" t="s">
        <v>1448</v>
      </c>
      <c r="BG332" s="4" t="s">
        <v>82</v>
      </c>
      <c r="BH332" s="4" t="s">
        <v>83</v>
      </c>
      <c r="BI332" s="4" t="s">
        <v>1449</v>
      </c>
      <c r="BJ332" s="4" t="s">
        <v>1450</v>
      </c>
      <c r="BK332" s="4" t="s">
        <v>82</v>
      </c>
      <c r="BL332" s="4" t="s">
        <v>83</v>
      </c>
      <c r="BM332" s="4" t="s">
        <v>1451</v>
      </c>
      <c r="BN332" s="4" t="s">
        <v>1452</v>
      </c>
      <c r="BO332" s="4" t="s">
        <v>82</v>
      </c>
      <c r="BP332" s="4" t="s">
        <v>83</v>
      </c>
      <c r="BQ332" s="4" t="s">
        <v>1453</v>
      </c>
      <c r="BR332" s="4" t="s">
        <v>1454</v>
      </c>
      <c r="BS332" s="4" t="s">
        <v>638</v>
      </c>
      <c r="BT332" s="4" t="s">
        <v>639</v>
      </c>
    </row>
    <row r="333" spans="1:72" ht="13.5" customHeight="1">
      <c r="A333" s="6" t="str">
        <f>HYPERLINK("http://kyu.snu.ac.kr/sdhj/index.jsp?type=hj/GK14791_00IM0001_124a.jpg","1870_해북촌_124a")</f>
        <v>1870_해북촌_124a</v>
      </c>
      <c r="B333" s="4">
        <v>1870</v>
      </c>
      <c r="C333" s="4" t="s">
        <v>9278</v>
      </c>
      <c r="D333" s="4" t="s">
        <v>9279</v>
      </c>
      <c r="E333" s="4">
        <v>332</v>
      </c>
      <c r="F333" s="4">
        <v>3</v>
      </c>
      <c r="G333" s="4" t="s">
        <v>1183</v>
      </c>
      <c r="H333" s="4" t="s">
        <v>1184</v>
      </c>
      <c r="I333" s="4">
        <v>2</v>
      </c>
      <c r="L333" s="4">
        <v>2</v>
      </c>
      <c r="M333" s="4" t="s">
        <v>1443</v>
      </c>
      <c r="N333" s="4" t="s">
        <v>1444</v>
      </c>
      <c r="S333" s="4" t="s">
        <v>214</v>
      </c>
      <c r="T333" s="4" t="s">
        <v>215</v>
      </c>
      <c r="W333" s="4" t="s">
        <v>75</v>
      </c>
      <c r="X333" s="4" t="s">
        <v>9379</v>
      </c>
      <c r="Y333" s="4" t="s">
        <v>100</v>
      </c>
      <c r="Z333" s="4" t="s">
        <v>101</v>
      </c>
      <c r="AC333" s="4">
        <v>53</v>
      </c>
      <c r="AD333" s="4" t="s">
        <v>142</v>
      </c>
      <c r="AE333" s="4" t="s">
        <v>143</v>
      </c>
      <c r="AJ333" s="4" t="s">
        <v>104</v>
      </c>
      <c r="AK333" s="4" t="s">
        <v>105</v>
      </c>
      <c r="AL333" s="4" t="s">
        <v>638</v>
      </c>
      <c r="AM333" s="4" t="s">
        <v>639</v>
      </c>
    </row>
    <row r="334" spans="1:72" ht="13.5" customHeight="1">
      <c r="A334" s="6" t="str">
        <f>HYPERLINK("http://kyu.snu.ac.kr/sdhj/index.jsp?type=hj/GK14791_00IM0001_124a.jpg","1870_해북촌_124a")</f>
        <v>1870_해북촌_124a</v>
      </c>
      <c r="B334" s="4">
        <v>1870</v>
      </c>
      <c r="C334" s="4" t="s">
        <v>9380</v>
      </c>
      <c r="D334" s="4" t="s">
        <v>9381</v>
      </c>
      <c r="E334" s="4">
        <v>333</v>
      </c>
      <c r="F334" s="4">
        <v>3</v>
      </c>
      <c r="G334" s="4" t="s">
        <v>1183</v>
      </c>
      <c r="H334" s="4" t="s">
        <v>1184</v>
      </c>
      <c r="I334" s="4">
        <v>2</v>
      </c>
      <c r="L334" s="4">
        <v>2</v>
      </c>
      <c r="M334" s="4" t="s">
        <v>1443</v>
      </c>
      <c r="N334" s="4" t="s">
        <v>1444</v>
      </c>
      <c r="S334" s="4" t="s">
        <v>607</v>
      </c>
      <c r="T334" s="4" t="s">
        <v>608</v>
      </c>
      <c r="W334" s="4" t="s">
        <v>310</v>
      </c>
      <c r="X334" s="4" t="s">
        <v>311</v>
      </c>
      <c r="Y334" s="4" t="s">
        <v>100</v>
      </c>
      <c r="Z334" s="4" t="s">
        <v>101</v>
      </c>
      <c r="AC334" s="4">
        <v>75</v>
      </c>
      <c r="AD334" s="4" t="s">
        <v>218</v>
      </c>
      <c r="AE334" s="4" t="s">
        <v>219</v>
      </c>
      <c r="AJ334" s="4" t="s">
        <v>104</v>
      </c>
      <c r="AK334" s="4" t="s">
        <v>105</v>
      </c>
      <c r="AL334" s="4" t="s">
        <v>488</v>
      </c>
      <c r="AM334" s="4" t="s">
        <v>489</v>
      </c>
    </row>
    <row r="335" spans="1:72" ht="13.5" customHeight="1">
      <c r="A335" s="6" t="str">
        <f>HYPERLINK("http://kyu.snu.ac.kr/sdhj/index.jsp?type=hj/GK14791_00IM0001_124a.jpg","1870_해북촌_124a")</f>
        <v>1870_해북촌_124a</v>
      </c>
      <c r="B335" s="4">
        <v>1870</v>
      </c>
      <c r="C335" s="4" t="s">
        <v>9154</v>
      </c>
      <c r="D335" s="4" t="s">
        <v>9155</v>
      </c>
      <c r="E335" s="4">
        <v>334</v>
      </c>
      <c r="F335" s="4">
        <v>3</v>
      </c>
      <c r="G335" s="4" t="s">
        <v>1183</v>
      </c>
      <c r="H335" s="4" t="s">
        <v>1184</v>
      </c>
      <c r="I335" s="4">
        <v>2</v>
      </c>
      <c r="L335" s="4">
        <v>2</v>
      </c>
      <c r="M335" s="4" t="s">
        <v>1443</v>
      </c>
      <c r="N335" s="4" t="s">
        <v>1444</v>
      </c>
      <c r="S335" s="4" t="s">
        <v>96</v>
      </c>
      <c r="T335" s="4" t="s">
        <v>97</v>
      </c>
      <c r="W335" s="4" t="s">
        <v>623</v>
      </c>
      <c r="X335" s="4" t="s">
        <v>425</v>
      </c>
      <c r="Y335" s="4" t="s">
        <v>100</v>
      </c>
      <c r="Z335" s="4" t="s">
        <v>101</v>
      </c>
      <c r="AC335" s="4">
        <v>25</v>
      </c>
      <c r="AD335" s="4" t="s">
        <v>448</v>
      </c>
      <c r="AE335" s="4" t="s">
        <v>449</v>
      </c>
      <c r="AJ335" s="4" t="s">
        <v>104</v>
      </c>
      <c r="AK335" s="4" t="s">
        <v>105</v>
      </c>
      <c r="AL335" s="4" t="s">
        <v>1255</v>
      </c>
      <c r="AM335" s="4" t="s">
        <v>1256</v>
      </c>
      <c r="AT335" s="4" t="s">
        <v>73</v>
      </c>
      <c r="AU335" s="4" t="s">
        <v>74</v>
      </c>
      <c r="AV335" s="4" t="s">
        <v>1455</v>
      </c>
      <c r="AW335" s="4" t="s">
        <v>1456</v>
      </c>
      <c r="BG335" s="4" t="s">
        <v>82</v>
      </c>
      <c r="BH335" s="4" t="s">
        <v>83</v>
      </c>
      <c r="BI335" s="4" t="s">
        <v>1457</v>
      </c>
      <c r="BJ335" s="4" t="s">
        <v>888</v>
      </c>
      <c r="BK335" s="4" t="s">
        <v>82</v>
      </c>
      <c r="BL335" s="4" t="s">
        <v>83</v>
      </c>
      <c r="BM335" s="4" t="s">
        <v>1458</v>
      </c>
      <c r="BN335" s="4" t="s">
        <v>1459</v>
      </c>
      <c r="BO335" s="4" t="s">
        <v>82</v>
      </c>
      <c r="BP335" s="4" t="s">
        <v>83</v>
      </c>
      <c r="BQ335" s="4" t="s">
        <v>1460</v>
      </c>
      <c r="BR335" s="4" t="s">
        <v>1461</v>
      </c>
      <c r="BS335" s="4" t="s">
        <v>436</v>
      </c>
      <c r="BT335" s="4" t="s">
        <v>437</v>
      </c>
    </row>
    <row r="336" spans="1:72" ht="13.5" customHeight="1">
      <c r="A336" s="6" t="str">
        <f>HYPERLINK("http://kyu.snu.ac.kr/sdhj/index.jsp?type=hj/GK14791_00IM0001_124b.jpg","1870_해북촌_124b")</f>
        <v>1870_해북촌_124b</v>
      </c>
      <c r="B336" s="4">
        <v>1870</v>
      </c>
      <c r="C336" s="4" t="s">
        <v>9258</v>
      </c>
      <c r="D336" s="4" t="s">
        <v>9259</v>
      </c>
      <c r="E336" s="4">
        <v>335</v>
      </c>
      <c r="F336" s="4">
        <v>3</v>
      </c>
      <c r="G336" s="4" t="s">
        <v>1183</v>
      </c>
      <c r="H336" s="4" t="s">
        <v>1184</v>
      </c>
      <c r="I336" s="4">
        <v>2</v>
      </c>
      <c r="L336" s="4">
        <v>2</v>
      </c>
      <c r="M336" s="4" t="s">
        <v>1443</v>
      </c>
      <c r="N336" s="4" t="s">
        <v>1444</v>
      </c>
      <c r="S336" s="4" t="s">
        <v>165</v>
      </c>
      <c r="T336" s="4" t="s">
        <v>166</v>
      </c>
      <c r="Y336" s="4" t="s">
        <v>1462</v>
      </c>
      <c r="Z336" s="4" t="s">
        <v>1463</v>
      </c>
      <c r="AA336" s="4" t="s">
        <v>1464</v>
      </c>
      <c r="AB336" s="4" t="s">
        <v>1465</v>
      </c>
      <c r="AC336" s="4">
        <v>19</v>
      </c>
      <c r="AD336" s="4" t="s">
        <v>122</v>
      </c>
      <c r="AE336" s="4" t="s">
        <v>123</v>
      </c>
    </row>
    <row r="337" spans="1:72" ht="13.5" customHeight="1">
      <c r="A337" s="6" t="str">
        <f>HYPERLINK("http://kyu.snu.ac.kr/sdhj/index.jsp?type=hj/GK14791_00IM0001_124b.jpg","1870_해북촌_124b")</f>
        <v>1870_해북촌_124b</v>
      </c>
      <c r="B337" s="4">
        <v>1870</v>
      </c>
      <c r="C337" s="4" t="s">
        <v>9380</v>
      </c>
      <c r="D337" s="4" t="s">
        <v>9381</v>
      </c>
      <c r="E337" s="4">
        <v>336</v>
      </c>
      <c r="F337" s="4">
        <v>3</v>
      </c>
      <c r="G337" s="4" t="s">
        <v>1183</v>
      </c>
      <c r="H337" s="4" t="s">
        <v>1184</v>
      </c>
      <c r="I337" s="4">
        <v>2</v>
      </c>
      <c r="L337" s="4">
        <v>2</v>
      </c>
      <c r="M337" s="4" t="s">
        <v>1443</v>
      </c>
      <c r="N337" s="4" t="s">
        <v>1444</v>
      </c>
      <c r="S337" s="4" t="s">
        <v>165</v>
      </c>
      <c r="T337" s="4" t="s">
        <v>166</v>
      </c>
      <c r="Y337" s="4" t="s">
        <v>1466</v>
      </c>
      <c r="Z337" s="4" t="s">
        <v>1467</v>
      </c>
      <c r="AC337" s="4">
        <v>15</v>
      </c>
      <c r="AD337" s="4" t="s">
        <v>218</v>
      </c>
      <c r="AE337" s="4" t="s">
        <v>219</v>
      </c>
    </row>
    <row r="338" spans="1:72" ht="13.5" customHeight="1">
      <c r="A338" s="6" t="str">
        <f>HYPERLINK("http://kyu.snu.ac.kr/sdhj/index.jsp?type=hj/GK14791_00IM0001_124b.jpg","1870_해북촌_124b")</f>
        <v>1870_해북촌_124b</v>
      </c>
      <c r="B338" s="4">
        <v>1870</v>
      </c>
      <c r="C338" s="4" t="s">
        <v>9380</v>
      </c>
      <c r="D338" s="4" t="s">
        <v>9381</v>
      </c>
      <c r="E338" s="4">
        <v>337</v>
      </c>
      <c r="F338" s="4">
        <v>3</v>
      </c>
      <c r="G338" s="4" t="s">
        <v>1183</v>
      </c>
      <c r="H338" s="4" t="s">
        <v>1184</v>
      </c>
      <c r="I338" s="4">
        <v>2</v>
      </c>
      <c r="L338" s="4">
        <v>2</v>
      </c>
      <c r="M338" s="4" t="s">
        <v>1443</v>
      </c>
      <c r="N338" s="4" t="s">
        <v>1444</v>
      </c>
      <c r="T338" s="4" t="s">
        <v>9382</v>
      </c>
      <c r="U338" s="4" t="s">
        <v>138</v>
      </c>
      <c r="V338" s="4" t="s">
        <v>139</v>
      </c>
      <c r="Y338" s="4" t="s">
        <v>1468</v>
      </c>
      <c r="Z338" s="4" t="s">
        <v>1469</v>
      </c>
      <c r="AD338" s="4" t="s">
        <v>480</v>
      </c>
      <c r="AE338" s="4" t="s">
        <v>481</v>
      </c>
    </row>
    <row r="339" spans="1:72" ht="13.5" customHeight="1">
      <c r="A339" s="6" t="str">
        <f>HYPERLINK("http://kyu.snu.ac.kr/sdhj/index.jsp?type=hj/GK14791_00IM0001_124b.jpg","1870_해북촌_124b")</f>
        <v>1870_해북촌_124b</v>
      </c>
      <c r="B339" s="4">
        <v>1870</v>
      </c>
      <c r="C339" s="4" t="s">
        <v>9380</v>
      </c>
      <c r="D339" s="4" t="s">
        <v>9381</v>
      </c>
      <c r="E339" s="4">
        <v>338</v>
      </c>
      <c r="F339" s="4">
        <v>3</v>
      </c>
      <c r="G339" s="4" t="s">
        <v>1183</v>
      </c>
      <c r="H339" s="4" t="s">
        <v>1184</v>
      </c>
      <c r="I339" s="4">
        <v>2</v>
      </c>
      <c r="L339" s="4">
        <v>2</v>
      </c>
      <c r="M339" s="4" t="s">
        <v>1443</v>
      </c>
      <c r="N339" s="4" t="s">
        <v>1444</v>
      </c>
      <c r="T339" s="4" t="s">
        <v>9382</v>
      </c>
      <c r="U339" s="4" t="s">
        <v>284</v>
      </c>
      <c r="V339" s="4" t="s">
        <v>285</v>
      </c>
      <c r="Y339" s="4" t="s">
        <v>1470</v>
      </c>
      <c r="Z339" s="4" t="s">
        <v>1471</v>
      </c>
      <c r="AD339" s="4" t="s">
        <v>536</v>
      </c>
      <c r="AE339" s="4" t="s">
        <v>537</v>
      </c>
    </row>
    <row r="340" spans="1:72" ht="13.5" customHeight="1">
      <c r="A340" s="6" t="str">
        <f>HYPERLINK("http://kyu.snu.ac.kr/sdhj/index.jsp?type=hj/GK14791_00IM0001_124b.jpg","1870_해북촌_124b")</f>
        <v>1870_해북촌_124b</v>
      </c>
      <c r="B340" s="4">
        <v>1870</v>
      </c>
      <c r="C340" s="4" t="s">
        <v>9380</v>
      </c>
      <c r="D340" s="4" t="s">
        <v>9381</v>
      </c>
      <c r="E340" s="4">
        <v>339</v>
      </c>
      <c r="F340" s="4">
        <v>3</v>
      </c>
      <c r="G340" s="4" t="s">
        <v>1183</v>
      </c>
      <c r="H340" s="4" t="s">
        <v>1184</v>
      </c>
      <c r="I340" s="4">
        <v>2</v>
      </c>
      <c r="L340" s="4">
        <v>2</v>
      </c>
      <c r="M340" s="4" t="s">
        <v>1443</v>
      </c>
      <c r="N340" s="4" t="s">
        <v>1444</v>
      </c>
      <c r="T340" s="4" t="s">
        <v>9382</v>
      </c>
      <c r="U340" s="4" t="s">
        <v>138</v>
      </c>
      <c r="V340" s="4" t="s">
        <v>139</v>
      </c>
      <c r="Y340" s="4" t="s">
        <v>1472</v>
      </c>
      <c r="Z340" s="4" t="s">
        <v>1473</v>
      </c>
      <c r="AD340" s="4" t="s">
        <v>122</v>
      </c>
      <c r="AE340" s="4" t="s">
        <v>123</v>
      </c>
    </row>
    <row r="341" spans="1:72" ht="13.5" customHeight="1">
      <c r="A341" s="6" t="str">
        <f>HYPERLINK("http://kyu.snu.ac.kr/sdhj/index.jsp?type=hj/GK14791_00IM0001_124b.jpg","1870_해북촌_124b")</f>
        <v>1870_해북촌_124b</v>
      </c>
      <c r="B341" s="4">
        <v>1870</v>
      </c>
      <c r="C341" s="4" t="s">
        <v>9380</v>
      </c>
      <c r="D341" s="4" t="s">
        <v>9381</v>
      </c>
      <c r="E341" s="4">
        <v>340</v>
      </c>
      <c r="F341" s="4">
        <v>3</v>
      </c>
      <c r="G341" s="4" t="s">
        <v>1183</v>
      </c>
      <c r="H341" s="4" t="s">
        <v>1184</v>
      </c>
      <c r="I341" s="4">
        <v>2</v>
      </c>
      <c r="L341" s="4">
        <v>3</v>
      </c>
      <c r="M341" s="4" t="s">
        <v>1474</v>
      </c>
      <c r="N341" s="4" t="s">
        <v>1475</v>
      </c>
      <c r="T341" s="4" t="s">
        <v>9177</v>
      </c>
      <c r="U341" s="4" t="s">
        <v>73</v>
      </c>
      <c r="V341" s="4" t="s">
        <v>74</v>
      </c>
      <c r="W341" s="4" t="s">
        <v>634</v>
      </c>
      <c r="X341" s="4" t="s">
        <v>635</v>
      </c>
      <c r="Y341" s="4" t="s">
        <v>1476</v>
      </c>
      <c r="Z341" s="4" t="s">
        <v>1477</v>
      </c>
      <c r="AC341" s="4">
        <v>72</v>
      </c>
      <c r="AD341" s="4" t="s">
        <v>774</v>
      </c>
      <c r="AE341" s="4" t="s">
        <v>775</v>
      </c>
      <c r="AJ341" s="4" t="s">
        <v>34</v>
      </c>
      <c r="AK341" s="4" t="s">
        <v>35</v>
      </c>
      <c r="AL341" s="4" t="s">
        <v>638</v>
      </c>
      <c r="AM341" s="4" t="s">
        <v>639</v>
      </c>
      <c r="AT341" s="4" t="s">
        <v>82</v>
      </c>
      <c r="AU341" s="4" t="s">
        <v>83</v>
      </c>
      <c r="AV341" s="4" t="s">
        <v>1193</v>
      </c>
      <c r="AW341" s="4" t="s">
        <v>1194</v>
      </c>
      <c r="BG341" s="4" t="s">
        <v>82</v>
      </c>
      <c r="BH341" s="4" t="s">
        <v>83</v>
      </c>
      <c r="BI341" s="4" t="s">
        <v>1195</v>
      </c>
      <c r="BJ341" s="4" t="s">
        <v>1196</v>
      </c>
      <c r="BK341" s="4" t="s">
        <v>82</v>
      </c>
      <c r="BL341" s="4" t="s">
        <v>83</v>
      </c>
      <c r="BM341" s="4" t="s">
        <v>1251</v>
      </c>
      <c r="BN341" s="4" t="s">
        <v>1252</v>
      </c>
      <c r="BO341" s="4" t="s">
        <v>82</v>
      </c>
      <c r="BP341" s="4" t="s">
        <v>83</v>
      </c>
      <c r="BQ341" s="4" t="s">
        <v>1478</v>
      </c>
      <c r="BR341" s="4" t="s">
        <v>1479</v>
      </c>
      <c r="BS341" s="4" t="s">
        <v>400</v>
      </c>
      <c r="BT341" s="4" t="s">
        <v>401</v>
      </c>
    </row>
    <row r="342" spans="1:72" ht="13.5" customHeight="1">
      <c r="A342" s="6" t="str">
        <f>HYPERLINK("http://kyu.snu.ac.kr/sdhj/index.jsp?type=hj/GK14791_00IM0001_124b.jpg","1870_해북촌_124b")</f>
        <v>1870_해북촌_124b</v>
      </c>
      <c r="B342" s="4">
        <v>1870</v>
      </c>
      <c r="C342" s="4" t="s">
        <v>9383</v>
      </c>
      <c r="D342" s="4" t="s">
        <v>9384</v>
      </c>
      <c r="E342" s="4">
        <v>341</v>
      </c>
      <c r="F342" s="4">
        <v>3</v>
      </c>
      <c r="G342" s="4" t="s">
        <v>1183</v>
      </c>
      <c r="H342" s="4" t="s">
        <v>1184</v>
      </c>
      <c r="I342" s="4">
        <v>2</v>
      </c>
      <c r="L342" s="4">
        <v>3</v>
      </c>
      <c r="M342" s="4" t="s">
        <v>1474</v>
      </c>
      <c r="N342" s="4" t="s">
        <v>1475</v>
      </c>
      <c r="S342" s="4" t="s">
        <v>165</v>
      </c>
      <c r="T342" s="4" t="s">
        <v>166</v>
      </c>
      <c r="Y342" s="4" t="s">
        <v>1480</v>
      </c>
      <c r="Z342" s="4" t="s">
        <v>1481</v>
      </c>
      <c r="AC342" s="4">
        <v>57</v>
      </c>
      <c r="AD342" s="4" t="s">
        <v>248</v>
      </c>
      <c r="AE342" s="4" t="s">
        <v>249</v>
      </c>
    </row>
    <row r="343" spans="1:72" ht="13.5" customHeight="1">
      <c r="A343" s="6" t="str">
        <f>HYPERLINK("http://kyu.snu.ac.kr/sdhj/index.jsp?type=hj/GK14791_00IM0001_124b.jpg","1870_해북촌_124b")</f>
        <v>1870_해북촌_124b</v>
      </c>
      <c r="B343" s="4">
        <v>1870</v>
      </c>
      <c r="C343" s="4" t="s">
        <v>9181</v>
      </c>
      <c r="D343" s="4" t="s">
        <v>9182</v>
      </c>
      <c r="E343" s="4">
        <v>342</v>
      </c>
      <c r="F343" s="4">
        <v>3</v>
      </c>
      <c r="G343" s="4" t="s">
        <v>1183</v>
      </c>
      <c r="H343" s="4" t="s">
        <v>1184</v>
      </c>
      <c r="I343" s="4">
        <v>2</v>
      </c>
      <c r="L343" s="4">
        <v>3</v>
      </c>
      <c r="M343" s="4" t="s">
        <v>1474</v>
      </c>
      <c r="N343" s="4" t="s">
        <v>1475</v>
      </c>
      <c r="S343" s="4" t="s">
        <v>1092</v>
      </c>
      <c r="T343" s="4" t="s">
        <v>495</v>
      </c>
      <c r="W343" s="4" t="s">
        <v>310</v>
      </c>
      <c r="X343" s="4" t="s">
        <v>311</v>
      </c>
      <c r="Y343" s="4" t="s">
        <v>100</v>
      </c>
      <c r="Z343" s="4" t="s">
        <v>101</v>
      </c>
      <c r="AC343" s="4">
        <v>50</v>
      </c>
      <c r="AD343" s="4" t="s">
        <v>169</v>
      </c>
      <c r="AE343" s="4" t="s">
        <v>170</v>
      </c>
    </row>
    <row r="344" spans="1:72" ht="13.5" customHeight="1">
      <c r="A344" s="6" t="str">
        <f>HYPERLINK("http://kyu.snu.ac.kr/sdhj/index.jsp?type=hj/GK14791_00IM0001_124b.jpg","1870_해북촌_124b")</f>
        <v>1870_해북촌_124b</v>
      </c>
      <c r="B344" s="4">
        <v>1870</v>
      </c>
      <c r="C344" s="4" t="s">
        <v>9181</v>
      </c>
      <c r="D344" s="4" t="s">
        <v>9182</v>
      </c>
      <c r="E344" s="4">
        <v>343</v>
      </c>
      <c r="F344" s="4">
        <v>3</v>
      </c>
      <c r="G344" s="4" t="s">
        <v>1183</v>
      </c>
      <c r="H344" s="4" t="s">
        <v>1184</v>
      </c>
      <c r="I344" s="4">
        <v>2</v>
      </c>
      <c r="L344" s="4">
        <v>3</v>
      </c>
      <c r="M344" s="4" t="s">
        <v>1474</v>
      </c>
      <c r="N344" s="4" t="s">
        <v>1475</v>
      </c>
      <c r="S344" s="4" t="s">
        <v>116</v>
      </c>
      <c r="T344" s="4" t="s">
        <v>117</v>
      </c>
      <c r="Y344" s="4" t="s">
        <v>1482</v>
      </c>
      <c r="Z344" s="4" t="s">
        <v>1483</v>
      </c>
      <c r="AC344" s="4">
        <v>43</v>
      </c>
      <c r="AD344" s="4" t="s">
        <v>274</v>
      </c>
      <c r="AE344" s="4" t="s">
        <v>275</v>
      </c>
    </row>
    <row r="345" spans="1:72" ht="13.5" customHeight="1">
      <c r="A345" s="6" t="str">
        <f>HYPERLINK("http://kyu.snu.ac.kr/sdhj/index.jsp?type=hj/GK14791_00IM0001_124b.jpg","1870_해북촌_124b")</f>
        <v>1870_해북촌_124b</v>
      </c>
      <c r="B345" s="4">
        <v>1870</v>
      </c>
      <c r="C345" s="4" t="s">
        <v>9181</v>
      </c>
      <c r="D345" s="4" t="s">
        <v>9182</v>
      </c>
      <c r="E345" s="4">
        <v>344</v>
      </c>
      <c r="F345" s="4">
        <v>3</v>
      </c>
      <c r="G345" s="4" t="s">
        <v>1183</v>
      </c>
      <c r="H345" s="4" t="s">
        <v>1184</v>
      </c>
      <c r="I345" s="4">
        <v>2</v>
      </c>
      <c r="L345" s="4">
        <v>3</v>
      </c>
      <c r="M345" s="4" t="s">
        <v>1474</v>
      </c>
      <c r="N345" s="4" t="s">
        <v>1475</v>
      </c>
      <c r="S345" s="4" t="s">
        <v>124</v>
      </c>
      <c r="T345" s="4" t="s">
        <v>125</v>
      </c>
      <c r="W345" s="4" t="s">
        <v>126</v>
      </c>
      <c r="X345" s="4" t="s">
        <v>9321</v>
      </c>
      <c r="Y345" s="4" t="s">
        <v>100</v>
      </c>
      <c r="Z345" s="4" t="s">
        <v>101</v>
      </c>
      <c r="AC345" s="4">
        <v>37</v>
      </c>
      <c r="AD345" s="4" t="s">
        <v>278</v>
      </c>
      <c r="AE345" s="4" t="s">
        <v>279</v>
      </c>
    </row>
    <row r="346" spans="1:72" ht="13.5" customHeight="1">
      <c r="A346" s="6" t="str">
        <f>HYPERLINK("http://kyu.snu.ac.kr/sdhj/index.jsp?type=hj/GK14791_00IM0001_124b.jpg","1870_해북촌_124b")</f>
        <v>1870_해북촌_124b</v>
      </c>
      <c r="B346" s="4">
        <v>1870</v>
      </c>
      <c r="C346" s="4" t="s">
        <v>9181</v>
      </c>
      <c r="D346" s="4" t="s">
        <v>9182</v>
      </c>
      <c r="E346" s="4">
        <v>345</v>
      </c>
      <c r="F346" s="4">
        <v>3</v>
      </c>
      <c r="G346" s="4" t="s">
        <v>1183</v>
      </c>
      <c r="H346" s="4" t="s">
        <v>1184</v>
      </c>
      <c r="I346" s="4">
        <v>2</v>
      </c>
      <c r="L346" s="4">
        <v>3</v>
      </c>
      <c r="M346" s="4" t="s">
        <v>1474</v>
      </c>
      <c r="N346" s="4" t="s">
        <v>1475</v>
      </c>
      <c r="S346" s="4" t="s">
        <v>116</v>
      </c>
      <c r="T346" s="4" t="s">
        <v>117</v>
      </c>
      <c r="Y346" s="4" t="s">
        <v>1484</v>
      </c>
      <c r="Z346" s="4" t="s">
        <v>1485</v>
      </c>
      <c r="AA346" s="4" t="s">
        <v>1486</v>
      </c>
      <c r="AB346" s="4" t="s">
        <v>1487</v>
      </c>
      <c r="AC346" s="4">
        <v>34</v>
      </c>
      <c r="AD346" s="4" t="s">
        <v>540</v>
      </c>
      <c r="AE346" s="4" t="s">
        <v>541</v>
      </c>
    </row>
    <row r="347" spans="1:72" ht="13.5" customHeight="1">
      <c r="A347" s="6" t="str">
        <f>HYPERLINK("http://kyu.snu.ac.kr/sdhj/index.jsp?type=hj/GK14791_00IM0001_124b.jpg","1870_해북촌_124b")</f>
        <v>1870_해북촌_124b</v>
      </c>
      <c r="B347" s="4">
        <v>1870</v>
      </c>
      <c r="C347" s="4" t="s">
        <v>9181</v>
      </c>
      <c r="D347" s="4" t="s">
        <v>9182</v>
      </c>
      <c r="E347" s="4">
        <v>346</v>
      </c>
      <c r="F347" s="4">
        <v>3</v>
      </c>
      <c r="G347" s="4" t="s">
        <v>1183</v>
      </c>
      <c r="H347" s="4" t="s">
        <v>1184</v>
      </c>
      <c r="I347" s="4">
        <v>2</v>
      </c>
      <c r="L347" s="4">
        <v>3</v>
      </c>
      <c r="M347" s="4" t="s">
        <v>1474</v>
      </c>
      <c r="N347" s="4" t="s">
        <v>1475</v>
      </c>
      <c r="S347" s="4" t="s">
        <v>124</v>
      </c>
      <c r="T347" s="4" t="s">
        <v>125</v>
      </c>
      <c r="W347" s="4" t="s">
        <v>688</v>
      </c>
      <c r="X347" s="4" t="s">
        <v>689</v>
      </c>
      <c r="Y347" s="4" t="s">
        <v>100</v>
      </c>
      <c r="Z347" s="4" t="s">
        <v>101</v>
      </c>
      <c r="AC347" s="4">
        <v>30</v>
      </c>
      <c r="AD347" s="4" t="s">
        <v>282</v>
      </c>
      <c r="AE347" s="4" t="s">
        <v>283</v>
      </c>
    </row>
    <row r="348" spans="1:72" ht="13.5" customHeight="1">
      <c r="A348" s="6" t="str">
        <f>HYPERLINK("http://kyu.snu.ac.kr/sdhj/index.jsp?type=hj/GK14791_00IM0001_124b.jpg","1870_해북촌_124b")</f>
        <v>1870_해북촌_124b</v>
      </c>
      <c r="B348" s="4">
        <v>1870</v>
      </c>
      <c r="C348" s="4" t="s">
        <v>9181</v>
      </c>
      <c r="D348" s="4" t="s">
        <v>9182</v>
      </c>
      <c r="E348" s="4">
        <v>347</v>
      </c>
      <c r="F348" s="4">
        <v>3</v>
      </c>
      <c r="G348" s="4" t="s">
        <v>1183</v>
      </c>
      <c r="H348" s="4" t="s">
        <v>1184</v>
      </c>
      <c r="I348" s="4">
        <v>2</v>
      </c>
      <c r="L348" s="4">
        <v>3</v>
      </c>
      <c r="M348" s="4" t="s">
        <v>1474</v>
      </c>
      <c r="N348" s="4" t="s">
        <v>1475</v>
      </c>
      <c r="S348" s="4" t="s">
        <v>580</v>
      </c>
      <c r="T348" s="4" t="s">
        <v>581</v>
      </c>
      <c r="Y348" s="4" t="s">
        <v>1488</v>
      </c>
      <c r="Z348" s="4" t="s">
        <v>1489</v>
      </c>
      <c r="AC348" s="4">
        <v>17</v>
      </c>
      <c r="AD348" s="4" t="s">
        <v>78</v>
      </c>
      <c r="AE348" s="4" t="s">
        <v>79</v>
      </c>
    </row>
    <row r="349" spans="1:72" ht="13.5" customHeight="1">
      <c r="A349" s="6" t="str">
        <f>HYPERLINK("http://kyu.snu.ac.kr/sdhj/index.jsp?type=hj/GK14791_00IM0001_124b.jpg","1870_해북촌_124b")</f>
        <v>1870_해북촌_124b</v>
      </c>
      <c r="B349" s="4">
        <v>1870</v>
      </c>
      <c r="C349" s="4" t="s">
        <v>9181</v>
      </c>
      <c r="D349" s="4" t="s">
        <v>9182</v>
      </c>
      <c r="E349" s="4">
        <v>348</v>
      </c>
      <c r="F349" s="4">
        <v>3</v>
      </c>
      <c r="G349" s="4" t="s">
        <v>1183</v>
      </c>
      <c r="H349" s="4" t="s">
        <v>1184</v>
      </c>
      <c r="I349" s="4">
        <v>2</v>
      </c>
      <c r="L349" s="4">
        <v>3</v>
      </c>
      <c r="M349" s="4" t="s">
        <v>1474</v>
      </c>
      <c r="N349" s="4" t="s">
        <v>1475</v>
      </c>
      <c r="S349" s="4" t="s">
        <v>1490</v>
      </c>
      <c r="T349" s="4" t="s">
        <v>1491</v>
      </c>
      <c r="Y349" s="4" t="s">
        <v>1492</v>
      </c>
      <c r="Z349" s="4" t="s">
        <v>1493</v>
      </c>
      <c r="AC349" s="4">
        <v>21</v>
      </c>
      <c r="AD349" s="4" t="s">
        <v>765</v>
      </c>
      <c r="AE349" s="4" t="s">
        <v>766</v>
      </c>
    </row>
    <row r="350" spans="1:72" ht="13.5" customHeight="1">
      <c r="A350" s="6" t="str">
        <f>HYPERLINK("http://kyu.snu.ac.kr/sdhj/index.jsp?type=hj/GK14791_00IM0001_124b.jpg","1870_해북촌_124b")</f>
        <v>1870_해북촌_124b</v>
      </c>
      <c r="B350" s="4">
        <v>1870</v>
      </c>
      <c r="C350" s="4" t="s">
        <v>9181</v>
      </c>
      <c r="D350" s="4" t="s">
        <v>9182</v>
      </c>
      <c r="E350" s="4">
        <v>349</v>
      </c>
      <c r="F350" s="4">
        <v>3</v>
      </c>
      <c r="G350" s="4" t="s">
        <v>1183</v>
      </c>
      <c r="H350" s="4" t="s">
        <v>1184</v>
      </c>
      <c r="I350" s="4">
        <v>2</v>
      </c>
      <c r="L350" s="4">
        <v>3</v>
      </c>
      <c r="M350" s="4" t="s">
        <v>1474</v>
      </c>
      <c r="N350" s="4" t="s">
        <v>1475</v>
      </c>
      <c r="T350" s="4" t="s">
        <v>9183</v>
      </c>
      <c r="U350" s="4" t="s">
        <v>138</v>
      </c>
      <c r="V350" s="4" t="s">
        <v>139</v>
      </c>
      <c r="Y350" s="4" t="s">
        <v>1212</v>
      </c>
      <c r="Z350" s="4" t="s">
        <v>1213</v>
      </c>
      <c r="AD350" s="4" t="s">
        <v>378</v>
      </c>
      <c r="AE350" s="4" t="s">
        <v>379</v>
      </c>
    </row>
    <row r="351" spans="1:72" ht="13.5" customHeight="1">
      <c r="A351" s="6" t="str">
        <f>HYPERLINK("http://kyu.snu.ac.kr/sdhj/index.jsp?type=hj/GK14791_00IM0001_124b.jpg","1870_해북촌_124b")</f>
        <v>1870_해북촌_124b</v>
      </c>
      <c r="B351" s="4">
        <v>1870</v>
      </c>
      <c r="C351" s="4" t="s">
        <v>9181</v>
      </c>
      <c r="D351" s="4" t="s">
        <v>9182</v>
      </c>
      <c r="E351" s="4">
        <v>350</v>
      </c>
      <c r="F351" s="4">
        <v>3</v>
      </c>
      <c r="G351" s="4" t="s">
        <v>1183</v>
      </c>
      <c r="H351" s="4" t="s">
        <v>1184</v>
      </c>
      <c r="I351" s="4">
        <v>2</v>
      </c>
      <c r="L351" s="4">
        <v>3</v>
      </c>
      <c r="M351" s="4" t="s">
        <v>1474</v>
      </c>
      <c r="N351" s="4" t="s">
        <v>1475</v>
      </c>
      <c r="T351" s="4" t="s">
        <v>9183</v>
      </c>
      <c r="U351" s="4" t="s">
        <v>138</v>
      </c>
      <c r="V351" s="4" t="s">
        <v>139</v>
      </c>
      <c r="Y351" s="4" t="s">
        <v>862</v>
      </c>
      <c r="Z351" s="4" t="s">
        <v>863</v>
      </c>
      <c r="AD351" s="4" t="s">
        <v>127</v>
      </c>
      <c r="AE351" s="4" t="s">
        <v>128</v>
      </c>
    </row>
    <row r="352" spans="1:72" ht="13.5" customHeight="1">
      <c r="A352" s="6" t="str">
        <f>HYPERLINK("http://kyu.snu.ac.kr/sdhj/index.jsp?type=hj/GK14791_00IM0001_124b.jpg","1870_해북촌_124b")</f>
        <v>1870_해북촌_124b</v>
      </c>
      <c r="B352" s="4">
        <v>1870</v>
      </c>
      <c r="C352" s="4" t="s">
        <v>9181</v>
      </c>
      <c r="D352" s="4" t="s">
        <v>9182</v>
      </c>
      <c r="E352" s="4">
        <v>351</v>
      </c>
      <c r="F352" s="4">
        <v>3</v>
      </c>
      <c r="G352" s="4" t="s">
        <v>1183</v>
      </c>
      <c r="H352" s="4" t="s">
        <v>1184</v>
      </c>
      <c r="I352" s="4">
        <v>2</v>
      </c>
      <c r="L352" s="4">
        <v>3</v>
      </c>
      <c r="M352" s="4" t="s">
        <v>1474</v>
      </c>
      <c r="N352" s="4" t="s">
        <v>1475</v>
      </c>
      <c r="T352" s="4" t="s">
        <v>9183</v>
      </c>
      <c r="U352" s="4" t="s">
        <v>138</v>
      </c>
      <c r="V352" s="4" t="s">
        <v>139</v>
      </c>
      <c r="Y352" s="4" t="s">
        <v>1494</v>
      </c>
      <c r="Z352" s="4" t="s">
        <v>1495</v>
      </c>
      <c r="AD352" s="4" t="s">
        <v>448</v>
      </c>
      <c r="AE352" s="4" t="s">
        <v>449</v>
      </c>
    </row>
    <row r="353" spans="1:72" ht="13.5" customHeight="1">
      <c r="A353" s="6" t="str">
        <f>HYPERLINK("http://kyu.snu.ac.kr/sdhj/index.jsp?type=hj/GK14791_00IM0001_124b.jpg","1870_해북촌_124b")</f>
        <v>1870_해북촌_124b</v>
      </c>
      <c r="B353" s="4">
        <v>1870</v>
      </c>
      <c r="C353" s="4" t="s">
        <v>9181</v>
      </c>
      <c r="D353" s="4" t="s">
        <v>9182</v>
      </c>
      <c r="E353" s="4">
        <v>352</v>
      </c>
      <c r="F353" s="4">
        <v>3</v>
      </c>
      <c r="G353" s="4" t="s">
        <v>1183</v>
      </c>
      <c r="H353" s="4" t="s">
        <v>1184</v>
      </c>
      <c r="I353" s="4">
        <v>2</v>
      </c>
      <c r="L353" s="4">
        <v>4</v>
      </c>
      <c r="M353" s="4" t="s">
        <v>1496</v>
      </c>
      <c r="N353" s="4" t="s">
        <v>1497</v>
      </c>
      <c r="T353" s="4" t="s">
        <v>9177</v>
      </c>
      <c r="U353" s="4" t="s">
        <v>73</v>
      </c>
      <c r="V353" s="4" t="s">
        <v>74</v>
      </c>
      <c r="W353" s="4" t="s">
        <v>634</v>
      </c>
      <c r="X353" s="4" t="s">
        <v>635</v>
      </c>
      <c r="Y353" s="4" t="s">
        <v>1424</v>
      </c>
      <c r="Z353" s="4" t="s">
        <v>1425</v>
      </c>
      <c r="AC353" s="4">
        <v>73</v>
      </c>
      <c r="AD353" s="4" t="s">
        <v>778</v>
      </c>
      <c r="AE353" s="4" t="s">
        <v>779</v>
      </c>
      <c r="AJ353" s="4" t="s">
        <v>34</v>
      </c>
      <c r="AK353" s="4" t="s">
        <v>35</v>
      </c>
      <c r="AL353" s="4" t="s">
        <v>638</v>
      </c>
      <c r="AM353" s="4" t="s">
        <v>639</v>
      </c>
      <c r="AT353" s="4" t="s">
        <v>82</v>
      </c>
      <c r="AU353" s="4" t="s">
        <v>83</v>
      </c>
      <c r="AV353" s="4" t="s">
        <v>1498</v>
      </c>
      <c r="AW353" s="4" t="s">
        <v>1499</v>
      </c>
      <c r="BG353" s="4" t="s">
        <v>82</v>
      </c>
      <c r="BH353" s="4" t="s">
        <v>83</v>
      </c>
      <c r="BI353" s="4" t="s">
        <v>1307</v>
      </c>
      <c r="BJ353" s="4" t="s">
        <v>1308</v>
      </c>
      <c r="BK353" s="4" t="s">
        <v>82</v>
      </c>
      <c r="BL353" s="4" t="s">
        <v>83</v>
      </c>
      <c r="BM353" s="4" t="s">
        <v>1251</v>
      </c>
      <c r="BN353" s="4" t="s">
        <v>1252</v>
      </c>
      <c r="BO353" s="4" t="s">
        <v>82</v>
      </c>
      <c r="BP353" s="4" t="s">
        <v>83</v>
      </c>
      <c r="BQ353" s="4" t="s">
        <v>1500</v>
      </c>
      <c r="BR353" s="4" t="s">
        <v>1501</v>
      </c>
      <c r="BS353" s="4" t="s">
        <v>400</v>
      </c>
      <c r="BT353" s="4" t="s">
        <v>401</v>
      </c>
    </row>
    <row r="354" spans="1:72" ht="13.5" customHeight="1">
      <c r="A354" s="6" t="str">
        <f>HYPERLINK("http://kyu.snu.ac.kr/sdhj/index.jsp?type=hj/GK14791_00IM0001_124b.jpg","1870_해북촌_124b")</f>
        <v>1870_해북촌_124b</v>
      </c>
      <c r="B354" s="4">
        <v>1870</v>
      </c>
      <c r="C354" s="4" t="s">
        <v>9385</v>
      </c>
      <c r="D354" s="4" t="s">
        <v>9386</v>
      </c>
      <c r="E354" s="4">
        <v>353</v>
      </c>
      <c r="F354" s="4">
        <v>3</v>
      </c>
      <c r="G354" s="4" t="s">
        <v>1183</v>
      </c>
      <c r="H354" s="4" t="s">
        <v>1184</v>
      </c>
      <c r="I354" s="4">
        <v>2</v>
      </c>
      <c r="L354" s="4">
        <v>4</v>
      </c>
      <c r="M354" s="4" t="s">
        <v>1496</v>
      </c>
      <c r="N354" s="4" t="s">
        <v>1497</v>
      </c>
      <c r="S354" s="4" t="s">
        <v>9387</v>
      </c>
      <c r="T354" s="4" t="s">
        <v>1502</v>
      </c>
      <c r="W354" s="4" t="s">
        <v>173</v>
      </c>
      <c r="X354" s="4" t="s">
        <v>9388</v>
      </c>
      <c r="Y354" s="4" t="s">
        <v>100</v>
      </c>
      <c r="Z354" s="4" t="s">
        <v>101</v>
      </c>
      <c r="AC354" s="4">
        <v>35</v>
      </c>
      <c r="AD354" s="4" t="s">
        <v>188</v>
      </c>
      <c r="AE354" s="4" t="s">
        <v>189</v>
      </c>
    </row>
    <row r="355" spans="1:72" ht="13.5" customHeight="1">
      <c r="A355" s="6" t="str">
        <f>HYPERLINK("http://kyu.snu.ac.kr/sdhj/index.jsp?type=hj/GK14791_00IM0001_124b.jpg","1870_해북촌_124b")</f>
        <v>1870_해북촌_124b</v>
      </c>
      <c r="B355" s="4">
        <v>1870</v>
      </c>
      <c r="C355" s="4" t="s">
        <v>9181</v>
      </c>
      <c r="D355" s="4" t="s">
        <v>9182</v>
      </c>
      <c r="E355" s="4">
        <v>354</v>
      </c>
      <c r="F355" s="4">
        <v>3</v>
      </c>
      <c r="G355" s="4" t="s">
        <v>1183</v>
      </c>
      <c r="H355" s="4" t="s">
        <v>1184</v>
      </c>
      <c r="I355" s="4">
        <v>2</v>
      </c>
      <c r="L355" s="4">
        <v>4</v>
      </c>
      <c r="M355" s="4" t="s">
        <v>1496</v>
      </c>
      <c r="N355" s="4" t="s">
        <v>1497</v>
      </c>
      <c r="S355" s="4" t="s">
        <v>580</v>
      </c>
      <c r="T355" s="4" t="s">
        <v>581</v>
      </c>
      <c r="Y355" s="4" t="s">
        <v>1503</v>
      </c>
      <c r="Z355" s="4" t="s">
        <v>1504</v>
      </c>
      <c r="AA355" s="4" t="s">
        <v>1505</v>
      </c>
      <c r="AB355" s="4" t="s">
        <v>1506</v>
      </c>
      <c r="AC355" s="4">
        <v>30</v>
      </c>
      <c r="AD355" s="4" t="s">
        <v>282</v>
      </c>
      <c r="AE355" s="4" t="s">
        <v>283</v>
      </c>
    </row>
    <row r="356" spans="1:72" ht="13.5" customHeight="1">
      <c r="A356" s="6" t="str">
        <f>HYPERLINK("http://kyu.snu.ac.kr/sdhj/index.jsp?type=hj/GK14791_00IM0001_124b.jpg","1870_해북촌_124b")</f>
        <v>1870_해북촌_124b</v>
      </c>
      <c r="B356" s="4">
        <v>1870</v>
      </c>
      <c r="C356" s="4" t="s">
        <v>9181</v>
      </c>
      <c r="D356" s="4" t="s">
        <v>9182</v>
      </c>
      <c r="E356" s="4">
        <v>355</v>
      </c>
      <c r="F356" s="4">
        <v>3</v>
      </c>
      <c r="G356" s="4" t="s">
        <v>1183</v>
      </c>
      <c r="H356" s="4" t="s">
        <v>1184</v>
      </c>
      <c r="I356" s="4">
        <v>2</v>
      </c>
      <c r="L356" s="4">
        <v>4</v>
      </c>
      <c r="M356" s="4" t="s">
        <v>1496</v>
      </c>
      <c r="N356" s="4" t="s">
        <v>1497</v>
      </c>
      <c r="S356" s="4" t="s">
        <v>1507</v>
      </c>
      <c r="T356" s="4" t="s">
        <v>1508</v>
      </c>
      <c r="W356" s="4" t="s">
        <v>623</v>
      </c>
      <c r="X356" s="4" t="s">
        <v>425</v>
      </c>
      <c r="Y356" s="4" t="s">
        <v>100</v>
      </c>
      <c r="Z356" s="4" t="s">
        <v>101</v>
      </c>
      <c r="AC356" s="4">
        <v>31</v>
      </c>
      <c r="AD356" s="4" t="s">
        <v>414</v>
      </c>
      <c r="AE356" s="4" t="s">
        <v>415</v>
      </c>
    </row>
    <row r="357" spans="1:72" ht="13.5" customHeight="1">
      <c r="A357" s="6" t="str">
        <f>HYPERLINK("http://kyu.snu.ac.kr/sdhj/index.jsp?type=hj/GK14791_00IM0001_124b.jpg","1870_해북촌_124b")</f>
        <v>1870_해북촌_124b</v>
      </c>
      <c r="B357" s="4">
        <v>1870</v>
      </c>
      <c r="C357" s="4" t="s">
        <v>9181</v>
      </c>
      <c r="D357" s="4" t="s">
        <v>9182</v>
      </c>
      <c r="E357" s="4">
        <v>356</v>
      </c>
      <c r="F357" s="4">
        <v>3</v>
      </c>
      <c r="G357" s="4" t="s">
        <v>1183</v>
      </c>
      <c r="H357" s="4" t="s">
        <v>1184</v>
      </c>
      <c r="I357" s="4">
        <v>2</v>
      </c>
      <c r="L357" s="4">
        <v>4</v>
      </c>
      <c r="M357" s="4" t="s">
        <v>1496</v>
      </c>
      <c r="N357" s="4" t="s">
        <v>1497</v>
      </c>
      <c r="S357" s="4" t="s">
        <v>580</v>
      </c>
      <c r="T357" s="4" t="s">
        <v>581</v>
      </c>
      <c r="Y357" s="4" t="s">
        <v>1509</v>
      </c>
      <c r="Z357" s="4" t="s">
        <v>1510</v>
      </c>
      <c r="AA357" s="4" t="s">
        <v>1511</v>
      </c>
      <c r="AB357" s="4" t="s">
        <v>1512</v>
      </c>
      <c r="AC357" s="4">
        <v>28</v>
      </c>
      <c r="AD357" s="4" t="s">
        <v>242</v>
      </c>
      <c r="AE357" s="4" t="s">
        <v>243</v>
      </c>
    </row>
    <row r="358" spans="1:72" ht="13.5" customHeight="1">
      <c r="A358" s="6" t="str">
        <f>HYPERLINK("http://kyu.snu.ac.kr/sdhj/index.jsp?type=hj/GK14791_00IM0001_124b.jpg","1870_해북촌_124b")</f>
        <v>1870_해북촌_124b</v>
      </c>
      <c r="B358" s="4">
        <v>1870</v>
      </c>
      <c r="C358" s="4" t="s">
        <v>9181</v>
      </c>
      <c r="D358" s="4" t="s">
        <v>9182</v>
      </c>
      <c r="E358" s="4">
        <v>357</v>
      </c>
      <c r="F358" s="4">
        <v>3</v>
      </c>
      <c r="G358" s="4" t="s">
        <v>1183</v>
      </c>
      <c r="H358" s="4" t="s">
        <v>1184</v>
      </c>
      <c r="I358" s="4">
        <v>2</v>
      </c>
      <c r="L358" s="4">
        <v>4</v>
      </c>
      <c r="M358" s="4" t="s">
        <v>1496</v>
      </c>
      <c r="N358" s="4" t="s">
        <v>1497</v>
      </c>
      <c r="S358" s="4" t="s">
        <v>1507</v>
      </c>
      <c r="T358" s="4" t="s">
        <v>1508</v>
      </c>
      <c r="W358" s="4" t="s">
        <v>1269</v>
      </c>
      <c r="X358" s="4" t="s">
        <v>585</v>
      </c>
      <c r="Y358" s="4" t="s">
        <v>100</v>
      </c>
      <c r="Z358" s="4" t="s">
        <v>101</v>
      </c>
      <c r="AC358" s="4">
        <v>28</v>
      </c>
      <c r="AD358" s="4" t="s">
        <v>242</v>
      </c>
      <c r="AE358" s="4" t="s">
        <v>243</v>
      </c>
    </row>
    <row r="359" spans="1:72" ht="13.5" customHeight="1">
      <c r="A359" s="6" t="str">
        <f>HYPERLINK("http://kyu.snu.ac.kr/sdhj/index.jsp?type=hj/GK14791_00IM0001_124b.jpg","1870_해북촌_124b")</f>
        <v>1870_해북촌_124b</v>
      </c>
      <c r="B359" s="4">
        <v>1870</v>
      </c>
      <c r="C359" s="4" t="s">
        <v>9181</v>
      </c>
      <c r="D359" s="4" t="s">
        <v>9182</v>
      </c>
      <c r="E359" s="4">
        <v>358</v>
      </c>
      <c r="F359" s="4">
        <v>3</v>
      </c>
      <c r="G359" s="4" t="s">
        <v>1183</v>
      </c>
      <c r="H359" s="4" t="s">
        <v>1184</v>
      </c>
      <c r="I359" s="4">
        <v>2</v>
      </c>
      <c r="L359" s="4">
        <v>4</v>
      </c>
      <c r="M359" s="4" t="s">
        <v>1496</v>
      </c>
      <c r="N359" s="4" t="s">
        <v>1497</v>
      </c>
      <c r="S359" s="4" t="s">
        <v>580</v>
      </c>
      <c r="T359" s="4" t="s">
        <v>581</v>
      </c>
      <c r="Y359" s="4" t="s">
        <v>1513</v>
      </c>
      <c r="Z359" s="4" t="s">
        <v>1514</v>
      </c>
      <c r="AC359" s="4">
        <v>21</v>
      </c>
      <c r="AD359" s="4" t="s">
        <v>765</v>
      </c>
      <c r="AE359" s="4" t="s">
        <v>766</v>
      </c>
    </row>
    <row r="360" spans="1:72" ht="13.5" customHeight="1">
      <c r="A360" s="6" t="str">
        <f>HYPERLINK("http://kyu.snu.ac.kr/sdhj/index.jsp?type=hj/GK14791_00IM0001_124b.jpg","1870_해북촌_124b")</f>
        <v>1870_해북촌_124b</v>
      </c>
      <c r="B360" s="4">
        <v>1870</v>
      </c>
      <c r="C360" s="4" t="s">
        <v>9181</v>
      </c>
      <c r="D360" s="4" t="s">
        <v>9182</v>
      </c>
      <c r="E360" s="4">
        <v>359</v>
      </c>
      <c r="F360" s="4">
        <v>3</v>
      </c>
      <c r="G360" s="4" t="s">
        <v>1183</v>
      </c>
      <c r="H360" s="4" t="s">
        <v>1184</v>
      </c>
      <c r="I360" s="4">
        <v>2</v>
      </c>
      <c r="L360" s="4">
        <v>4</v>
      </c>
      <c r="M360" s="4" t="s">
        <v>1496</v>
      </c>
      <c r="N360" s="4" t="s">
        <v>1497</v>
      </c>
      <c r="T360" s="4" t="s">
        <v>9183</v>
      </c>
      <c r="U360" s="4" t="s">
        <v>138</v>
      </c>
      <c r="V360" s="4" t="s">
        <v>139</v>
      </c>
      <c r="Y360" s="4" t="s">
        <v>9389</v>
      </c>
      <c r="Z360" s="4" t="s">
        <v>1515</v>
      </c>
      <c r="AD360" s="4" t="s">
        <v>151</v>
      </c>
      <c r="AE360" s="4" t="s">
        <v>152</v>
      </c>
    </row>
    <row r="361" spans="1:72" ht="13.5" customHeight="1">
      <c r="A361" s="6" t="str">
        <f>HYPERLINK("http://kyu.snu.ac.kr/sdhj/index.jsp?type=hj/GK14791_00IM0001_124b.jpg","1870_해북촌_124b")</f>
        <v>1870_해북촌_124b</v>
      </c>
      <c r="B361" s="4">
        <v>1870</v>
      </c>
      <c r="C361" s="4" t="s">
        <v>9181</v>
      </c>
      <c r="D361" s="4" t="s">
        <v>9182</v>
      </c>
      <c r="E361" s="4">
        <v>360</v>
      </c>
      <c r="F361" s="4">
        <v>3</v>
      </c>
      <c r="G361" s="4" t="s">
        <v>1183</v>
      </c>
      <c r="H361" s="4" t="s">
        <v>1184</v>
      </c>
      <c r="I361" s="4">
        <v>2</v>
      </c>
      <c r="L361" s="4">
        <v>4</v>
      </c>
      <c r="M361" s="4" t="s">
        <v>1496</v>
      </c>
      <c r="N361" s="4" t="s">
        <v>1497</v>
      </c>
      <c r="T361" s="4" t="s">
        <v>9183</v>
      </c>
      <c r="U361" s="4" t="s">
        <v>284</v>
      </c>
      <c r="V361" s="4" t="s">
        <v>285</v>
      </c>
      <c r="Y361" s="4" t="s">
        <v>9390</v>
      </c>
      <c r="Z361" s="4" t="s">
        <v>9391</v>
      </c>
      <c r="AD361" s="4" t="s">
        <v>701</v>
      </c>
      <c r="AE361" s="4" t="s">
        <v>702</v>
      </c>
    </row>
    <row r="362" spans="1:72" ht="13.5" customHeight="1">
      <c r="A362" s="6" t="str">
        <f>HYPERLINK("http://kyu.snu.ac.kr/sdhj/index.jsp?type=hj/GK14791_00IM0001_124b.jpg","1870_해북촌_124b")</f>
        <v>1870_해북촌_124b</v>
      </c>
      <c r="B362" s="4">
        <v>1870</v>
      </c>
      <c r="C362" s="4" t="s">
        <v>9181</v>
      </c>
      <c r="D362" s="4" t="s">
        <v>9182</v>
      </c>
      <c r="E362" s="4">
        <v>361</v>
      </c>
      <c r="F362" s="4">
        <v>3</v>
      </c>
      <c r="G362" s="4" t="s">
        <v>1183</v>
      </c>
      <c r="H362" s="4" t="s">
        <v>1184</v>
      </c>
      <c r="I362" s="4">
        <v>2</v>
      </c>
      <c r="L362" s="4">
        <v>4</v>
      </c>
      <c r="M362" s="4" t="s">
        <v>1496</v>
      </c>
      <c r="N362" s="4" t="s">
        <v>1497</v>
      </c>
      <c r="T362" s="4" t="s">
        <v>9183</v>
      </c>
      <c r="U362" s="4" t="s">
        <v>1398</v>
      </c>
      <c r="V362" s="4" t="s">
        <v>1399</v>
      </c>
      <c r="Y362" s="4" t="s">
        <v>9392</v>
      </c>
      <c r="Z362" s="4" t="s">
        <v>1516</v>
      </c>
    </row>
    <row r="363" spans="1:72" ht="13.5" customHeight="1">
      <c r="A363" s="6" t="str">
        <f>HYPERLINK("http://kyu.snu.ac.kr/sdhj/index.jsp?type=hj/GK14791_00IM0001_124b.jpg","1870_해북촌_124b")</f>
        <v>1870_해북촌_124b</v>
      </c>
      <c r="B363" s="4">
        <v>1870</v>
      </c>
      <c r="C363" s="4" t="s">
        <v>9358</v>
      </c>
      <c r="D363" s="4" t="s">
        <v>9359</v>
      </c>
      <c r="E363" s="4">
        <v>362</v>
      </c>
      <c r="F363" s="4">
        <v>3</v>
      </c>
      <c r="G363" s="4" t="s">
        <v>1183</v>
      </c>
      <c r="H363" s="4" t="s">
        <v>1184</v>
      </c>
      <c r="I363" s="4">
        <v>2</v>
      </c>
      <c r="L363" s="4">
        <v>4</v>
      </c>
      <c r="M363" s="4" t="s">
        <v>1496</v>
      </c>
      <c r="N363" s="4" t="s">
        <v>1497</v>
      </c>
      <c r="T363" s="4" t="s">
        <v>9183</v>
      </c>
      <c r="U363" s="4" t="s">
        <v>1378</v>
      </c>
      <c r="V363" s="4" t="s">
        <v>1379</v>
      </c>
      <c r="Y363" s="4" t="s">
        <v>1517</v>
      </c>
      <c r="Z363" s="4" t="s">
        <v>1042</v>
      </c>
      <c r="AD363" s="4" t="s">
        <v>1518</v>
      </c>
      <c r="AE363" s="4" t="s">
        <v>1519</v>
      </c>
    </row>
    <row r="364" spans="1:72" ht="13.5" customHeight="1">
      <c r="A364" s="6" t="str">
        <f>HYPERLINK("http://kyu.snu.ac.kr/sdhj/index.jsp?type=hj/GK14791_00IM0001_124b.jpg","1870_해북촌_124b")</f>
        <v>1870_해북촌_124b</v>
      </c>
      <c r="B364" s="4">
        <v>1870</v>
      </c>
      <c r="C364" s="4" t="s">
        <v>9181</v>
      </c>
      <c r="D364" s="4" t="s">
        <v>9182</v>
      </c>
      <c r="E364" s="4">
        <v>363</v>
      </c>
      <c r="F364" s="4">
        <v>3</v>
      </c>
      <c r="G364" s="4" t="s">
        <v>1183</v>
      </c>
      <c r="H364" s="4" t="s">
        <v>1184</v>
      </c>
      <c r="I364" s="4">
        <v>2</v>
      </c>
      <c r="L364" s="4">
        <v>4</v>
      </c>
      <c r="M364" s="4" t="s">
        <v>1496</v>
      </c>
      <c r="N364" s="4" t="s">
        <v>1497</v>
      </c>
      <c r="T364" s="4" t="s">
        <v>9183</v>
      </c>
      <c r="U364" s="4" t="s">
        <v>1520</v>
      </c>
      <c r="V364" s="4" t="s">
        <v>1521</v>
      </c>
      <c r="Y364" s="4" t="s">
        <v>1522</v>
      </c>
      <c r="Z364" s="4" t="s">
        <v>1030</v>
      </c>
      <c r="AD364" s="4" t="s">
        <v>282</v>
      </c>
      <c r="AE364" s="4" t="s">
        <v>283</v>
      </c>
    </row>
    <row r="365" spans="1:72" ht="13.5" customHeight="1">
      <c r="A365" s="6" t="str">
        <f>HYPERLINK("http://kyu.snu.ac.kr/sdhj/index.jsp?type=hj/GK14791_00IM0001_124b.jpg","1870_해북촌_124b")</f>
        <v>1870_해북촌_124b</v>
      </c>
      <c r="B365" s="4">
        <v>1870</v>
      </c>
      <c r="C365" s="4" t="s">
        <v>9181</v>
      </c>
      <c r="D365" s="4" t="s">
        <v>9182</v>
      </c>
      <c r="E365" s="4">
        <v>364</v>
      </c>
      <c r="F365" s="4">
        <v>3</v>
      </c>
      <c r="G365" s="4" t="s">
        <v>1183</v>
      </c>
      <c r="H365" s="4" t="s">
        <v>1184</v>
      </c>
      <c r="I365" s="4">
        <v>2</v>
      </c>
      <c r="L365" s="4">
        <v>4</v>
      </c>
      <c r="M365" s="4" t="s">
        <v>1496</v>
      </c>
      <c r="N365" s="4" t="s">
        <v>1497</v>
      </c>
      <c r="T365" s="4" t="s">
        <v>9183</v>
      </c>
      <c r="U365" s="4" t="s">
        <v>1523</v>
      </c>
      <c r="V365" s="4" t="s">
        <v>1524</v>
      </c>
      <c r="Y365" s="4" t="s">
        <v>1242</v>
      </c>
      <c r="Z365" s="4" t="s">
        <v>1243</v>
      </c>
      <c r="AD365" s="4" t="s">
        <v>1027</v>
      </c>
      <c r="AE365" s="4" t="s">
        <v>1028</v>
      </c>
    </row>
    <row r="366" spans="1:72" ht="13.5" customHeight="1">
      <c r="A366" s="6" t="str">
        <f>HYPERLINK("http://kyu.snu.ac.kr/sdhj/index.jsp?type=hj/GK14791_00IM0001_124b.jpg","1870_해북촌_124b")</f>
        <v>1870_해북촌_124b</v>
      </c>
      <c r="B366" s="4">
        <v>1870</v>
      </c>
      <c r="C366" s="4" t="s">
        <v>9181</v>
      </c>
      <c r="D366" s="4" t="s">
        <v>9182</v>
      </c>
      <c r="E366" s="4">
        <v>365</v>
      </c>
      <c r="F366" s="4">
        <v>3</v>
      </c>
      <c r="G366" s="4" t="s">
        <v>1183</v>
      </c>
      <c r="H366" s="4" t="s">
        <v>1184</v>
      </c>
      <c r="I366" s="4">
        <v>2</v>
      </c>
      <c r="L366" s="4">
        <v>5</v>
      </c>
      <c r="M366" s="4" t="s">
        <v>1525</v>
      </c>
      <c r="N366" s="4" t="s">
        <v>1526</v>
      </c>
      <c r="T366" s="4" t="s">
        <v>9177</v>
      </c>
      <c r="U366" s="4" t="s">
        <v>73</v>
      </c>
      <c r="V366" s="4" t="s">
        <v>74</v>
      </c>
      <c r="W366" s="4" t="s">
        <v>634</v>
      </c>
      <c r="X366" s="4" t="s">
        <v>635</v>
      </c>
      <c r="Y366" s="4" t="s">
        <v>1527</v>
      </c>
      <c r="Z366" s="4" t="s">
        <v>1528</v>
      </c>
      <c r="AC366" s="4">
        <v>71</v>
      </c>
      <c r="AD366" s="4" t="s">
        <v>947</v>
      </c>
      <c r="AE366" s="4" t="s">
        <v>948</v>
      </c>
      <c r="AJ366" s="4" t="s">
        <v>34</v>
      </c>
      <c r="AK366" s="4" t="s">
        <v>35</v>
      </c>
      <c r="AL366" s="4" t="s">
        <v>638</v>
      </c>
      <c r="AM366" s="4" t="s">
        <v>639</v>
      </c>
      <c r="AT366" s="4" t="s">
        <v>82</v>
      </c>
      <c r="AU366" s="4" t="s">
        <v>83</v>
      </c>
      <c r="AV366" s="4" t="s">
        <v>1529</v>
      </c>
      <c r="AW366" s="4" t="s">
        <v>1530</v>
      </c>
      <c r="AX366" s="4" t="s">
        <v>82</v>
      </c>
      <c r="AY366" s="4" t="s">
        <v>83</v>
      </c>
      <c r="AZ366" s="4" t="s">
        <v>1531</v>
      </c>
      <c r="BA366" s="4" t="s">
        <v>1532</v>
      </c>
      <c r="BG366" s="4" t="s">
        <v>82</v>
      </c>
      <c r="BH366" s="4" t="s">
        <v>83</v>
      </c>
      <c r="BI366" s="4" t="s">
        <v>1326</v>
      </c>
      <c r="BJ366" s="4" t="s">
        <v>1327</v>
      </c>
      <c r="BK366" s="4" t="s">
        <v>82</v>
      </c>
      <c r="BL366" s="4" t="s">
        <v>83</v>
      </c>
      <c r="BM366" s="4" t="s">
        <v>1533</v>
      </c>
      <c r="BN366" s="4" t="s">
        <v>1534</v>
      </c>
      <c r="BO366" s="4" t="s">
        <v>82</v>
      </c>
      <c r="BP366" s="4" t="s">
        <v>83</v>
      </c>
      <c r="BQ366" s="4" t="s">
        <v>1535</v>
      </c>
      <c r="BR366" s="4" t="s">
        <v>1536</v>
      </c>
      <c r="BS366" s="4" t="s">
        <v>1270</v>
      </c>
      <c r="BT366" s="4" t="s">
        <v>1271</v>
      </c>
    </row>
    <row r="367" spans="1:72" ht="13.5" customHeight="1">
      <c r="A367" s="6" t="str">
        <f>HYPERLINK("http://kyu.snu.ac.kr/sdhj/index.jsp?type=hj/GK14791_00IM0001_124b.jpg","1870_해북촌_124b")</f>
        <v>1870_해북촌_124b</v>
      </c>
      <c r="B367" s="4">
        <v>1870</v>
      </c>
      <c r="C367" s="4" t="s">
        <v>9393</v>
      </c>
      <c r="D367" s="4" t="s">
        <v>9394</v>
      </c>
      <c r="E367" s="4">
        <v>366</v>
      </c>
      <c r="F367" s="4">
        <v>3</v>
      </c>
      <c r="G367" s="4" t="s">
        <v>1183</v>
      </c>
      <c r="H367" s="4" t="s">
        <v>1184</v>
      </c>
      <c r="I367" s="4">
        <v>2</v>
      </c>
      <c r="L367" s="4">
        <v>5</v>
      </c>
      <c r="M367" s="4" t="s">
        <v>1525</v>
      </c>
      <c r="N367" s="4" t="s">
        <v>1526</v>
      </c>
      <c r="S367" s="4" t="s">
        <v>116</v>
      </c>
      <c r="T367" s="4" t="s">
        <v>117</v>
      </c>
      <c r="Y367" s="4" t="s">
        <v>1537</v>
      </c>
      <c r="Z367" s="4" t="s">
        <v>1538</v>
      </c>
      <c r="AC367" s="4">
        <v>30</v>
      </c>
      <c r="AD367" s="4" t="s">
        <v>278</v>
      </c>
      <c r="AE367" s="4" t="s">
        <v>279</v>
      </c>
    </row>
    <row r="368" spans="1:72" ht="13.5" customHeight="1">
      <c r="A368" s="6" t="str">
        <f>HYPERLINK("http://kyu.snu.ac.kr/sdhj/index.jsp?type=hj/GK14791_00IM0001_124b.jpg","1870_해북촌_124b")</f>
        <v>1870_해북촌_124b</v>
      </c>
      <c r="B368" s="4">
        <v>1870</v>
      </c>
      <c r="C368" s="4" t="s">
        <v>9181</v>
      </c>
      <c r="D368" s="4" t="s">
        <v>9182</v>
      </c>
      <c r="E368" s="4">
        <v>367</v>
      </c>
      <c r="F368" s="4">
        <v>3</v>
      </c>
      <c r="G368" s="4" t="s">
        <v>1183</v>
      </c>
      <c r="H368" s="4" t="s">
        <v>1184</v>
      </c>
      <c r="I368" s="4">
        <v>2</v>
      </c>
      <c r="L368" s="4">
        <v>5</v>
      </c>
      <c r="M368" s="4" t="s">
        <v>1525</v>
      </c>
      <c r="N368" s="4" t="s">
        <v>1526</v>
      </c>
      <c r="S368" s="4" t="s">
        <v>124</v>
      </c>
      <c r="T368" s="4" t="s">
        <v>125</v>
      </c>
      <c r="W368" s="4" t="s">
        <v>688</v>
      </c>
      <c r="X368" s="4" t="s">
        <v>689</v>
      </c>
      <c r="Y368" s="4" t="s">
        <v>100</v>
      </c>
      <c r="Z368" s="4" t="s">
        <v>101</v>
      </c>
      <c r="AC368" s="4">
        <v>33</v>
      </c>
      <c r="AD368" s="4" t="s">
        <v>621</v>
      </c>
      <c r="AE368" s="4" t="s">
        <v>622</v>
      </c>
      <c r="AJ368" s="4" t="s">
        <v>104</v>
      </c>
      <c r="AK368" s="4" t="s">
        <v>105</v>
      </c>
      <c r="AL368" s="4" t="s">
        <v>222</v>
      </c>
      <c r="AM368" s="4" t="s">
        <v>223</v>
      </c>
    </row>
    <row r="369" spans="1:72" ht="13.5" customHeight="1">
      <c r="A369" s="6" t="str">
        <f>HYPERLINK("http://kyu.snu.ac.kr/sdhj/index.jsp?type=hj/GK14791_00IM0001_124b.jpg","1870_해북촌_124b")</f>
        <v>1870_해북촌_124b</v>
      </c>
      <c r="B369" s="4">
        <v>1870</v>
      </c>
      <c r="C369" s="4" t="s">
        <v>9181</v>
      </c>
      <c r="D369" s="4" t="s">
        <v>9182</v>
      </c>
      <c r="E369" s="4">
        <v>368</v>
      </c>
      <c r="F369" s="4">
        <v>3</v>
      </c>
      <c r="G369" s="4" t="s">
        <v>1183</v>
      </c>
      <c r="H369" s="4" t="s">
        <v>1184</v>
      </c>
      <c r="I369" s="4">
        <v>2</v>
      </c>
      <c r="L369" s="4">
        <v>5</v>
      </c>
      <c r="M369" s="4" t="s">
        <v>1525</v>
      </c>
      <c r="N369" s="4" t="s">
        <v>1526</v>
      </c>
      <c r="T369" s="4" t="s">
        <v>9183</v>
      </c>
      <c r="U369" s="4" t="s">
        <v>138</v>
      </c>
      <c r="V369" s="4" t="s">
        <v>139</v>
      </c>
      <c r="Y369" s="4" t="s">
        <v>1539</v>
      </c>
      <c r="Z369" s="4" t="s">
        <v>1540</v>
      </c>
      <c r="AD369" s="4" t="s">
        <v>134</v>
      </c>
      <c r="AE369" s="4" t="s">
        <v>135</v>
      </c>
    </row>
    <row r="370" spans="1:72" ht="13.5" customHeight="1">
      <c r="A370" s="6" t="str">
        <f>HYPERLINK("http://kyu.snu.ac.kr/sdhj/index.jsp?type=hj/GK14791_00IM0001_124b.jpg","1870_해북촌_124b")</f>
        <v>1870_해북촌_124b</v>
      </c>
      <c r="B370" s="4">
        <v>1870</v>
      </c>
      <c r="C370" s="4" t="s">
        <v>9181</v>
      </c>
      <c r="D370" s="4" t="s">
        <v>9182</v>
      </c>
      <c r="E370" s="4">
        <v>369</v>
      </c>
      <c r="F370" s="4">
        <v>3</v>
      </c>
      <c r="G370" s="4" t="s">
        <v>1183</v>
      </c>
      <c r="H370" s="4" t="s">
        <v>1184</v>
      </c>
      <c r="I370" s="4">
        <v>2</v>
      </c>
      <c r="L370" s="4">
        <v>5</v>
      </c>
      <c r="M370" s="4" t="s">
        <v>1525</v>
      </c>
      <c r="N370" s="4" t="s">
        <v>1526</v>
      </c>
      <c r="T370" s="4" t="s">
        <v>9183</v>
      </c>
      <c r="U370" s="4" t="s">
        <v>138</v>
      </c>
      <c r="V370" s="4" t="s">
        <v>139</v>
      </c>
      <c r="Y370" s="4" t="s">
        <v>1541</v>
      </c>
      <c r="Z370" s="4" t="s">
        <v>1542</v>
      </c>
      <c r="AD370" s="4" t="s">
        <v>480</v>
      </c>
      <c r="AE370" s="4" t="s">
        <v>481</v>
      </c>
    </row>
    <row r="371" spans="1:72" ht="13.5" customHeight="1">
      <c r="A371" s="6" t="str">
        <f>HYPERLINK("http://kyu.snu.ac.kr/sdhj/index.jsp?type=hj/GK14791_00IM0001_124b.jpg","1870_해북촌_124b")</f>
        <v>1870_해북촌_124b</v>
      </c>
      <c r="B371" s="4">
        <v>1870</v>
      </c>
      <c r="C371" s="4" t="s">
        <v>9181</v>
      </c>
      <c r="D371" s="4" t="s">
        <v>9182</v>
      </c>
      <c r="E371" s="4">
        <v>370</v>
      </c>
      <c r="F371" s="4">
        <v>3</v>
      </c>
      <c r="G371" s="4" t="s">
        <v>1183</v>
      </c>
      <c r="H371" s="4" t="s">
        <v>1184</v>
      </c>
      <c r="I371" s="4">
        <v>3</v>
      </c>
      <c r="J371" s="4" t="s">
        <v>1543</v>
      </c>
      <c r="K371" s="4" t="s">
        <v>1544</v>
      </c>
      <c r="L371" s="4">
        <v>1</v>
      </c>
      <c r="M371" s="4" t="s">
        <v>1545</v>
      </c>
      <c r="N371" s="4" t="s">
        <v>1546</v>
      </c>
      <c r="T371" s="4" t="s">
        <v>9395</v>
      </c>
      <c r="U371" s="4" t="s">
        <v>73</v>
      </c>
      <c r="V371" s="4" t="s">
        <v>74</v>
      </c>
      <c r="W371" s="4" t="s">
        <v>634</v>
      </c>
      <c r="X371" s="4" t="s">
        <v>635</v>
      </c>
      <c r="Y371" s="4" t="s">
        <v>1547</v>
      </c>
      <c r="Z371" s="4" t="s">
        <v>1548</v>
      </c>
      <c r="AC371" s="4">
        <v>51</v>
      </c>
      <c r="AD371" s="4" t="s">
        <v>588</v>
      </c>
      <c r="AE371" s="4" t="s">
        <v>589</v>
      </c>
      <c r="AJ371" s="4" t="s">
        <v>34</v>
      </c>
      <c r="AK371" s="4" t="s">
        <v>35</v>
      </c>
      <c r="AL371" s="4" t="s">
        <v>638</v>
      </c>
      <c r="AM371" s="4" t="s">
        <v>639</v>
      </c>
      <c r="AT371" s="4" t="s">
        <v>82</v>
      </c>
      <c r="AU371" s="4" t="s">
        <v>83</v>
      </c>
      <c r="AV371" s="4" t="s">
        <v>1549</v>
      </c>
      <c r="AW371" s="4" t="s">
        <v>1550</v>
      </c>
      <c r="BG371" s="4" t="s">
        <v>82</v>
      </c>
      <c r="BH371" s="4" t="s">
        <v>83</v>
      </c>
      <c r="BI371" s="4" t="s">
        <v>1551</v>
      </c>
      <c r="BJ371" s="4" t="s">
        <v>1552</v>
      </c>
      <c r="BK371" s="4" t="s">
        <v>82</v>
      </c>
      <c r="BL371" s="4" t="s">
        <v>83</v>
      </c>
      <c r="BM371" s="4" t="s">
        <v>1553</v>
      </c>
      <c r="BN371" s="4" t="s">
        <v>1554</v>
      </c>
      <c r="BO371" s="4" t="s">
        <v>82</v>
      </c>
      <c r="BP371" s="4" t="s">
        <v>83</v>
      </c>
      <c r="BQ371" s="4" t="s">
        <v>1555</v>
      </c>
      <c r="BR371" s="4" t="s">
        <v>1556</v>
      </c>
      <c r="BS371" s="4" t="s">
        <v>909</v>
      </c>
      <c r="BT371" s="4" t="s">
        <v>910</v>
      </c>
    </row>
    <row r="372" spans="1:72" ht="13.5" customHeight="1">
      <c r="A372" s="6" t="str">
        <f>HYPERLINK("http://kyu.snu.ac.kr/sdhj/index.jsp?type=hj/GK14791_00IM0001_124b.jpg","1870_해북촌_124b")</f>
        <v>1870_해북촌_124b</v>
      </c>
      <c r="B372" s="4">
        <v>1870</v>
      </c>
      <c r="C372" s="4" t="s">
        <v>9396</v>
      </c>
      <c r="D372" s="4" t="s">
        <v>9397</v>
      </c>
      <c r="E372" s="4">
        <v>371</v>
      </c>
      <c r="F372" s="4">
        <v>3</v>
      </c>
      <c r="G372" s="4" t="s">
        <v>1183</v>
      </c>
      <c r="H372" s="4" t="s">
        <v>1184</v>
      </c>
      <c r="I372" s="4">
        <v>3</v>
      </c>
      <c r="L372" s="4">
        <v>1</v>
      </c>
      <c r="M372" s="4" t="s">
        <v>1545</v>
      </c>
      <c r="N372" s="4" t="s">
        <v>1546</v>
      </c>
      <c r="S372" s="4" t="s">
        <v>214</v>
      </c>
      <c r="T372" s="4" t="s">
        <v>215</v>
      </c>
      <c r="W372" s="4" t="s">
        <v>310</v>
      </c>
      <c r="X372" s="4" t="s">
        <v>311</v>
      </c>
      <c r="Y372" s="4" t="s">
        <v>100</v>
      </c>
      <c r="Z372" s="4" t="s">
        <v>101</v>
      </c>
      <c r="AC372" s="4">
        <v>78</v>
      </c>
      <c r="AD372" s="4" t="s">
        <v>194</v>
      </c>
      <c r="AE372" s="4" t="s">
        <v>195</v>
      </c>
    </row>
    <row r="373" spans="1:72" ht="13.5" customHeight="1">
      <c r="A373" s="6" t="str">
        <f>HYPERLINK("http://kyu.snu.ac.kr/sdhj/index.jsp?type=hj/GK14791_00IM0001_124b.jpg","1870_해북촌_124b")</f>
        <v>1870_해북촌_124b</v>
      </c>
      <c r="B373" s="4">
        <v>1870</v>
      </c>
      <c r="C373" s="4" t="s">
        <v>9396</v>
      </c>
      <c r="D373" s="4" t="s">
        <v>9397</v>
      </c>
      <c r="E373" s="4">
        <v>372</v>
      </c>
      <c r="F373" s="4">
        <v>3</v>
      </c>
      <c r="G373" s="4" t="s">
        <v>1183</v>
      </c>
      <c r="H373" s="4" t="s">
        <v>1184</v>
      </c>
      <c r="I373" s="4">
        <v>3</v>
      </c>
      <c r="L373" s="4">
        <v>1</v>
      </c>
      <c r="M373" s="4" t="s">
        <v>1545</v>
      </c>
      <c r="N373" s="4" t="s">
        <v>1546</v>
      </c>
      <c r="S373" s="4" t="s">
        <v>96</v>
      </c>
      <c r="T373" s="4" t="s">
        <v>97</v>
      </c>
      <c r="W373" s="4" t="s">
        <v>75</v>
      </c>
      <c r="X373" s="4" t="s">
        <v>9398</v>
      </c>
      <c r="Y373" s="4" t="s">
        <v>100</v>
      </c>
      <c r="Z373" s="4" t="s">
        <v>101</v>
      </c>
      <c r="AC373" s="4">
        <v>54</v>
      </c>
      <c r="AD373" s="4" t="s">
        <v>151</v>
      </c>
      <c r="AE373" s="4" t="s">
        <v>152</v>
      </c>
      <c r="AJ373" s="4" t="s">
        <v>104</v>
      </c>
      <c r="AK373" s="4" t="s">
        <v>105</v>
      </c>
      <c r="AL373" s="4" t="s">
        <v>918</v>
      </c>
      <c r="AM373" s="4" t="s">
        <v>919</v>
      </c>
      <c r="AT373" s="4" t="s">
        <v>1557</v>
      </c>
      <c r="AU373" s="4" t="s">
        <v>9399</v>
      </c>
      <c r="AV373" s="4" t="s">
        <v>1558</v>
      </c>
      <c r="AW373" s="4" t="s">
        <v>1559</v>
      </c>
      <c r="BG373" s="4" t="s">
        <v>82</v>
      </c>
      <c r="BH373" s="4" t="s">
        <v>83</v>
      </c>
      <c r="BI373" s="4" t="s">
        <v>1560</v>
      </c>
      <c r="BJ373" s="4" t="s">
        <v>1561</v>
      </c>
      <c r="BK373" s="4" t="s">
        <v>82</v>
      </c>
      <c r="BL373" s="4" t="s">
        <v>83</v>
      </c>
      <c r="BM373" s="4" t="s">
        <v>1562</v>
      </c>
      <c r="BN373" s="4" t="s">
        <v>1563</v>
      </c>
      <c r="BO373" s="4" t="s">
        <v>82</v>
      </c>
      <c r="BP373" s="4" t="s">
        <v>83</v>
      </c>
      <c r="BQ373" s="4" t="s">
        <v>1564</v>
      </c>
      <c r="BR373" s="4" t="s">
        <v>1565</v>
      </c>
      <c r="BS373" s="4" t="s">
        <v>1566</v>
      </c>
      <c r="BT373" s="4" t="s">
        <v>1298</v>
      </c>
    </row>
    <row r="374" spans="1:72" ht="13.5" customHeight="1">
      <c r="A374" s="6" t="str">
        <f>HYPERLINK("http://kyu.snu.ac.kr/sdhj/index.jsp?type=hj/GK14791_00IM0001_124b.jpg","1870_해북촌_124b")</f>
        <v>1870_해북촌_124b</v>
      </c>
      <c r="B374" s="4">
        <v>1870</v>
      </c>
      <c r="C374" s="4" t="s">
        <v>9127</v>
      </c>
      <c r="D374" s="4" t="s">
        <v>9128</v>
      </c>
      <c r="E374" s="4">
        <v>373</v>
      </c>
      <c r="F374" s="4">
        <v>3</v>
      </c>
      <c r="G374" s="4" t="s">
        <v>1183</v>
      </c>
      <c r="H374" s="4" t="s">
        <v>1184</v>
      </c>
      <c r="I374" s="4">
        <v>3</v>
      </c>
      <c r="L374" s="4">
        <v>1</v>
      </c>
      <c r="M374" s="4" t="s">
        <v>1545</v>
      </c>
      <c r="N374" s="4" t="s">
        <v>1546</v>
      </c>
      <c r="S374" s="4" t="s">
        <v>116</v>
      </c>
      <c r="T374" s="4" t="s">
        <v>117</v>
      </c>
      <c r="Y374" s="4" t="s">
        <v>1567</v>
      </c>
      <c r="Z374" s="4" t="s">
        <v>1568</v>
      </c>
      <c r="AC374" s="4">
        <v>19</v>
      </c>
      <c r="AD374" s="4" t="s">
        <v>122</v>
      </c>
      <c r="AE374" s="4" t="s">
        <v>123</v>
      </c>
    </row>
    <row r="375" spans="1:72" ht="13.5" customHeight="1">
      <c r="A375" s="6" t="str">
        <f>HYPERLINK("http://kyu.snu.ac.kr/sdhj/index.jsp?type=hj/GK14791_00IM0001_125a.jpg","1870_해북촌_125a")</f>
        <v>1870_해북촌_125a</v>
      </c>
      <c r="B375" s="4">
        <v>1870</v>
      </c>
      <c r="C375" s="4" t="s">
        <v>9396</v>
      </c>
      <c r="D375" s="4" t="s">
        <v>9397</v>
      </c>
      <c r="E375" s="4">
        <v>374</v>
      </c>
      <c r="F375" s="4">
        <v>3</v>
      </c>
      <c r="G375" s="4" t="s">
        <v>1183</v>
      </c>
      <c r="H375" s="4" t="s">
        <v>1184</v>
      </c>
      <c r="I375" s="4">
        <v>3</v>
      </c>
      <c r="L375" s="4">
        <v>1</v>
      </c>
      <c r="M375" s="4" t="s">
        <v>1545</v>
      </c>
      <c r="N375" s="4" t="s">
        <v>1546</v>
      </c>
      <c r="T375" s="4" t="s">
        <v>9400</v>
      </c>
      <c r="U375" s="4" t="s">
        <v>138</v>
      </c>
      <c r="V375" s="4" t="s">
        <v>139</v>
      </c>
      <c r="Y375" s="4" t="s">
        <v>1153</v>
      </c>
      <c r="Z375" s="4" t="s">
        <v>1154</v>
      </c>
      <c r="AD375" s="4" t="s">
        <v>308</v>
      </c>
      <c r="AE375" s="4" t="s">
        <v>309</v>
      </c>
    </row>
    <row r="376" spans="1:72" ht="13.5" customHeight="1">
      <c r="A376" s="6" t="str">
        <f>HYPERLINK("http://kyu.snu.ac.kr/sdhj/index.jsp?type=hj/GK14791_00IM0001_125a.jpg","1870_해북촌_125a")</f>
        <v>1870_해북촌_125a</v>
      </c>
      <c r="B376" s="4">
        <v>1870</v>
      </c>
      <c r="C376" s="4" t="s">
        <v>9396</v>
      </c>
      <c r="D376" s="4" t="s">
        <v>9397</v>
      </c>
      <c r="E376" s="4">
        <v>375</v>
      </c>
      <c r="F376" s="4">
        <v>3</v>
      </c>
      <c r="G376" s="4" t="s">
        <v>1183</v>
      </c>
      <c r="H376" s="4" t="s">
        <v>1184</v>
      </c>
      <c r="I376" s="4">
        <v>3</v>
      </c>
      <c r="L376" s="4">
        <v>2</v>
      </c>
      <c r="M376" s="4" t="s">
        <v>1569</v>
      </c>
      <c r="N376" s="4" t="s">
        <v>1570</v>
      </c>
      <c r="T376" s="4" t="s">
        <v>9401</v>
      </c>
      <c r="U376" s="4" t="s">
        <v>73</v>
      </c>
      <c r="V376" s="4" t="s">
        <v>74</v>
      </c>
      <c r="W376" s="4" t="s">
        <v>634</v>
      </c>
      <c r="X376" s="4" t="s">
        <v>635</v>
      </c>
      <c r="Y376" s="4" t="s">
        <v>1571</v>
      </c>
      <c r="Z376" s="4" t="s">
        <v>1572</v>
      </c>
      <c r="AC376" s="4">
        <v>76</v>
      </c>
      <c r="AD376" s="4" t="s">
        <v>701</v>
      </c>
      <c r="AE376" s="4" t="s">
        <v>702</v>
      </c>
      <c r="AJ376" s="4" t="s">
        <v>34</v>
      </c>
      <c r="AK376" s="4" t="s">
        <v>35</v>
      </c>
      <c r="AL376" s="4" t="s">
        <v>638</v>
      </c>
      <c r="AM376" s="4" t="s">
        <v>639</v>
      </c>
      <c r="AT376" s="4" t="s">
        <v>82</v>
      </c>
      <c r="AU376" s="4" t="s">
        <v>83</v>
      </c>
      <c r="AV376" s="4" t="s">
        <v>1573</v>
      </c>
      <c r="AW376" s="4" t="s">
        <v>1574</v>
      </c>
      <c r="BG376" s="4" t="s">
        <v>82</v>
      </c>
      <c r="BH376" s="4" t="s">
        <v>83</v>
      </c>
      <c r="BI376" s="4" t="s">
        <v>1575</v>
      </c>
      <c r="BJ376" s="4" t="s">
        <v>1576</v>
      </c>
      <c r="BK376" s="4" t="s">
        <v>82</v>
      </c>
      <c r="BL376" s="4" t="s">
        <v>83</v>
      </c>
      <c r="BM376" s="4" t="s">
        <v>1577</v>
      </c>
      <c r="BN376" s="4" t="s">
        <v>1578</v>
      </c>
      <c r="BO376" s="4" t="s">
        <v>82</v>
      </c>
      <c r="BP376" s="4" t="s">
        <v>83</v>
      </c>
      <c r="BQ376" s="4" t="s">
        <v>1579</v>
      </c>
      <c r="BR376" s="4" t="s">
        <v>1580</v>
      </c>
      <c r="BS376" s="4" t="s">
        <v>1581</v>
      </c>
      <c r="BT376" s="4" t="s">
        <v>1582</v>
      </c>
    </row>
    <row r="377" spans="1:72" ht="13.5" customHeight="1">
      <c r="A377" s="6" t="str">
        <f>HYPERLINK("http://kyu.snu.ac.kr/sdhj/index.jsp?type=hj/GK14791_00IM0001_125a.jpg","1870_해북촌_125a")</f>
        <v>1870_해북촌_125a</v>
      </c>
      <c r="B377" s="4">
        <v>1870</v>
      </c>
      <c r="C377" s="4" t="s">
        <v>9402</v>
      </c>
      <c r="D377" s="4" t="s">
        <v>9403</v>
      </c>
      <c r="E377" s="4">
        <v>376</v>
      </c>
      <c r="F377" s="4">
        <v>3</v>
      </c>
      <c r="G377" s="4" t="s">
        <v>1183</v>
      </c>
      <c r="H377" s="4" t="s">
        <v>1184</v>
      </c>
      <c r="I377" s="4">
        <v>3</v>
      </c>
      <c r="L377" s="4">
        <v>2</v>
      </c>
      <c r="M377" s="4" t="s">
        <v>1569</v>
      </c>
      <c r="N377" s="4" t="s">
        <v>1570</v>
      </c>
      <c r="S377" s="4" t="s">
        <v>96</v>
      </c>
      <c r="T377" s="4" t="s">
        <v>97</v>
      </c>
      <c r="W377" s="4" t="s">
        <v>148</v>
      </c>
      <c r="X377" s="4" t="s">
        <v>149</v>
      </c>
      <c r="Y377" s="4" t="s">
        <v>100</v>
      </c>
      <c r="Z377" s="4" t="s">
        <v>101</v>
      </c>
      <c r="AC377" s="4">
        <v>69</v>
      </c>
      <c r="AD377" s="4" t="s">
        <v>560</v>
      </c>
      <c r="AE377" s="4" t="s">
        <v>561</v>
      </c>
      <c r="AJ377" s="4" t="s">
        <v>104</v>
      </c>
      <c r="AK377" s="4" t="s">
        <v>105</v>
      </c>
      <c r="AL377" s="4" t="s">
        <v>153</v>
      </c>
      <c r="AM377" s="4" t="s">
        <v>154</v>
      </c>
      <c r="AT377" s="4" t="s">
        <v>82</v>
      </c>
      <c r="AU377" s="4" t="s">
        <v>83</v>
      </c>
      <c r="AV377" s="4" t="s">
        <v>1583</v>
      </c>
      <c r="AW377" s="4" t="s">
        <v>1584</v>
      </c>
      <c r="BG377" s="4" t="s">
        <v>82</v>
      </c>
      <c r="BH377" s="4" t="s">
        <v>83</v>
      </c>
      <c r="BI377" s="4" t="s">
        <v>1585</v>
      </c>
      <c r="BJ377" s="4" t="s">
        <v>1231</v>
      </c>
      <c r="BK377" s="4" t="s">
        <v>82</v>
      </c>
      <c r="BL377" s="4" t="s">
        <v>83</v>
      </c>
      <c r="BM377" s="4" t="s">
        <v>1586</v>
      </c>
      <c r="BN377" s="4" t="s">
        <v>1587</v>
      </c>
      <c r="BO377" s="4" t="s">
        <v>82</v>
      </c>
      <c r="BP377" s="4" t="s">
        <v>83</v>
      </c>
      <c r="BQ377" s="4" t="s">
        <v>1588</v>
      </c>
      <c r="BR377" s="4" t="s">
        <v>1589</v>
      </c>
      <c r="BS377" s="4" t="s">
        <v>1590</v>
      </c>
      <c r="BT377" s="4" t="s">
        <v>1591</v>
      </c>
    </row>
    <row r="378" spans="1:72" ht="13.5" customHeight="1">
      <c r="A378" s="6" t="str">
        <f>HYPERLINK("http://kyu.snu.ac.kr/sdhj/index.jsp?type=hj/GK14791_00IM0001_125a.jpg","1870_해북촌_125a")</f>
        <v>1870_해북촌_125a</v>
      </c>
      <c r="B378" s="4">
        <v>1870</v>
      </c>
      <c r="C378" s="4" t="s">
        <v>9404</v>
      </c>
      <c r="D378" s="4" t="s">
        <v>9405</v>
      </c>
      <c r="E378" s="4">
        <v>377</v>
      </c>
      <c r="F378" s="4">
        <v>3</v>
      </c>
      <c r="G378" s="4" t="s">
        <v>1183</v>
      </c>
      <c r="H378" s="4" t="s">
        <v>1184</v>
      </c>
      <c r="I378" s="4">
        <v>3</v>
      </c>
      <c r="L378" s="4">
        <v>2</v>
      </c>
      <c r="M378" s="4" t="s">
        <v>1569</v>
      </c>
      <c r="N378" s="4" t="s">
        <v>1570</v>
      </c>
      <c r="S378" s="4" t="s">
        <v>116</v>
      </c>
      <c r="T378" s="4" t="s">
        <v>117</v>
      </c>
      <c r="Y378" s="4" t="s">
        <v>1592</v>
      </c>
      <c r="Z378" s="4" t="s">
        <v>1593</v>
      </c>
      <c r="AC378" s="4">
        <v>53</v>
      </c>
      <c r="AD378" s="4" t="s">
        <v>380</v>
      </c>
      <c r="AE378" s="4" t="s">
        <v>381</v>
      </c>
    </row>
    <row r="379" spans="1:72" ht="13.5" customHeight="1">
      <c r="A379" s="6" t="str">
        <f>HYPERLINK("http://kyu.snu.ac.kr/sdhj/index.jsp?type=hj/GK14791_00IM0001_125a.jpg","1870_해북촌_125a")</f>
        <v>1870_해북촌_125a</v>
      </c>
      <c r="B379" s="4">
        <v>1870</v>
      </c>
      <c r="C379" s="4" t="s">
        <v>9297</v>
      </c>
      <c r="D379" s="4" t="s">
        <v>9298</v>
      </c>
      <c r="E379" s="4">
        <v>378</v>
      </c>
      <c r="F379" s="4">
        <v>3</v>
      </c>
      <c r="G379" s="4" t="s">
        <v>1183</v>
      </c>
      <c r="H379" s="4" t="s">
        <v>1184</v>
      </c>
      <c r="I379" s="4">
        <v>3</v>
      </c>
      <c r="L379" s="4">
        <v>2</v>
      </c>
      <c r="M379" s="4" t="s">
        <v>1569</v>
      </c>
      <c r="N379" s="4" t="s">
        <v>1570</v>
      </c>
      <c r="S379" s="4" t="s">
        <v>124</v>
      </c>
      <c r="T379" s="4" t="s">
        <v>125</v>
      </c>
      <c r="W379" s="4" t="s">
        <v>75</v>
      </c>
      <c r="X379" s="4" t="s">
        <v>9406</v>
      </c>
      <c r="Y379" s="4" t="s">
        <v>100</v>
      </c>
      <c r="Z379" s="4" t="s">
        <v>101</v>
      </c>
      <c r="AC379" s="4">
        <v>54</v>
      </c>
      <c r="AD379" s="4" t="s">
        <v>151</v>
      </c>
      <c r="AE379" s="4" t="s">
        <v>152</v>
      </c>
    </row>
    <row r="380" spans="1:72" ht="13.5" customHeight="1">
      <c r="A380" s="6" t="str">
        <f>HYPERLINK("http://kyu.snu.ac.kr/sdhj/index.jsp?type=hj/GK14791_00IM0001_125a.jpg","1870_해북촌_125a")</f>
        <v>1870_해북촌_125a</v>
      </c>
      <c r="B380" s="4">
        <v>1870</v>
      </c>
      <c r="C380" s="4" t="s">
        <v>9297</v>
      </c>
      <c r="D380" s="4" t="s">
        <v>9298</v>
      </c>
      <c r="E380" s="4">
        <v>379</v>
      </c>
      <c r="F380" s="4">
        <v>3</v>
      </c>
      <c r="G380" s="4" t="s">
        <v>1183</v>
      </c>
      <c r="H380" s="4" t="s">
        <v>1184</v>
      </c>
      <c r="I380" s="4">
        <v>3</v>
      </c>
      <c r="L380" s="4">
        <v>2</v>
      </c>
      <c r="M380" s="4" t="s">
        <v>1569</v>
      </c>
      <c r="N380" s="4" t="s">
        <v>1570</v>
      </c>
      <c r="S380" s="4" t="s">
        <v>116</v>
      </c>
      <c r="T380" s="4" t="s">
        <v>117</v>
      </c>
      <c r="Y380" s="4" t="s">
        <v>1594</v>
      </c>
      <c r="Z380" s="4" t="s">
        <v>1595</v>
      </c>
      <c r="AC380" s="4">
        <v>47</v>
      </c>
      <c r="AD380" s="4" t="s">
        <v>220</v>
      </c>
      <c r="AE380" s="4" t="s">
        <v>221</v>
      </c>
    </row>
    <row r="381" spans="1:72" ht="13.5" customHeight="1">
      <c r="A381" s="6" t="str">
        <f>HYPERLINK("http://kyu.snu.ac.kr/sdhj/index.jsp?type=hj/GK14791_00IM0001_125a.jpg","1870_해북촌_125a")</f>
        <v>1870_해북촌_125a</v>
      </c>
      <c r="B381" s="4">
        <v>1870</v>
      </c>
      <c r="C381" s="4" t="s">
        <v>9297</v>
      </c>
      <c r="D381" s="4" t="s">
        <v>9298</v>
      </c>
      <c r="E381" s="4">
        <v>380</v>
      </c>
      <c r="F381" s="4">
        <v>3</v>
      </c>
      <c r="G381" s="4" t="s">
        <v>1183</v>
      </c>
      <c r="H381" s="4" t="s">
        <v>1184</v>
      </c>
      <c r="I381" s="4">
        <v>3</v>
      </c>
      <c r="L381" s="4">
        <v>2</v>
      </c>
      <c r="M381" s="4" t="s">
        <v>1569</v>
      </c>
      <c r="N381" s="4" t="s">
        <v>1570</v>
      </c>
      <c r="S381" s="4" t="s">
        <v>124</v>
      </c>
      <c r="T381" s="4" t="s">
        <v>125</v>
      </c>
      <c r="W381" s="4" t="s">
        <v>198</v>
      </c>
      <c r="X381" s="4" t="s">
        <v>199</v>
      </c>
      <c r="Y381" s="4" t="s">
        <v>100</v>
      </c>
      <c r="Z381" s="4" t="s">
        <v>101</v>
      </c>
      <c r="AC381" s="4">
        <v>49</v>
      </c>
      <c r="AD381" s="4" t="s">
        <v>536</v>
      </c>
      <c r="AE381" s="4" t="s">
        <v>537</v>
      </c>
    </row>
    <row r="382" spans="1:72" ht="13.5" customHeight="1">
      <c r="A382" s="6" t="str">
        <f>HYPERLINK("http://kyu.snu.ac.kr/sdhj/index.jsp?type=hj/GK14791_00IM0001_125a.jpg","1870_해북촌_125a")</f>
        <v>1870_해북촌_125a</v>
      </c>
      <c r="B382" s="4">
        <v>1870</v>
      </c>
      <c r="C382" s="4" t="s">
        <v>9297</v>
      </c>
      <c r="D382" s="4" t="s">
        <v>9298</v>
      </c>
      <c r="E382" s="4">
        <v>381</v>
      </c>
      <c r="F382" s="4">
        <v>3</v>
      </c>
      <c r="G382" s="4" t="s">
        <v>1183</v>
      </c>
      <c r="H382" s="4" t="s">
        <v>1184</v>
      </c>
      <c r="I382" s="4">
        <v>3</v>
      </c>
      <c r="L382" s="4">
        <v>2</v>
      </c>
      <c r="M382" s="4" t="s">
        <v>1569</v>
      </c>
      <c r="N382" s="4" t="s">
        <v>1570</v>
      </c>
      <c r="S382" s="4" t="s">
        <v>116</v>
      </c>
      <c r="T382" s="4" t="s">
        <v>117</v>
      </c>
      <c r="Y382" s="4" t="s">
        <v>1596</v>
      </c>
      <c r="Z382" s="4" t="s">
        <v>1597</v>
      </c>
      <c r="AC382" s="4">
        <v>37</v>
      </c>
      <c r="AD382" s="4" t="s">
        <v>278</v>
      </c>
      <c r="AE382" s="4" t="s">
        <v>279</v>
      </c>
    </row>
    <row r="383" spans="1:72" ht="13.5" customHeight="1">
      <c r="A383" s="6" t="str">
        <f>HYPERLINK("http://kyu.snu.ac.kr/sdhj/index.jsp?type=hj/GK14791_00IM0001_125a.jpg","1870_해북촌_125a")</f>
        <v>1870_해북촌_125a</v>
      </c>
      <c r="B383" s="4">
        <v>1870</v>
      </c>
      <c r="C383" s="4" t="s">
        <v>9297</v>
      </c>
      <c r="D383" s="4" t="s">
        <v>9298</v>
      </c>
      <c r="E383" s="4">
        <v>382</v>
      </c>
      <c r="F383" s="4">
        <v>3</v>
      </c>
      <c r="G383" s="4" t="s">
        <v>1183</v>
      </c>
      <c r="H383" s="4" t="s">
        <v>1184</v>
      </c>
      <c r="I383" s="4">
        <v>3</v>
      </c>
      <c r="L383" s="4">
        <v>2</v>
      </c>
      <c r="M383" s="4" t="s">
        <v>1569</v>
      </c>
      <c r="N383" s="4" t="s">
        <v>1570</v>
      </c>
      <c r="S383" s="4" t="s">
        <v>124</v>
      </c>
      <c r="T383" s="4" t="s">
        <v>125</v>
      </c>
      <c r="W383" s="4" t="s">
        <v>1269</v>
      </c>
      <c r="X383" s="4" t="s">
        <v>585</v>
      </c>
      <c r="Y383" s="4" t="s">
        <v>100</v>
      </c>
      <c r="Z383" s="4" t="s">
        <v>101</v>
      </c>
      <c r="AC383" s="4">
        <v>37</v>
      </c>
      <c r="AD383" s="4" t="s">
        <v>278</v>
      </c>
      <c r="AE383" s="4" t="s">
        <v>279</v>
      </c>
    </row>
    <row r="384" spans="1:72" ht="13.5" customHeight="1">
      <c r="A384" s="6" t="str">
        <f>HYPERLINK("http://kyu.snu.ac.kr/sdhj/index.jsp?type=hj/GK14791_00IM0001_125a.jpg","1870_해북촌_125a")</f>
        <v>1870_해북촌_125a</v>
      </c>
      <c r="B384" s="4">
        <v>1870</v>
      </c>
      <c r="C384" s="4" t="s">
        <v>9297</v>
      </c>
      <c r="D384" s="4" t="s">
        <v>9298</v>
      </c>
      <c r="E384" s="4">
        <v>383</v>
      </c>
      <c r="F384" s="4">
        <v>3</v>
      </c>
      <c r="G384" s="4" t="s">
        <v>1183</v>
      </c>
      <c r="H384" s="4" t="s">
        <v>1184</v>
      </c>
      <c r="I384" s="4">
        <v>3</v>
      </c>
      <c r="L384" s="4">
        <v>2</v>
      </c>
      <c r="M384" s="4" t="s">
        <v>1569</v>
      </c>
      <c r="N384" s="4" t="s">
        <v>1570</v>
      </c>
      <c r="T384" s="4" t="s">
        <v>9407</v>
      </c>
      <c r="U384" s="4" t="s">
        <v>138</v>
      </c>
      <c r="V384" s="4" t="s">
        <v>139</v>
      </c>
      <c r="Y384" s="4" t="s">
        <v>286</v>
      </c>
      <c r="Z384" s="4" t="s">
        <v>9408</v>
      </c>
      <c r="AD384" s="4" t="s">
        <v>238</v>
      </c>
      <c r="AE384" s="4" t="s">
        <v>239</v>
      </c>
    </row>
    <row r="385" spans="1:72" ht="13.5" customHeight="1">
      <c r="A385" s="6" t="str">
        <f>HYPERLINK("http://kyu.snu.ac.kr/sdhj/index.jsp?type=hj/GK14791_00IM0001_125a.jpg","1870_해북촌_125a")</f>
        <v>1870_해북촌_125a</v>
      </c>
      <c r="B385" s="4">
        <v>1870</v>
      </c>
      <c r="C385" s="4" t="s">
        <v>9297</v>
      </c>
      <c r="D385" s="4" t="s">
        <v>9298</v>
      </c>
      <c r="E385" s="4">
        <v>384</v>
      </c>
      <c r="F385" s="4">
        <v>3</v>
      </c>
      <c r="G385" s="4" t="s">
        <v>1183</v>
      </c>
      <c r="H385" s="4" t="s">
        <v>1184</v>
      </c>
      <c r="I385" s="4">
        <v>3</v>
      </c>
      <c r="L385" s="4">
        <v>2</v>
      </c>
      <c r="M385" s="4" t="s">
        <v>1569</v>
      </c>
      <c r="N385" s="4" t="s">
        <v>1570</v>
      </c>
      <c r="T385" s="4" t="s">
        <v>9407</v>
      </c>
      <c r="U385" s="4" t="s">
        <v>284</v>
      </c>
      <c r="V385" s="4" t="s">
        <v>285</v>
      </c>
      <c r="Y385" s="4" t="s">
        <v>9409</v>
      </c>
      <c r="Z385" s="4" t="s">
        <v>1598</v>
      </c>
      <c r="AD385" s="4" t="s">
        <v>287</v>
      </c>
      <c r="AE385" s="4" t="s">
        <v>288</v>
      </c>
      <c r="BF385" s="4" t="s">
        <v>9410</v>
      </c>
    </row>
    <row r="386" spans="1:72" ht="13.5" customHeight="1">
      <c r="A386" s="6" t="str">
        <f>HYPERLINK("http://kyu.snu.ac.kr/sdhj/index.jsp?type=hj/GK14791_00IM0001_125a.jpg","1870_해북촌_125a")</f>
        <v>1870_해북촌_125a</v>
      </c>
      <c r="B386" s="4">
        <v>1870</v>
      </c>
      <c r="C386" s="4" t="s">
        <v>9297</v>
      </c>
      <c r="D386" s="4" t="s">
        <v>9298</v>
      </c>
      <c r="E386" s="4">
        <v>385</v>
      </c>
      <c r="F386" s="4">
        <v>3</v>
      </c>
      <c r="G386" s="4" t="s">
        <v>1183</v>
      </c>
      <c r="H386" s="4" t="s">
        <v>1184</v>
      </c>
      <c r="I386" s="4">
        <v>3</v>
      </c>
      <c r="L386" s="4">
        <v>2</v>
      </c>
      <c r="M386" s="4" t="s">
        <v>1569</v>
      </c>
      <c r="N386" s="4" t="s">
        <v>1570</v>
      </c>
      <c r="T386" s="4" t="s">
        <v>9407</v>
      </c>
      <c r="U386" s="4" t="s">
        <v>138</v>
      </c>
      <c r="V386" s="4" t="s">
        <v>139</v>
      </c>
      <c r="Y386" s="4" t="s">
        <v>9411</v>
      </c>
      <c r="Z386" s="4" t="s">
        <v>1599</v>
      </c>
      <c r="AG386" s="4" t="s">
        <v>9412</v>
      </c>
      <c r="BF386" s="4" t="s">
        <v>9413</v>
      </c>
    </row>
    <row r="387" spans="1:72" ht="13.5" customHeight="1">
      <c r="A387" s="6" t="str">
        <f>HYPERLINK("http://kyu.snu.ac.kr/sdhj/index.jsp?type=hj/GK14791_00IM0001_125a.jpg","1870_해북촌_125a")</f>
        <v>1870_해북촌_125a</v>
      </c>
      <c r="B387" s="4">
        <v>1870</v>
      </c>
      <c r="C387" s="4" t="s">
        <v>9297</v>
      </c>
      <c r="D387" s="4" t="s">
        <v>9298</v>
      </c>
      <c r="E387" s="4">
        <v>386</v>
      </c>
      <c r="F387" s="4">
        <v>3</v>
      </c>
      <c r="G387" s="4" t="s">
        <v>1183</v>
      </c>
      <c r="H387" s="4" t="s">
        <v>1184</v>
      </c>
      <c r="I387" s="4">
        <v>3</v>
      </c>
      <c r="L387" s="4">
        <v>2</v>
      </c>
      <c r="M387" s="4" t="s">
        <v>1569</v>
      </c>
      <c r="N387" s="4" t="s">
        <v>1570</v>
      </c>
      <c r="T387" s="4" t="s">
        <v>9407</v>
      </c>
      <c r="U387" s="4" t="s">
        <v>138</v>
      </c>
      <c r="V387" s="4" t="s">
        <v>139</v>
      </c>
      <c r="Y387" s="4" t="s">
        <v>1600</v>
      </c>
      <c r="Z387" s="4" t="s">
        <v>1601</v>
      </c>
      <c r="AF387" s="4" t="s">
        <v>1278</v>
      </c>
      <c r="AG387" s="4" t="s">
        <v>1279</v>
      </c>
      <c r="BF387" s="4" t="s">
        <v>9414</v>
      </c>
    </row>
    <row r="388" spans="1:72" ht="13.5" customHeight="1">
      <c r="A388" s="6" t="str">
        <f>HYPERLINK("http://kyu.snu.ac.kr/sdhj/index.jsp?type=hj/GK14791_00IM0001_125a.jpg","1870_해북촌_125a")</f>
        <v>1870_해북촌_125a</v>
      </c>
      <c r="B388" s="4">
        <v>1870</v>
      </c>
      <c r="C388" s="4" t="s">
        <v>9297</v>
      </c>
      <c r="D388" s="4" t="s">
        <v>9298</v>
      </c>
      <c r="E388" s="4">
        <v>387</v>
      </c>
      <c r="F388" s="4">
        <v>3</v>
      </c>
      <c r="G388" s="4" t="s">
        <v>1183</v>
      </c>
      <c r="H388" s="4" t="s">
        <v>1184</v>
      </c>
      <c r="I388" s="4">
        <v>3</v>
      </c>
      <c r="L388" s="4">
        <v>2</v>
      </c>
      <c r="M388" s="4" t="s">
        <v>1569</v>
      </c>
      <c r="N388" s="4" t="s">
        <v>1570</v>
      </c>
      <c r="T388" s="4" t="s">
        <v>9407</v>
      </c>
      <c r="U388" s="4" t="s">
        <v>284</v>
      </c>
      <c r="V388" s="4" t="s">
        <v>285</v>
      </c>
      <c r="Y388" s="4" t="s">
        <v>872</v>
      </c>
      <c r="Z388" s="4" t="s">
        <v>873</v>
      </c>
      <c r="AD388" s="4" t="s">
        <v>826</v>
      </c>
      <c r="AE388" s="4" t="s">
        <v>827</v>
      </c>
      <c r="BD388" s="4" t="s">
        <v>1602</v>
      </c>
      <c r="BE388" s="4" t="s">
        <v>1599</v>
      </c>
      <c r="BF388" s="4" t="s">
        <v>9410</v>
      </c>
    </row>
    <row r="389" spans="1:72" ht="13.5" customHeight="1">
      <c r="A389" s="6" t="str">
        <f>HYPERLINK("http://kyu.snu.ac.kr/sdhj/index.jsp?type=hj/GK14791_00IM0001_125a.jpg","1870_해북촌_125a")</f>
        <v>1870_해북촌_125a</v>
      </c>
      <c r="B389" s="4">
        <v>1870</v>
      </c>
      <c r="C389" s="4" t="s">
        <v>9297</v>
      </c>
      <c r="D389" s="4" t="s">
        <v>9298</v>
      </c>
      <c r="E389" s="4">
        <v>388</v>
      </c>
      <c r="F389" s="4">
        <v>3</v>
      </c>
      <c r="G389" s="4" t="s">
        <v>1183</v>
      </c>
      <c r="H389" s="4" t="s">
        <v>1184</v>
      </c>
      <c r="I389" s="4">
        <v>3</v>
      </c>
      <c r="L389" s="4">
        <v>2</v>
      </c>
      <c r="M389" s="4" t="s">
        <v>1569</v>
      </c>
      <c r="N389" s="4" t="s">
        <v>1570</v>
      </c>
      <c r="T389" s="4" t="s">
        <v>9407</v>
      </c>
      <c r="U389" s="4" t="s">
        <v>138</v>
      </c>
      <c r="V389" s="4" t="s">
        <v>139</v>
      </c>
      <c r="Y389" s="4" t="s">
        <v>1603</v>
      </c>
      <c r="Z389" s="4" t="s">
        <v>1604</v>
      </c>
      <c r="AF389" s="4" t="s">
        <v>1605</v>
      </c>
      <c r="AG389" s="4" t="s">
        <v>1606</v>
      </c>
      <c r="BE389" s="4" t="s">
        <v>9415</v>
      </c>
      <c r="BF389" s="4" t="s">
        <v>9413</v>
      </c>
    </row>
    <row r="390" spans="1:72" ht="13.5" customHeight="1">
      <c r="A390" s="6" t="str">
        <f>HYPERLINK("http://kyu.snu.ac.kr/sdhj/index.jsp?type=hj/GK14791_00IM0001_125a.jpg","1870_해북촌_125a")</f>
        <v>1870_해북촌_125a</v>
      </c>
      <c r="B390" s="4">
        <v>1870</v>
      </c>
      <c r="C390" s="4" t="s">
        <v>9297</v>
      </c>
      <c r="D390" s="4" t="s">
        <v>9298</v>
      </c>
      <c r="E390" s="4">
        <v>389</v>
      </c>
      <c r="F390" s="4">
        <v>3</v>
      </c>
      <c r="G390" s="4" t="s">
        <v>1183</v>
      </c>
      <c r="H390" s="4" t="s">
        <v>1184</v>
      </c>
      <c r="I390" s="4">
        <v>3</v>
      </c>
      <c r="L390" s="4">
        <v>3</v>
      </c>
      <c r="M390" s="4" t="s">
        <v>1607</v>
      </c>
      <c r="N390" s="4" t="s">
        <v>1608</v>
      </c>
      <c r="T390" s="4" t="s">
        <v>9416</v>
      </c>
      <c r="U390" s="4" t="s">
        <v>73</v>
      </c>
      <c r="V390" s="4" t="s">
        <v>74</v>
      </c>
      <c r="W390" s="4" t="s">
        <v>148</v>
      </c>
      <c r="X390" s="4" t="s">
        <v>149</v>
      </c>
      <c r="Y390" s="4" t="s">
        <v>1609</v>
      </c>
      <c r="Z390" s="4" t="s">
        <v>1610</v>
      </c>
      <c r="AC390" s="4">
        <v>32</v>
      </c>
      <c r="AD390" s="4" t="s">
        <v>134</v>
      </c>
      <c r="AE390" s="4" t="s">
        <v>135</v>
      </c>
      <c r="AJ390" s="4" t="s">
        <v>34</v>
      </c>
      <c r="AK390" s="4" t="s">
        <v>35</v>
      </c>
      <c r="AL390" s="4" t="s">
        <v>153</v>
      </c>
      <c r="AM390" s="4" t="s">
        <v>154</v>
      </c>
      <c r="AT390" s="4" t="s">
        <v>82</v>
      </c>
      <c r="AU390" s="4" t="s">
        <v>83</v>
      </c>
      <c r="AV390" s="4" t="s">
        <v>1611</v>
      </c>
      <c r="AW390" s="4" t="s">
        <v>1612</v>
      </c>
      <c r="BG390" s="4" t="s">
        <v>82</v>
      </c>
      <c r="BH390" s="4" t="s">
        <v>83</v>
      </c>
      <c r="BI390" s="4" t="s">
        <v>1613</v>
      </c>
      <c r="BJ390" s="4" t="s">
        <v>1614</v>
      </c>
      <c r="BK390" s="4" t="s">
        <v>82</v>
      </c>
      <c r="BL390" s="4" t="s">
        <v>83</v>
      </c>
      <c r="BM390" s="4" t="s">
        <v>1615</v>
      </c>
      <c r="BN390" s="4" t="s">
        <v>1616</v>
      </c>
      <c r="BO390" s="4" t="s">
        <v>82</v>
      </c>
      <c r="BP390" s="4" t="s">
        <v>83</v>
      </c>
      <c r="BQ390" s="4" t="s">
        <v>1617</v>
      </c>
      <c r="BR390" s="4" t="s">
        <v>1618</v>
      </c>
      <c r="BS390" s="4" t="s">
        <v>260</v>
      </c>
      <c r="BT390" s="4" t="s">
        <v>261</v>
      </c>
    </row>
    <row r="391" spans="1:72" ht="13.5" customHeight="1">
      <c r="A391" s="6" t="str">
        <f>HYPERLINK("http://kyu.snu.ac.kr/sdhj/index.jsp?type=hj/GK14791_00IM0001_125a.jpg","1870_해북촌_125a")</f>
        <v>1870_해북촌_125a</v>
      </c>
      <c r="B391" s="4">
        <v>1870</v>
      </c>
      <c r="C391" s="4" t="s">
        <v>9417</v>
      </c>
      <c r="D391" s="4" t="s">
        <v>9418</v>
      </c>
      <c r="E391" s="4">
        <v>390</v>
      </c>
      <c r="F391" s="4">
        <v>3</v>
      </c>
      <c r="G391" s="4" t="s">
        <v>1183</v>
      </c>
      <c r="H391" s="4" t="s">
        <v>1184</v>
      </c>
      <c r="I391" s="4">
        <v>3</v>
      </c>
      <c r="L391" s="4">
        <v>3</v>
      </c>
      <c r="M391" s="4" t="s">
        <v>1607</v>
      </c>
      <c r="N391" s="4" t="s">
        <v>1608</v>
      </c>
      <c r="S391" s="4" t="s">
        <v>214</v>
      </c>
      <c r="T391" s="4" t="s">
        <v>215</v>
      </c>
      <c r="W391" s="4" t="s">
        <v>75</v>
      </c>
      <c r="X391" s="4" t="s">
        <v>9419</v>
      </c>
      <c r="Y391" s="4" t="s">
        <v>100</v>
      </c>
      <c r="Z391" s="4" t="s">
        <v>101</v>
      </c>
      <c r="AC391" s="4">
        <v>58</v>
      </c>
      <c r="AD391" s="4" t="s">
        <v>330</v>
      </c>
      <c r="AE391" s="4" t="s">
        <v>331</v>
      </c>
    </row>
    <row r="392" spans="1:72" ht="13.5" customHeight="1">
      <c r="A392" s="6" t="str">
        <f>HYPERLINK("http://kyu.snu.ac.kr/sdhj/index.jsp?type=hj/GK14791_00IM0001_125a.jpg","1870_해북촌_125a")</f>
        <v>1870_해북촌_125a</v>
      </c>
      <c r="B392" s="4">
        <v>1870</v>
      </c>
      <c r="C392" s="4" t="s">
        <v>9420</v>
      </c>
      <c r="D392" s="4" t="s">
        <v>9421</v>
      </c>
      <c r="E392" s="4">
        <v>391</v>
      </c>
      <c r="F392" s="4">
        <v>3</v>
      </c>
      <c r="G392" s="4" t="s">
        <v>1183</v>
      </c>
      <c r="H392" s="4" t="s">
        <v>1184</v>
      </c>
      <c r="I392" s="4">
        <v>3</v>
      </c>
      <c r="L392" s="4">
        <v>3</v>
      </c>
      <c r="M392" s="4" t="s">
        <v>1607</v>
      </c>
      <c r="N392" s="4" t="s">
        <v>1608</v>
      </c>
      <c r="S392" s="4" t="s">
        <v>96</v>
      </c>
      <c r="T392" s="4" t="s">
        <v>97</v>
      </c>
      <c r="W392" s="4" t="s">
        <v>623</v>
      </c>
      <c r="X392" s="4" t="s">
        <v>425</v>
      </c>
      <c r="Y392" s="4" t="s">
        <v>100</v>
      </c>
      <c r="Z392" s="4" t="s">
        <v>101</v>
      </c>
      <c r="AC392" s="4">
        <v>29</v>
      </c>
      <c r="AD392" s="4" t="s">
        <v>771</v>
      </c>
      <c r="AE392" s="4" t="s">
        <v>772</v>
      </c>
      <c r="AJ392" s="4" t="s">
        <v>104</v>
      </c>
      <c r="AK392" s="4" t="s">
        <v>105</v>
      </c>
      <c r="AL392" s="4" t="s">
        <v>1255</v>
      </c>
      <c r="AM392" s="4" t="s">
        <v>1256</v>
      </c>
      <c r="AT392" s="4" t="s">
        <v>73</v>
      </c>
      <c r="AU392" s="4" t="s">
        <v>74</v>
      </c>
      <c r="AV392" s="4" t="s">
        <v>1619</v>
      </c>
      <c r="AW392" s="4" t="s">
        <v>1620</v>
      </c>
      <c r="BG392" s="4" t="s">
        <v>82</v>
      </c>
      <c r="BH392" s="4" t="s">
        <v>83</v>
      </c>
      <c r="BI392" s="4" t="s">
        <v>1621</v>
      </c>
      <c r="BJ392" s="4" t="s">
        <v>1622</v>
      </c>
      <c r="BK392" s="4" t="s">
        <v>82</v>
      </c>
      <c r="BL392" s="4" t="s">
        <v>83</v>
      </c>
      <c r="BM392" s="4" t="s">
        <v>1623</v>
      </c>
      <c r="BN392" s="4" t="s">
        <v>1624</v>
      </c>
      <c r="BO392" s="4" t="s">
        <v>82</v>
      </c>
      <c r="BP392" s="4" t="s">
        <v>83</v>
      </c>
      <c r="BQ392" s="4" t="s">
        <v>1625</v>
      </c>
      <c r="BR392" s="4" t="s">
        <v>1626</v>
      </c>
      <c r="BS392" s="4" t="s">
        <v>1627</v>
      </c>
      <c r="BT392" s="4" t="s">
        <v>1628</v>
      </c>
    </row>
    <row r="393" spans="1:72" ht="13.5" customHeight="1">
      <c r="A393" s="6" t="str">
        <f>HYPERLINK("http://kyu.snu.ac.kr/sdhj/index.jsp?type=hj/GK14791_00IM0001_125a.jpg","1870_해북촌_125a")</f>
        <v>1870_해북촌_125a</v>
      </c>
      <c r="B393" s="4">
        <v>1870</v>
      </c>
      <c r="C393" s="4" t="s">
        <v>9420</v>
      </c>
      <c r="D393" s="4" t="s">
        <v>9421</v>
      </c>
      <c r="E393" s="4">
        <v>392</v>
      </c>
      <c r="F393" s="4">
        <v>3</v>
      </c>
      <c r="G393" s="4" t="s">
        <v>1183</v>
      </c>
      <c r="H393" s="4" t="s">
        <v>1184</v>
      </c>
      <c r="I393" s="4">
        <v>3</v>
      </c>
      <c r="L393" s="4">
        <v>3</v>
      </c>
      <c r="M393" s="4" t="s">
        <v>1607</v>
      </c>
      <c r="N393" s="4" t="s">
        <v>1608</v>
      </c>
      <c r="T393" s="4" t="s">
        <v>9422</v>
      </c>
      <c r="U393" s="4" t="s">
        <v>284</v>
      </c>
      <c r="V393" s="4" t="s">
        <v>285</v>
      </c>
      <c r="Y393" s="4" t="s">
        <v>1629</v>
      </c>
      <c r="Z393" s="4" t="s">
        <v>1630</v>
      </c>
      <c r="AD393" s="4" t="s">
        <v>701</v>
      </c>
      <c r="AE393" s="4" t="s">
        <v>702</v>
      </c>
    </row>
    <row r="394" spans="1:72" ht="13.5" customHeight="1">
      <c r="A394" s="6" t="str">
        <f>HYPERLINK("http://kyu.snu.ac.kr/sdhj/index.jsp?type=hj/GK14791_00IM0001_125a.jpg","1870_해북촌_125a")</f>
        <v>1870_해북촌_125a</v>
      </c>
      <c r="B394" s="4">
        <v>1870</v>
      </c>
      <c r="C394" s="4" t="s">
        <v>9420</v>
      </c>
      <c r="D394" s="4" t="s">
        <v>9421</v>
      </c>
      <c r="E394" s="4">
        <v>393</v>
      </c>
      <c r="F394" s="4">
        <v>3</v>
      </c>
      <c r="G394" s="4" t="s">
        <v>1183</v>
      </c>
      <c r="H394" s="4" t="s">
        <v>1184</v>
      </c>
      <c r="I394" s="4">
        <v>3</v>
      </c>
      <c r="L394" s="4">
        <v>3</v>
      </c>
      <c r="M394" s="4" t="s">
        <v>1607</v>
      </c>
      <c r="N394" s="4" t="s">
        <v>1608</v>
      </c>
      <c r="T394" s="4" t="s">
        <v>9422</v>
      </c>
      <c r="U394" s="4" t="s">
        <v>138</v>
      </c>
      <c r="V394" s="4" t="s">
        <v>139</v>
      </c>
      <c r="Y394" s="4" t="s">
        <v>1631</v>
      </c>
      <c r="Z394" s="4" t="s">
        <v>1632</v>
      </c>
      <c r="AD394" s="4" t="s">
        <v>771</v>
      </c>
      <c r="AE394" s="4" t="s">
        <v>772</v>
      </c>
    </row>
    <row r="395" spans="1:72" ht="13.5" customHeight="1">
      <c r="A395" s="6" t="str">
        <f>HYPERLINK("http://kyu.snu.ac.kr/sdhj/index.jsp?type=hj/GK14791_00IM0001_125a.jpg","1870_해북촌_125a")</f>
        <v>1870_해북촌_125a</v>
      </c>
      <c r="B395" s="4">
        <v>1870</v>
      </c>
      <c r="C395" s="4" t="s">
        <v>9420</v>
      </c>
      <c r="D395" s="4" t="s">
        <v>9421</v>
      </c>
      <c r="E395" s="4">
        <v>394</v>
      </c>
      <c r="F395" s="4">
        <v>3</v>
      </c>
      <c r="G395" s="4" t="s">
        <v>1183</v>
      </c>
      <c r="H395" s="4" t="s">
        <v>1184</v>
      </c>
      <c r="I395" s="4">
        <v>3</v>
      </c>
      <c r="L395" s="4">
        <v>4</v>
      </c>
      <c r="M395" s="4" t="s">
        <v>1633</v>
      </c>
      <c r="N395" s="4" t="s">
        <v>1634</v>
      </c>
      <c r="T395" s="4" t="s">
        <v>9423</v>
      </c>
      <c r="U395" s="4" t="s">
        <v>73</v>
      </c>
      <c r="V395" s="4" t="s">
        <v>74</v>
      </c>
      <c r="W395" s="4" t="s">
        <v>634</v>
      </c>
      <c r="X395" s="4" t="s">
        <v>635</v>
      </c>
      <c r="Y395" s="4" t="s">
        <v>1635</v>
      </c>
      <c r="Z395" s="4" t="s">
        <v>1375</v>
      </c>
      <c r="AC395" s="4">
        <v>41</v>
      </c>
      <c r="AD395" s="4" t="s">
        <v>174</v>
      </c>
      <c r="AE395" s="4" t="s">
        <v>175</v>
      </c>
      <c r="AJ395" s="4" t="s">
        <v>34</v>
      </c>
      <c r="AK395" s="4" t="s">
        <v>35</v>
      </c>
      <c r="AL395" s="4" t="s">
        <v>638</v>
      </c>
      <c r="AM395" s="4" t="s">
        <v>639</v>
      </c>
      <c r="AT395" s="4" t="s">
        <v>82</v>
      </c>
      <c r="AU395" s="4" t="s">
        <v>83</v>
      </c>
      <c r="AV395" s="4" t="s">
        <v>1636</v>
      </c>
      <c r="AW395" s="4" t="s">
        <v>1637</v>
      </c>
      <c r="BG395" s="4" t="s">
        <v>82</v>
      </c>
      <c r="BH395" s="4" t="s">
        <v>83</v>
      </c>
      <c r="BI395" s="4" t="s">
        <v>1193</v>
      </c>
      <c r="BJ395" s="4" t="s">
        <v>1194</v>
      </c>
      <c r="BK395" s="4" t="s">
        <v>82</v>
      </c>
      <c r="BL395" s="4" t="s">
        <v>83</v>
      </c>
      <c r="BM395" s="4" t="s">
        <v>1195</v>
      </c>
      <c r="BN395" s="4" t="s">
        <v>1196</v>
      </c>
      <c r="BO395" s="4" t="s">
        <v>82</v>
      </c>
      <c r="BP395" s="4" t="s">
        <v>83</v>
      </c>
      <c r="BQ395" s="4" t="s">
        <v>1638</v>
      </c>
      <c r="BR395" s="4" t="s">
        <v>9424</v>
      </c>
      <c r="BS395" s="4" t="s">
        <v>909</v>
      </c>
      <c r="BT395" s="4" t="s">
        <v>910</v>
      </c>
    </row>
    <row r="396" spans="1:72" ht="13.5" customHeight="1">
      <c r="A396" s="6" t="str">
        <f>HYPERLINK("http://kyu.snu.ac.kr/sdhj/index.jsp?type=hj/GK14791_00IM0001_125a.jpg","1870_해북촌_125a")</f>
        <v>1870_해북촌_125a</v>
      </c>
      <c r="B396" s="4">
        <v>1870</v>
      </c>
      <c r="C396" s="4" t="s">
        <v>9174</v>
      </c>
      <c r="D396" s="4" t="s">
        <v>9175</v>
      </c>
      <c r="E396" s="4">
        <v>395</v>
      </c>
      <c r="F396" s="4">
        <v>3</v>
      </c>
      <c r="G396" s="4" t="s">
        <v>1183</v>
      </c>
      <c r="H396" s="4" t="s">
        <v>1184</v>
      </c>
      <c r="I396" s="4">
        <v>3</v>
      </c>
      <c r="L396" s="4">
        <v>4</v>
      </c>
      <c r="M396" s="4" t="s">
        <v>1633</v>
      </c>
      <c r="N396" s="4" t="s">
        <v>1634</v>
      </c>
      <c r="S396" s="4" t="s">
        <v>214</v>
      </c>
      <c r="T396" s="4" t="s">
        <v>215</v>
      </c>
      <c r="W396" s="4" t="s">
        <v>198</v>
      </c>
      <c r="X396" s="4" t="s">
        <v>199</v>
      </c>
      <c r="Y396" s="4" t="s">
        <v>100</v>
      </c>
      <c r="Z396" s="4" t="s">
        <v>101</v>
      </c>
      <c r="AC396" s="4">
        <v>54</v>
      </c>
      <c r="AJ396" s="4" t="s">
        <v>104</v>
      </c>
      <c r="AK396" s="4" t="s">
        <v>105</v>
      </c>
      <c r="AL396" s="4" t="s">
        <v>228</v>
      </c>
      <c r="AM396" s="4" t="s">
        <v>229</v>
      </c>
    </row>
    <row r="397" spans="1:72" ht="13.5" customHeight="1">
      <c r="A397" s="6" t="str">
        <f>HYPERLINK("http://kyu.snu.ac.kr/sdhj/index.jsp?type=hj/GK14791_00IM0001_125a.jpg","1870_해북촌_125a")</f>
        <v>1870_해북촌_125a</v>
      </c>
      <c r="B397" s="4">
        <v>1870</v>
      </c>
      <c r="C397" s="4" t="s">
        <v>9425</v>
      </c>
      <c r="D397" s="4" t="s">
        <v>9426</v>
      </c>
      <c r="E397" s="4">
        <v>396</v>
      </c>
      <c r="F397" s="4">
        <v>3</v>
      </c>
      <c r="G397" s="4" t="s">
        <v>1183</v>
      </c>
      <c r="H397" s="4" t="s">
        <v>1184</v>
      </c>
      <c r="I397" s="4">
        <v>3</v>
      </c>
      <c r="L397" s="4">
        <v>4</v>
      </c>
      <c r="M397" s="4" t="s">
        <v>1633</v>
      </c>
      <c r="N397" s="4" t="s">
        <v>1634</v>
      </c>
      <c r="S397" s="4" t="s">
        <v>96</v>
      </c>
      <c r="T397" s="4" t="s">
        <v>97</v>
      </c>
      <c r="W397" s="4" t="s">
        <v>75</v>
      </c>
      <c r="X397" s="4" t="s">
        <v>9427</v>
      </c>
      <c r="Y397" s="4" t="s">
        <v>100</v>
      </c>
      <c r="Z397" s="4" t="s">
        <v>101</v>
      </c>
      <c r="AC397" s="4">
        <v>33</v>
      </c>
      <c r="AD397" s="4" t="s">
        <v>621</v>
      </c>
      <c r="AE397" s="4" t="s">
        <v>622</v>
      </c>
      <c r="AJ397" s="4" t="s">
        <v>104</v>
      </c>
      <c r="AK397" s="4" t="s">
        <v>105</v>
      </c>
      <c r="AL397" s="4" t="s">
        <v>918</v>
      </c>
      <c r="AM397" s="4" t="s">
        <v>919</v>
      </c>
      <c r="AT397" s="4" t="s">
        <v>82</v>
      </c>
      <c r="AU397" s="4" t="s">
        <v>83</v>
      </c>
      <c r="AV397" s="4" t="s">
        <v>1639</v>
      </c>
      <c r="AW397" s="4" t="s">
        <v>1640</v>
      </c>
      <c r="BG397" s="4" t="s">
        <v>82</v>
      </c>
      <c r="BH397" s="4" t="s">
        <v>83</v>
      </c>
      <c r="BI397" s="4" t="s">
        <v>1641</v>
      </c>
      <c r="BJ397" s="4" t="s">
        <v>1642</v>
      </c>
      <c r="BK397" s="4" t="s">
        <v>82</v>
      </c>
      <c r="BL397" s="4" t="s">
        <v>83</v>
      </c>
      <c r="BM397" s="4" t="s">
        <v>1643</v>
      </c>
      <c r="BN397" s="4" t="s">
        <v>1644</v>
      </c>
      <c r="BO397" s="4" t="s">
        <v>82</v>
      </c>
      <c r="BP397" s="4" t="s">
        <v>83</v>
      </c>
      <c r="BQ397" s="4" t="s">
        <v>1645</v>
      </c>
      <c r="BR397" s="4" t="s">
        <v>1646</v>
      </c>
      <c r="BS397" s="4" t="s">
        <v>1647</v>
      </c>
      <c r="BT397" s="4" t="s">
        <v>9428</v>
      </c>
    </row>
    <row r="398" spans="1:72" ht="13.5" customHeight="1">
      <c r="A398" s="6" t="str">
        <f>HYPERLINK("http://kyu.snu.ac.kr/sdhj/index.jsp?type=hj/GK14791_00IM0001_125a.jpg","1870_해북촌_125a")</f>
        <v>1870_해북촌_125a</v>
      </c>
      <c r="B398" s="4">
        <v>1870</v>
      </c>
      <c r="C398" s="4" t="s">
        <v>9026</v>
      </c>
      <c r="D398" s="4" t="s">
        <v>9027</v>
      </c>
      <c r="E398" s="4">
        <v>397</v>
      </c>
      <c r="F398" s="4">
        <v>3</v>
      </c>
      <c r="G398" s="4" t="s">
        <v>1183</v>
      </c>
      <c r="H398" s="4" t="s">
        <v>1184</v>
      </c>
      <c r="I398" s="4">
        <v>3</v>
      </c>
      <c r="L398" s="4">
        <v>4</v>
      </c>
      <c r="M398" s="4" t="s">
        <v>1633</v>
      </c>
      <c r="N398" s="4" t="s">
        <v>1634</v>
      </c>
      <c r="S398" s="4" t="s">
        <v>165</v>
      </c>
      <c r="T398" s="4" t="s">
        <v>166</v>
      </c>
      <c r="Y398" s="4" t="s">
        <v>1648</v>
      </c>
      <c r="Z398" s="4" t="s">
        <v>1649</v>
      </c>
      <c r="AC398" s="4">
        <v>25</v>
      </c>
    </row>
    <row r="399" spans="1:72" ht="13.5" customHeight="1">
      <c r="A399" s="6" t="str">
        <f>HYPERLINK("http://kyu.snu.ac.kr/sdhj/index.jsp?type=hj/GK14791_00IM0001_125a.jpg","1870_해북촌_125a")</f>
        <v>1870_해북촌_125a</v>
      </c>
      <c r="B399" s="4">
        <v>1870</v>
      </c>
      <c r="C399" s="4" t="s">
        <v>9425</v>
      </c>
      <c r="D399" s="4" t="s">
        <v>9426</v>
      </c>
      <c r="E399" s="4">
        <v>398</v>
      </c>
      <c r="F399" s="4">
        <v>3</v>
      </c>
      <c r="G399" s="4" t="s">
        <v>1183</v>
      </c>
      <c r="H399" s="4" t="s">
        <v>1184</v>
      </c>
      <c r="I399" s="4">
        <v>3</v>
      </c>
      <c r="L399" s="4">
        <v>4</v>
      </c>
      <c r="M399" s="4" t="s">
        <v>1633</v>
      </c>
      <c r="N399" s="4" t="s">
        <v>1634</v>
      </c>
      <c r="T399" s="4" t="s">
        <v>9429</v>
      </c>
      <c r="U399" s="4" t="s">
        <v>138</v>
      </c>
      <c r="V399" s="4" t="s">
        <v>139</v>
      </c>
      <c r="Y399" s="4" t="s">
        <v>1222</v>
      </c>
      <c r="Z399" s="4" t="s">
        <v>1223</v>
      </c>
      <c r="AD399" s="4" t="s">
        <v>398</v>
      </c>
      <c r="AE399" s="4" t="s">
        <v>399</v>
      </c>
    </row>
    <row r="400" spans="1:72" ht="13.5" customHeight="1">
      <c r="A400" s="6" t="str">
        <f>HYPERLINK("http://kyu.snu.ac.kr/sdhj/index.jsp?type=hj/GK14791_00IM0001_125a.jpg","1870_해북촌_125a")</f>
        <v>1870_해북촌_125a</v>
      </c>
      <c r="B400" s="4">
        <v>1870</v>
      </c>
      <c r="C400" s="4" t="s">
        <v>9425</v>
      </c>
      <c r="D400" s="4" t="s">
        <v>9426</v>
      </c>
      <c r="E400" s="4">
        <v>399</v>
      </c>
      <c r="F400" s="4">
        <v>3</v>
      </c>
      <c r="G400" s="4" t="s">
        <v>1183</v>
      </c>
      <c r="H400" s="4" t="s">
        <v>1184</v>
      </c>
      <c r="I400" s="4">
        <v>3</v>
      </c>
      <c r="L400" s="4">
        <v>4</v>
      </c>
      <c r="M400" s="4" t="s">
        <v>1633</v>
      </c>
      <c r="N400" s="4" t="s">
        <v>1634</v>
      </c>
      <c r="T400" s="4" t="s">
        <v>9429</v>
      </c>
      <c r="U400" s="4" t="s">
        <v>138</v>
      </c>
      <c r="V400" s="4" t="s">
        <v>139</v>
      </c>
      <c r="Y400" s="4" t="s">
        <v>1650</v>
      </c>
      <c r="Z400" s="4" t="s">
        <v>9430</v>
      </c>
      <c r="AD400" s="4" t="s">
        <v>238</v>
      </c>
      <c r="AE400" s="4" t="s">
        <v>239</v>
      </c>
    </row>
    <row r="401" spans="1:72" ht="13.5" customHeight="1">
      <c r="A401" s="6" t="str">
        <f>HYPERLINK("http://kyu.snu.ac.kr/sdhj/index.jsp?type=hj/GK14791_00IM0001_125a.jpg","1870_해북촌_125a")</f>
        <v>1870_해북촌_125a</v>
      </c>
      <c r="B401" s="4">
        <v>1870</v>
      </c>
      <c r="C401" s="4" t="s">
        <v>9425</v>
      </c>
      <c r="D401" s="4" t="s">
        <v>9426</v>
      </c>
      <c r="E401" s="4">
        <v>400</v>
      </c>
      <c r="F401" s="4">
        <v>3</v>
      </c>
      <c r="G401" s="4" t="s">
        <v>1183</v>
      </c>
      <c r="H401" s="4" t="s">
        <v>1184</v>
      </c>
      <c r="I401" s="4">
        <v>3</v>
      </c>
      <c r="L401" s="4">
        <v>5</v>
      </c>
      <c r="M401" s="4" t="s">
        <v>1651</v>
      </c>
      <c r="N401" s="4" t="s">
        <v>1652</v>
      </c>
      <c r="T401" s="4" t="s">
        <v>9177</v>
      </c>
      <c r="U401" s="4" t="s">
        <v>73</v>
      </c>
      <c r="V401" s="4" t="s">
        <v>74</v>
      </c>
      <c r="W401" s="4" t="s">
        <v>634</v>
      </c>
      <c r="X401" s="4" t="s">
        <v>635</v>
      </c>
      <c r="Y401" s="4" t="s">
        <v>1653</v>
      </c>
      <c r="Z401" s="4" t="s">
        <v>1654</v>
      </c>
      <c r="AC401" s="4">
        <v>60</v>
      </c>
      <c r="AD401" s="4" t="s">
        <v>410</v>
      </c>
      <c r="AE401" s="4" t="s">
        <v>411</v>
      </c>
      <c r="AJ401" s="4" t="s">
        <v>34</v>
      </c>
      <c r="AK401" s="4" t="s">
        <v>35</v>
      </c>
      <c r="AL401" s="4" t="s">
        <v>638</v>
      </c>
      <c r="AM401" s="4" t="s">
        <v>639</v>
      </c>
      <c r="AT401" s="4" t="s">
        <v>82</v>
      </c>
      <c r="AU401" s="4" t="s">
        <v>83</v>
      </c>
      <c r="AV401" s="4" t="s">
        <v>1193</v>
      </c>
      <c r="AW401" s="4" t="s">
        <v>1194</v>
      </c>
      <c r="BG401" s="4" t="s">
        <v>82</v>
      </c>
      <c r="BH401" s="4" t="s">
        <v>83</v>
      </c>
      <c r="BI401" s="4" t="s">
        <v>1195</v>
      </c>
      <c r="BJ401" s="4" t="s">
        <v>1196</v>
      </c>
      <c r="BK401" s="4" t="s">
        <v>82</v>
      </c>
      <c r="BL401" s="4" t="s">
        <v>83</v>
      </c>
      <c r="BM401" s="4" t="s">
        <v>1251</v>
      </c>
      <c r="BN401" s="4" t="s">
        <v>1252</v>
      </c>
      <c r="BO401" s="4" t="s">
        <v>82</v>
      </c>
      <c r="BP401" s="4" t="s">
        <v>83</v>
      </c>
      <c r="BQ401" s="4" t="s">
        <v>1478</v>
      </c>
      <c r="BR401" s="4" t="s">
        <v>1479</v>
      </c>
      <c r="BS401" s="4" t="s">
        <v>400</v>
      </c>
      <c r="BT401" s="4" t="s">
        <v>401</v>
      </c>
    </row>
    <row r="402" spans="1:72" ht="13.5" customHeight="1">
      <c r="A402" s="6" t="str">
        <f>HYPERLINK("http://kyu.snu.ac.kr/sdhj/index.jsp?type=hj/GK14791_00IM0001_125a.jpg","1870_해북촌_125a")</f>
        <v>1870_해북촌_125a</v>
      </c>
      <c r="B402" s="4">
        <v>1870</v>
      </c>
      <c r="C402" s="4" t="s">
        <v>9383</v>
      </c>
      <c r="D402" s="4" t="s">
        <v>9384</v>
      </c>
      <c r="E402" s="4">
        <v>401</v>
      </c>
      <c r="F402" s="4">
        <v>3</v>
      </c>
      <c r="G402" s="4" t="s">
        <v>1183</v>
      </c>
      <c r="H402" s="4" t="s">
        <v>1184</v>
      </c>
      <c r="I402" s="4">
        <v>3</v>
      </c>
      <c r="L402" s="4">
        <v>5</v>
      </c>
      <c r="M402" s="4" t="s">
        <v>1651</v>
      </c>
      <c r="N402" s="4" t="s">
        <v>1652</v>
      </c>
      <c r="S402" s="4" t="s">
        <v>96</v>
      </c>
      <c r="T402" s="4" t="s">
        <v>97</v>
      </c>
      <c r="W402" s="4" t="s">
        <v>1655</v>
      </c>
      <c r="X402" s="4" t="s">
        <v>1020</v>
      </c>
      <c r="Y402" s="4" t="s">
        <v>100</v>
      </c>
      <c r="Z402" s="4" t="s">
        <v>101</v>
      </c>
      <c r="AC402" s="4">
        <v>54</v>
      </c>
      <c r="AD402" s="4" t="s">
        <v>151</v>
      </c>
      <c r="AE402" s="4" t="s">
        <v>152</v>
      </c>
      <c r="AJ402" s="4" t="s">
        <v>104</v>
      </c>
      <c r="AK402" s="4" t="s">
        <v>105</v>
      </c>
      <c r="AL402" s="4" t="s">
        <v>1656</v>
      </c>
      <c r="AM402" s="4" t="s">
        <v>1657</v>
      </c>
      <c r="AT402" s="4" t="s">
        <v>82</v>
      </c>
      <c r="AU402" s="4" t="s">
        <v>83</v>
      </c>
      <c r="AV402" s="4" t="s">
        <v>1658</v>
      </c>
      <c r="AW402" s="4" t="s">
        <v>1659</v>
      </c>
      <c r="BG402" s="4" t="s">
        <v>82</v>
      </c>
      <c r="BH402" s="4" t="s">
        <v>83</v>
      </c>
      <c r="BI402" s="4" t="s">
        <v>1660</v>
      </c>
      <c r="BJ402" s="4" t="s">
        <v>1661</v>
      </c>
      <c r="BK402" s="4" t="s">
        <v>82</v>
      </c>
      <c r="BL402" s="4" t="s">
        <v>83</v>
      </c>
      <c r="BM402" s="4" t="s">
        <v>1662</v>
      </c>
      <c r="BN402" s="4" t="s">
        <v>1663</v>
      </c>
      <c r="BO402" s="4" t="s">
        <v>82</v>
      </c>
      <c r="BP402" s="4" t="s">
        <v>83</v>
      </c>
      <c r="BQ402" s="4" t="s">
        <v>1555</v>
      </c>
      <c r="BR402" s="4" t="s">
        <v>1556</v>
      </c>
      <c r="BS402" s="4" t="s">
        <v>909</v>
      </c>
      <c r="BT402" s="4" t="s">
        <v>910</v>
      </c>
    </row>
    <row r="403" spans="1:72" ht="13.5" customHeight="1">
      <c r="A403" s="6" t="str">
        <f>HYPERLINK("http://kyu.snu.ac.kr/sdhj/index.jsp?type=hj/GK14791_00IM0001_125a.jpg","1870_해북촌_125a")</f>
        <v>1870_해북촌_125a</v>
      </c>
      <c r="B403" s="4">
        <v>1870</v>
      </c>
      <c r="C403" s="4" t="s">
        <v>9181</v>
      </c>
      <c r="D403" s="4" t="s">
        <v>9182</v>
      </c>
      <c r="E403" s="4">
        <v>402</v>
      </c>
      <c r="F403" s="4">
        <v>3</v>
      </c>
      <c r="G403" s="4" t="s">
        <v>1183</v>
      </c>
      <c r="H403" s="4" t="s">
        <v>1184</v>
      </c>
      <c r="I403" s="4">
        <v>3</v>
      </c>
      <c r="L403" s="4">
        <v>5</v>
      </c>
      <c r="M403" s="4" t="s">
        <v>1651</v>
      </c>
      <c r="N403" s="4" t="s">
        <v>1652</v>
      </c>
      <c r="S403" s="4" t="s">
        <v>116</v>
      </c>
      <c r="T403" s="4" t="s">
        <v>117</v>
      </c>
      <c r="Y403" s="4" t="s">
        <v>1664</v>
      </c>
      <c r="Z403" s="4" t="s">
        <v>1665</v>
      </c>
      <c r="AC403" s="4">
        <v>30</v>
      </c>
      <c r="AD403" s="4" t="s">
        <v>282</v>
      </c>
      <c r="AE403" s="4" t="s">
        <v>283</v>
      </c>
    </row>
    <row r="404" spans="1:72" ht="13.5" customHeight="1">
      <c r="A404" s="6" t="str">
        <f>HYPERLINK("http://kyu.snu.ac.kr/sdhj/index.jsp?type=hj/GK14791_00IM0001_125a.jpg","1870_해북촌_125a")</f>
        <v>1870_해북촌_125a</v>
      </c>
      <c r="B404" s="4">
        <v>1870</v>
      </c>
      <c r="C404" s="4" t="s">
        <v>9181</v>
      </c>
      <c r="D404" s="4" t="s">
        <v>9182</v>
      </c>
      <c r="E404" s="4">
        <v>403</v>
      </c>
      <c r="F404" s="4">
        <v>3</v>
      </c>
      <c r="G404" s="4" t="s">
        <v>1183</v>
      </c>
      <c r="H404" s="4" t="s">
        <v>1184</v>
      </c>
      <c r="I404" s="4">
        <v>3</v>
      </c>
      <c r="L404" s="4">
        <v>5</v>
      </c>
      <c r="M404" s="4" t="s">
        <v>1651</v>
      </c>
      <c r="N404" s="4" t="s">
        <v>1652</v>
      </c>
      <c r="S404" s="4" t="s">
        <v>124</v>
      </c>
      <c r="T404" s="4" t="s">
        <v>125</v>
      </c>
      <c r="W404" s="4" t="s">
        <v>198</v>
      </c>
      <c r="X404" s="4" t="s">
        <v>199</v>
      </c>
      <c r="Y404" s="4" t="s">
        <v>100</v>
      </c>
      <c r="Z404" s="4" t="s">
        <v>101</v>
      </c>
      <c r="AC404" s="4">
        <v>25</v>
      </c>
      <c r="AD404" s="4" t="s">
        <v>448</v>
      </c>
      <c r="AE404" s="4" t="s">
        <v>449</v>
      </c>
    </row>
    <row r="405" spans="1:72" ht="13.5" customHeight="1">
      <c r="A405" s="6" t="str">
        <f>HYPERLINK("http://kyu.snu.ac.kr/sdhj/index.jsp?type=hj/GK14791_00IM0001_125a.jpg","1870_해북촌_125a")</f>
        <v>1870_해북촌_125a</v>
      </c>
      <c r="B405" s="4">
        <v>1870</v>
      </c>
      <c r="C405" s="4" t="s">
        <v>9181</v>
      </c>
      <c r="D405" s="4" t="s">
        <v>9182</v>
      </c>
      <c r="E405" s="4">
        <v>404</v>
      </c>
      <c r="F405" s="4">
        <v>3</v>
      </c>
      <c r="G405" s="4" t="s">
        <v>1183</v>
      </c>
      <c r="H405" s="4" t="s">
        <v>1184</v>
      </c>
      <c r="I405" s="4">
        <v>3</v>
      </c>
      <c r="L405" s="4">
        <v>5</v>
      </c>
      <c r="M405" s="4" t="s">
        <v>1651</v>
      </c>
      <c r="N405" s="4" t="s">
        <v>1652</v>
      </c>
      <c r="S405" s="4" t="s">
        <v>116</v>
      </c>
      <c r="T405" s="4" t="s">
        <v>117</v>
      </c>
      <c r="Y405" s="4" t="s">
        <v>1666</v>
      </c>
      <c r="Z405" s="4" t="s">
        <v>1667</v>
      </c>
      <c r="AC405" s="4">
        <v>24</v>
      </c>
      <c r="AD405" s="4" t="s">
        <v>1000</v>
      </c>
      <c r="AE405" s="4" t="s">
        <v>1001</v>
      </c>
    </row>
    <row r="406" spans="1:72" ht="13.5" customHeight="1">
      <c r="A406" s="6" t="str">
        <f>HYPERLINK("http://kyu.snu.ac.kr/sdhj/index.jsp?type=hj/GK14791_00IM0001_125a.jpg","1870_해북촌_125a")</f>
        <v>1870_해북촌_125a</v>
      </c>
      <c r="B406" s="4">
        <v>1870</v>
      </c>
      <c r="C406" s="4" t="s">
        <v>9181</v>
      </c>
      <c r="D406" s="4" t="s">
        <v>9182</v>
      </c>
      <c r="E406" s="4">
        <v>405</v>
      </c>
      <c r="F406" s="4">
        <v>3</v>
      </c>
      <c r="G406" s="4" t="s">
        <v>1183</v>
      </c>
      <c r="H406" s="4" t="s">
        <v>1184</v>
      </c>
      <c r="I406" s="4">
        <v>3</v>
      </c>
      <c r="L406" s="4">
        <v>5</v>
      </c>
      <c r="M406" s="4" t="s">
        <v>1651</v>
      </c>
      <c r="N406" s="4" t="s">
        <v>1652</v>
      </c>
      <c r="T406" s="4" t="s">
        <v>9183</v>
      </c>
      <c r="U406" s="4" t="s">
        <v>284</v>
      </c>
      <c r="V406" s="4" t="s">
        <v>285</v>
      </c>
      <c r="Y406" s="4" t="s">
        <v>1668</v>
      </c>
      <c r="Z406" s="4" t="s">
        <v>1669</v>
      </c>
      <c r="AD406" s="4" t="s">
        <v>1000</v>
      </c>
      <c r="AE406" s="4" t="s">
        <v>1001</v>
      </c>
    </row>
    <row r="407" spans="1:72" ht="13.5" customHeight="1">
      <c r="A407" s="6" t="str">
        <f>HYPERLINK("http://kyu.snu.ac.kr/sdhj/index.jsp?type=hj/GK14791_00IM0001_125b.jpg","1870_해북촌_125b")</f>
        <v>1870_해북촌_125b</v>
      </c>
      <c r="B407" s="4">
        <v>1870</v>
      </c>
      <c r="C407" s="4" t="s">
        <v>9181</v>
      </c>
      <c r="D407" s="4" t="s">
        <v>9182</v>
      </c>
      <c r="E407" s="4">
        <v>406</v>
      </c>
      <c r="F407" s="4">
        <v>3</v>
      </c>
      <c r="G407" s="4" t="s">
        <v>1183</v>
      </c>
      <c r="H407" s="4" t="s">
        <v>1184</v>
      </c>
      <c r="I407" s="4">
        <v>3</v>
      </c>
      <c r="L407" s="4">
        <v>5</v>
      </c>
      <c r="M407" s="4" t="s">
        <v>1651</v>
      </c>
      <c r="N407" s="4" t="s">
        <v>1652</v>
      </c>
      <c r="T407" s="4" t="s">
        <v>9183</v>
      </c>
      <c r="U407" s="4" t="s">
        <v>138</v>
      </c>
      <c r="V407" s="4" t="s">
        <v>139</v>
      </c>
      <c r="Y407" s="4" t="s">
        <v>1670</v>
      </c>
      <c r="Z407" s="4" t="s">
        <v>1671</v>
      </c>
      <c r="AD407" s="4" t="s">
        <v>122</v>
      </c>
      <c r="AE407" s="4" t="s">
        <v>123</v>
      </c>
    </row>
    <row r="408" spans="1:72" ht="13.5" customHeight="1">
      <c r="A408" s="6" t="str">
        <f>HYPERLINK("http://kyu.snu.ac.kr/sdhj/index.jsp?type=hj/GK14791_00IM0001_125b.jpg","1870_해북촌_125b")</f>
        <v>1870_해북촌_125b</v>
      </c>
      <c r="B408" s="4">
        <v>1870</v>
      </c>
      <c r="C408" s="4" t="s">
        <v>9181</v>
      </c>
      <c r="D408" s="4" t="s">
        <v>9182</v>
      </c>
      <c r="E408" s="4">
        <v>407</v>
      </c>
      <c r="F408" s="4">
        <v>3</v>
      </c>
      <c r="G408" s="4" t="s">
        <v>1183</v>
      </c>
      <c r="H408" s="4" t="s">
        <v>1184</v>
      </c>
      <c r="I408" s="4">
        <v>4</v>
      </c>
      <c r="J408" s="4" t="s">
        <v>1672</v>
      </c>
      <c r="K408" s="4" t="s">
        <v>1673</v>
      </c>
      <c r="L408" s="4">
        <v>1</v>
      </c>
      <c r="M408" s="4" t="s">
        <v>1674</v>
      </c>
      <c r="N408" s="4" t="s">
        <v>1675</v>
      </c>
      <c r="T408" s="4" t="s">
        <v>9177</v>
      </c>
      <c r="W408" s="4" t="s">
        <v>634</v>
      </c>
      <c r="X408" s="4" t="s">
        <v>635</v>
      </c>
      <c r="Y408" s="4" t="s">
        <v>120</v>
      </c>
      <c r="Z408" s="4" t="s">
        <v>121</v>
      </c>
      <c r="AC408" s="4">
        <v>53</v>
      </c>
      <c r="AD408" s="4" t="s">
        <v>142</v>
      </c>
      <c r="AE408" s="4" t="s">
        <v>143</v>
      </c>
      <c r="AJ408" s="4" t="s">
        <v>34</v>
      </c>
      <c r="AK408" s="4" t="s">
        <v>35</v>
      </c>
      <c r="AL408" s="4" t="s">
        <v>638</v>
      </c>
      <c r="AM408" s="4" t="s">
        <v>639</v>
      </c>
      <c r="AT408" s="4" t="s">
        <v>82</v>
      </c>
      <c r="AU408" s="4" t="s">
        <v>83</v>
      </c>
      <c r="AV408" s="4" t="s">
        <v>1676</v>
      </c>
      <c r="AW408" s="4" t="s">
        <v>1677</v>
      </c>
      <c r="BG408" s="4" t="s">
        <v>82</v>
      </c>
      <c r="BH408" s="4" t="s">
        <v>83</v>
      </c>
      <c r="BI408" s="4" t="s">
        <v>1307</v>
      </c>
      <c r="BJ408" s="4" t="s">
        <v>1308</v>
      </c>
      <c r="BK408" s="4" t="s">
        <v>82</v>
      </c>
      <c r="BL408" s="4" t="s">
        <v>83</v>
      </c>
      <c r="BM408" s="4" t="s">
        <v>1251</v>
      </c>
      <c r="BN408" s="4" t="s">
        <v>1252</v>
      </c>
      <c r="BO408" s="4" t="s">
        <v>82</v>
      </c>
      <c r="BP408" s="4" t="s">
        <v>83</v>
      </c>
      <c r="BQ408" s="4" t="s">
        <v>1678</v>
      </c>
      <c r="BR408" s="4" t="s">
        <v>1679</v>
      </c>
      <c r="BS408" s="4" t="s">
        <v>202</v>
      </c>
      <c r="BT408" s="4" t="s">
        <v>203</v>
      </c>
    </row>
    <row r="409" spans="1:72" ht="13.5" customHeight="1">
      <c r="A409" s="6" t="str">
        <f>HYPERLINK("http://kyu.snu.ac.kr/sdhj/index.jsp?type=hj/GK14791_00IM0001_125b.jpg","1870_해북촌_125b")</f>
        <v>1870_해북촌_125b</v>
      </c>
      <c r="B409" s="4">
        <v>1870</v>
      </c>
      <c r="C409" s="4" t="s">
        <v>9254</v>
      </c>
      <c r="D409" s="4" t="s">
        <v>9255</v>
      </c>
      <c r="E409" s="4">
        <v>408</v>
      </c>
      <c r="F409" s="4">
        <v>3</v>
      </c>
      <c r="G409" s="4" t="s">
        <v>1183</v>
      </c>
      <c r="H409" s="4" t="s">
        <v>1184</v>
      </c>
      <c r="I409" s="4">
        <v>4</v>
      </c>
      <c r="L409" s="4">
        <v>1</v>
      </c>
      <c r="M409" s="4" t="s">
        <v>1674</v>
      </c>
      <c r="N409" s="4" t="s">
        <v>1675</v>
      </c>
      <c r="S409" s="4" t="s">
        <v>214</v>
      </c>
      <c r="T409" s="4" t="s">
        <v>215</v>
      </c>
      <c r="W409" s="4" t="s">
        <v>198</v>
      </c>
      <c r="X409" s="4" t="s">
        <v>199</v>
      </c>
      <c r="Y409" s="4" t="s">
        <v>100</v>
      </c>
      <c r="Z409" s="4" t="s">
        <v>101</v>
      </c>
      <c r="AC409" s="4">
        <v>75</v>
      </c>
      <c r="AD409" s="4" t="s">
        <v>218</v>
      </c>
      <c r="AE409" s="4" t="s">
        <v>219</v>
      </c>
    </row>
    <row r="410" spans="1:72" ht="13.5" customHeight="1">
      <c r="A410" s="6" t="str">
        <f>HYPERLINK("http://kyu.snu.ac.kr/sdhj/index.jsp?type=hj/GK14791_00IM0001_125b.jpg","1870_해북촌_125b")</f>
        <v>1870_해북촌_125b</v>
      </c>
      <c r="B410" s="4">
        <v>1870</v>
      </c>
      <c r="C410" s="4" t="s">
        <v>9181</v>
      </c>
      <c r="D410" s="4" t="s">
        <v>9182</v>
      </c>
      <c r="E410" s="4">
        <v>409</v>
      </c>
      <c r="F410" s="4">
        <v>3</v>
      </c>
      <c r="G410" s="4" t="s">
        <v>1183</v>
      </c>
      <c r="H410" s="4" t="s">
        <v>1184</v>
      </c>
      <c r="I410" s="4">
        <v>4</v>
      </c>
      <c r="L410" s="4">
        <v>1</v>
      </c>
      <c r="M410" s="4" t="s">
        <v>1674</v>
      </c>
      <c r="N410" s="4" t="s">
        <v>1675</v>
      </c>
      <c r="S410" s="4" t="s">
        <v>116</v>
      </c>
      <c r="T410" s="4" t="s">
        <v>117</v>
      </c>
      <c r="Y410" s="4" t="s">
        <v>1680</v>
      </c>
      <c r="Z410" s="4" t="s">
        <v>1681</v>
      </c>
      <c r="AC410" s="4">
        <v>12</v>
      </c>
      <c r="AD410" s="4" t="s">
        <v>774</v>
      </c>
      <c r="AE410" s="4" t="s">
        <v>775</v>
      </c>
    </row>
    <row r="411" spans="1:72" ht="13.5" customHeight="1">
      <c r="A411" s="6" t="str">
        <f>HYPERLINK("http://kyu.snu.ac.kr/sdhj/index.jsp?type=hj/GK14791_00IM0001_125b.jpg","1870_해북촌_125b")</f>
        <v>1870_해북촌_125b</v>
      </c>
      <c r="B411" s="4">
        <v>1870</v>
      </c>
      <c r="C411" s="4" t="s">
        <v>9181</v>
      </c>
      <c r="D411" s="4" t="s">
        <v>9182</v>
      </c>
      <c r="E411" s="4">
        <v>410</v>
      </c>
      <c r="F411" s="4">
        <v>3</v>
      </c>
      <c r="G411" s="4" t="s">
        <v>1183</v>
      </c>
      <c r="H411" s="4" t="s">
        <v>1184</v>
      </c>
      <c r="I411" s="4">
        <v>4</v>
      </c>
      <c r="L411" s="4">
        <v>1</v>
      </c>
      <c r="M411" s="4" t="s">
        <v>1674</v>
      </c>
      <c r="N411" s="4" t="s">
        <v>1675</v>
      </c>
      <c r="S411" s="4" t="s">
        <v>165</v>
      </c>
      <c r="T411" s="4" t="s">
        <v>166</v>
      </c>
      <c r="Y411" s="4" t="s">
        <v>1682</v>
      </c>
      <c r="Z411" s="4" t="s">
        <v>1683</v>
      </c>
      <c r="AC411" s="4">
        <v>43</v>
      </c>
      <c r="AD411" s="4" t="s">
        <v>274</v>
      </c>
      <c r="AE411" s="4" t="s">
        <v>275</v>
      </c>
    </row>
    <row r="412" spans="1:72" ht="13.5" customHeight="1">
      <c r="A412" s="6" t="str">
        <f>HYPERLINK("http://kyu.snu.ac.kr/sdhj/index.jsp?type=hj/GK14791_00IM0001_125b.jpg","1870_해북촌_125b")</f>
        <v>1870_해북촌_125b</v>
      </c>
      <c r="B412" s="4">
        <v>1870</v>
      </c>
      <c r="C412" s="4" t="s">
        <v>9181</v>
      </c>
      <c r="D412" s="4" t="s">
        <v>9182</v>
      </c>
      <c r="E412" s="4">
        <v>411</v>
      </c>
      <c r="F412" s="4">
        <v>3</v>
      </c>
      <c r="G412" s="4" t="s">
        <v>1183</v>
      </c>
      <c r="H412" s="4" t="s">
        <v>1184</v>
      </c>
      <c r="I412" s="4">
        <v>4</v>
      </c>
      <c r="L412" s="4">
        <v>1</v>
      </c>
      <c r="M412" s="4" t="s">
        <v>1674</v>
      </c>
      <c r="N412" s="4" t="s">
        <v>1675</v>
      </c>
      <c r="S412" s="4" t="s">
        <v>1092</v>
      </c>
      <c r="T412" s="4" t="s">
        <v>495</v>
      </c>
      <c r="W412" s="4" t="s">
        <v>126</v>
      </c>
      <c r="X412" s="4" t="s">
        <v>9321</v>
      </c>
      <c r="Y412" s="4" t="s">
        <v>100</v>
      </c>
      <c r="Z412" s="4" t="s">
        <v>101</v>
      </c>
      <c r="AC412" s="4">
        <v>41</v>
      </c>
      <c r="AD412" s="4" t="s">
        <v>174</v>
      </c>
      <c r="AE412" s="4" t="s">
        <v>175</v>
      </c>
    </row>
    <row r="413" spans="1:72" ht="13.5" customHeight="1">
      <c r="A413" s="6" t="str">
        <f>HYPERLINK("http://kyu.snu.ac.kr/sdhj/index.jsp?type=hj/GK14791_00IM0001_125b.jpg","1870_해북촌_125b")</f>
        <v>1870_해북촌_125b</v>
      </c>
      <c r="B413" s="4">
        <v>1870</v>
      </c>
      <c r="C413" s="4" t="s">
        <v>9181</v>
      </c>
      <c r="D413" s="4" t="s">
        <v>9182</v>
      </c>
      <c r="E413" s="4">
        <v>412</v>
      </c>
      <c r="F413" s="4">
        <v>3</v>
      </c>
      <c r="G413" s="4" t="s">
        <v>1183</v>
      </c>
      <c r="H413" s="4" t="s">
        <v>1184</v>
      </c>
      <c r="I413" s="4">
        <v>4</v>
      </c>
      <c r="L413" s="4">
        <v>1</v>
      </c>
      <c r="M413" s="4" t="s">
        <v>1674</v>
      </c>
      <c r="N413" s="4" t="s">
        <v>1675</v>
      </c>
      <c r="S413" s="4" t="s">
        <v>165</v>
      </c>
      <c r="T413" s="4" t="s">
        <v>166</v>
      </c>
      <c r="Y413" s="4" t="s">
        <v>1684</v>
      </c>
      <c r="Z413" s="4" t="s">
        <v>1685</v>
      </c>
      <c r="AC413" s="4">
        <v>36</v>
      </c>
      <c r="AD413" s="4" t="s">
        <v>404</v>
      </c>
      <c r="AE413" s="4" t="s">
        <v>405</v>
      </c>
    </row>
    <row r="414" spans="1:72" ht="13.5" customHeight="1">
      <c r="A414" s="6" t="str">
        <f>HYPERLINK("http://kyu.snu.ac.kr/sdhj/index.jsp?type=hj/GK14791_00IM0001_125b.jpg","1870_해북촌_125b")</f>
        <v>1870_해북촌_125b</v>
      </c>
      <c r="B414" s="4">
        <v>1870</v>
      </c>
      <c r="C414" s="4" t="s">
        <v>9181</v>
      </c>
      <c r="D414" s="4" t="s">
        <v>9182</v>
      </c>
      <c r="E414" s="4">
        <v>413</v>
      </c>
      <c r="F414" s="4">
        <v>3</v>
      </c>
      <c r="G414" s="4" t="s">
        <v>1183</v>
      </c>
      <c r="H414" s="4" t="s">
        <v>1184</v>
      </c>
      <c r="I414" s="4">
        <v>4</v>
      </c>
      <c r="L414" s="4">
        <v>1</v>
      </c>
      <c r="M414" s="4" t="s">
        <v>1674</v>
      </c>
      <c r="N414" s="4" t="s">
        <v>1675</v>
      </c>
      <c r="S414" s="4" t="s">
        <v>1092</v>
      </c>
      <c r="T414" s="4" t="s">
        <v>495</v>
      </c>
      <c r="W414" s="4" t="s">
        <v>461</v>
      </c>
      <c r="X414" s="4" t="s">
        <v>462</v>
      </c>
      <c r="Y414" s="4" t="s">
        <v>100</v>
      </c>
      <c r="Z414" s="4" t="s">
        <v>101</v>
      </c>
      <c r="AC414" s="4">
        <v>30</v>
      </c>
      <c r="AD414" s="4" t="s">
        <v>282</v>
      </c>
      <c r="AE414" s="4" t="s">
        <v>283</v>
      </c>
    </row>
    <row r="415" spans="1:72" ht="13.5" customHeight="1">
      <c r="A415" s="6" t="str">
        <f>HYPERLINK("http://kyu.snu.ac.kr/sdhj/index.jsp?type=hj/GK14791_00IM0001_125b.jpg","1870_해북촌_125b")</f>
        <v>1870_해북촌_125b</v>
      </c>
      <c r="B415" s="4">
        <v>1870</v>
      </c>
      <c r="C415" s="4" t="s">
        <v>9181</v>
      </c>
      <c r="D415" s="4" t="s">
        <v>9182</v>
      </c>
      <c r="E415" s="4">
        <v>414</v>
      </c>
      <c r="F415" s="4">
        <v>3</v>
      </c>
      <c r="G415" s="4" t="s">
        <v>1183</v>
      </c>
      <c r="H415" s="4" t="s">
        <v>1184</v>
      </c>
      <c r="I415" s="4">
        <v>4</v>
      </c>
      <c r="L415" s="4">
        <v>1</v>
      </c>
      <c r="M415" s="4" t="s">
        <v>1674</v>
      </c>
      <c r="N415" s="4" t="s">
        <v>1675</v>
      </c>
      <c r="T415" s="4" t="s">
        <v>9183</v>
      </c>
      <c r="U415" s="4" t="s">
        <v>284</v>
      </c>
      <c r="V415" s="4" t="s">
        <v>285</v>
      </c>
      <c r="Y415" s="4" t="s">
        <v>1284</v>
      </c>
      <c r="Z415" s="4" t="s">
        <v>1285</v>
      </c>
      <c r="AD415" s="4" t="s">
        <v>492</v>
      </c>
      <c r="AE415" s="4" t="s">
        <v>493</v>
      </c>
    </row>
    <row r="416" spans="1:72" ht="13.5" customHeight="1">
      <c r="A416" s="6" t="str">
        <f>HYPERLINK("http://kyu.snu.ac.kr/sdhj/index.jsp?type=hj/GK14791_00IM0001_125b.jpg","1870_해북촌_125b")</f>
        <v>1870_해북촌_125b</v>
      </c>
      <c r="B416" s="4">
        <v>1870</v>
      </c>
      <c r="C416" s="4" t="s">
        <v>9181</v>
      </c>
      <c r="D416" s="4" t="s">
        <v>9182</v>
      </c>
      <c r="E416" s="4">
        <v>415</v>
      </c>
      <c r="F416" s="4">
        <v>3</v>
      </c>
      <c r="G416" s="4" t="s">
        <v>1183</v>
      </c>
      <c r="H416" s="4" t="s">
        <v>1184</v>
      </c>
      <c r="I416" s="4">
        <v>4</v>
      </c>
      <c r="L416" s="4">
        <v>1</v>
      </c>
      <c r="M416" s="4" t="s">
        <v>1674</v>
      </c>
      <c r="N416" s="4" t="s">
        <v>1675</v>
      </c>
      <c r="T416" s="4" t="s">
        <v>9183</v>
      </c>
      <c r="U416" s="4" t="s">
        <v>1398</v>
      </c>
      <c r="V416" s="4" t="s">
        <v>1399</v>
      </c>
      <c r="Y416" s="4" t="s">
        <v>1686</v>
      </c>
      <c r="Z416" s="4" t="s">
        <v>1687</v>
      </c>
      <c r="AD416" s="4" t="s">
        <v>492</v>
      </c>
      <c r="AE416" s="4" t="s">
        <v>493</v>
      </c>
    </row>
    <row r="417" spans="1:72" ht="13.5" customHeight="1">
      <c r="A417" s="6" t="str">
        <f>HYPERLINK("http://kyu.snu.ac.kr/sdhj/index.jsp?type=hj/GK14791_00IM0001_125b.jpg","1870_해북촌_125b")</f>
        <v>1870_해북촌_125b</v>
      </c>
      <c r="B417" s="4">
        <v>1870</v>
      </c>
      <c r="C417" s="4" t="s">
        <v>9358</v>
      </c>
      <c r="D417" s="4" t="s">
        <v>9359</v>
      </c>
      <c r="E417" s="4">
        <v>416</v>
      </c>
      <c r="F417" s="4">
        <v>3</v>
      </c>
      <c r="G417" s="4" t="s">
        <v>1183</v>
      </c>
      <c r="H417" s="4" t="s">
        <v>1184</v>
      </c>
      <c r="I417" s="4">
        <v>4</v>
      </c>
      <c r="L417" s="4">
        <v>2</v>
      </c>
      <c r="M417" s="4" t="s">
        <v>1688</v>
      </c>
      <c r="N417" s="4" t="s">
        <v>1689</v>
      </c>
      <c r="Q417" s="4" t="s">
        <v>1690</v>
      </c>
      <c r="R417" s="4" t="s">
        <v>1691</v>
      </c>
      <c r="T417" s="4" t="s">
        <v>9431</v>
      </c>
      <c r="W417" s="4" t="s">
        <v>634</v>
      </c>
      <c r="X417" s="4" t="s">
        <v>635</v>
      </c>
      <c r="Y417" s="4" t="s">
        <v>1692</v>
      </c>
      <c r="Z417" s="4" t="s">
        <v>1693</v>
      </c>
      <c r="AC417" s="4">
        <v>49</v>
      </c>
      <c r="AD417" s="4" t="s">
        <v>492</v>
      </c>
      <c r="AE417" s="4" t="s">
        <v>493</v>
      </c>
      <c r="AJ417" s="4" t="s">
        <v>34</v>
      </c>
      <c r="AK417" s="4" t="s">
        <v>35</v>
      </c>
      <c r="AL417" s="4" t="s">
        <v>638</v>
      </c>
      <c r="AM417" s="4" t="s">
        <v>639</v>
      </c>
      <c r="AT417" s="4" t="s">
        <v>82</v>
      </c>
      <c r="AU417" s="4" t="s">
        <v>83</v>
      </c>
      <c r="AV417" s="4" t="s">
        <v>1694</v>
      </c>
      <c r="AW417" s="4" t="s">
        <v>1695</v>
      </c>
      <c r="BG417" s="4" t="s">
        <v>82</v>
      </c>
      <c r="BH417" s="4" t="s">
        <v>83</v>
      </c>
      <c r="BI417" s="4" t="s">
        <v>1696</v>
      </c>
      <c r="BJ417" s="4" t="s">
        <v>1697</v>
      </c>
      <c r="BK417" s="4" t="s">
        <v>82</v>
      </c>
      <c r="BL417" s="4" t="s">
        <v>83</v>
      </c>
      <c r="BM417" s="4" t="s">
        <v>1698</v>
      </c>
      <c r="BN417" s="4" t="s">
        <v>1699</v>
      </c>
      <c r="BO417" s="4" t="s">
        <v>82</v>
      </c>
      <c r="BP417" s="4" t="s">
        <v>83</v>
      </c>
      <c r="BQ417" s="4" t="s">
        <v>1700</v>
      </c>
      <c r="BR417" s="4" t="s">
        <v>1701</v>
      </c>
      <c r="BS417" s="4" t="s">
        <v>153</v>
      </c>
      <c r="BT417" s="4" t="s">
        <v>154</v>
      </c>
    </row>
    <row r="418" spans="1:72" ht="13.5" customHeight="1">
      <c r="A418" s="6" t="str">
        <f>HYPERLINK("http://kyu.snu.ac.kr/sdhj/index.jsp?type=hj/GK14791_00IM0001_125b.jpg","1870_해북촌_125b")</f>
        <v>1870_해북촌_125b</v>
      </c>
      <c r="B418" s="4">
        <v>1870</v>
      </c>
      <c r="C418" s="4" t="s">
        <v>9146</v>
      </c>
      <c r="D418" s="4" t="s">
        <v>9147</v>
      </c>
      <c r="E418" s="4">
        <v>417</v>
      </c>
      <c r="F418" s="4">
        <v>3</v>
      </c>
      <c r="G418" s="4" t="s">
        <v>1183</v>
      </c>
      <c r="H418" s="4" t="s">
        <v>1184</v>
      </c>
      <c r="I418" s="4">
        <v>4</v>
      </c>
      <c r="L418" s="4">
        <v>2</v>
      </c>
      <c r="M418" s="4" t="s">
        <v>1688</v>
      </c>
      <c r="N418" s="4" t="s">
        <v>1689</v>
      </c>
      <c r="S418" s="4" t="s">
        <v>116</v>
      </c>
      <c r="T418" s="4" t="s">
        <v>117</v>
      </c>
      <c r="Y418" s="4" t="s">
        <v>1702</v>
      </c>
      <c r="Z418" s="4" t="s">
        <v>1703</v>
      </c>
      <c r="AC418" s="4">
        <v>23</v>
      </c>
      <c r="AD418" s="4" t="s">
        <v>826</v>
      </c>
      <c r="AE418" s="4" t="s">
        <v>827</v>
      </c>
    </row>
    <row r="419" spans="1:72" ht="13.5" customHeight="1">
      <c r="A419" s="6" t="str">
        <f>HYPERLINK("http://kyu.snu.ac.kr/sdhj/index.jsp?type=hj/GK14791_00IM0001_125b.jpg","1870_해북촌_125b")</f>
        <v>1870_해북촌_125b</v>
      </c>
      <c r="B419" s="4">
        <v>1870</v>
      </c>
      <c r="C419" s="4" t="s">
        <v>9432</v>
      </c>
      <c r="D419" s="4" t="s">
        <v>9433</v>
      </c>
      <c r="E419" s="4">
        <v>418</v>
      </c>
      <c r="F419" s="4">
        <v>3</v>
      </c>
      <c r="G419" s="4" t="s">
        <v>1183</v>
      </c>
      <c r="H419" s="4" t="s">
        <v>1184</v>
      </c>
      <c r="I419" s="4">
        <v>4</v>
      </c>
      <c r="L419" s="4">
        <v>2</v>
      </c>
      <c r="M419" s="4" t="s">
        <v>1688</v>
      </c>
      <c r="N419" s="4" t="s">
        <v>1689</v>
      </c>
      <c r="T419" s="4" t="s">
        <v>9434</v>
      </c>
      <c r="U419" s="4" t="s">
        <v>138</v>
      </c>
      <c r="V419" s="4" t="s">
        <v>139</v>
      </c>
      <c r="Y419" s="4" t="s">
        <v>9435</v>
      </c>
      <c r="Z419" s="4" t="s">
        <v>1704</v>
      </c>
      <c r="AD419" s="4" t="s">
        <v>238</v>
      </c>
      <c r="AE419" s="4" t="s">
        <v>239</v>
      </c>
    </row>
    <row r="420" spans="1:72" ht="13.5" customHeight="1">
      <c r="A420" s="6" t="str">
        <f>HYPERLINK("http://kyu.snu.ac.kr/sdhj/index.jsp?type=hj/GK14791_00IM0001_125b.jpg","1870_해북촌_125b")</f>
        <v>1870_해북촌_125b</v>
      </c>
      <c r="B420" s="4">
        <v>1870</v>
      </c>
      <c r="C420" s="4" t="s">
        <v>8930</v>
      </c>
      <c r="D420" s="4" t="s">
        <v>8931</v>
      </c>
      <c r="E420" s="4">
        <v>419</v>
      </c>
      <c r="F420" s="4">
        <v>3</v>
      </c>
      <c r="G420" s="4" t="s">
        <v>1183</v>
      </c>
      <c r="H420" s="4" t="s">
        <v>1184</v>
      </c>
      <c r="I420" s="4">
        <v>4</v>
      </c>
      <c r="L420" s="4">
        <v>2</v>
      </c>
      <c r="M420" s="4" t="s">
        <v>1688</v>
      </c>
      <c r="N420" s="4" t="s">
        <v>1689</v>
      </c>
      <c r="T420" s="4" t="s">
        <v>9434</v>
      </c>
      <c r="U420" s="4" t="s">
        <v>284</v>
      </c>
      <c r="V420" s="4" t="s">
        <v>285</v>
      </c>
      <c r="Y420" s="4" t="s">
        <v>1705</v>
      </c>
      <c r="Z420" s="4" t="s">
        <v>1706</v>
      </c>
      <c r="AD420" s="4" t="s">
        <v>319</v>
      </c>
      <c r="AE420" s="4" t="s">
        <v>320</v>
      </c>
    </row>
    <row r="421" spans="1:72" ht="13.5" customHeight="1">
      <c r="A421" s="6" t="str">
        <f>HYPERLINK("http://kyu.snu.ac.kr/sdhj/index.jsp?type=hj/GK14791_00IM0001_125b.jpg","1870_해북촌_125b")</f>
        <v>1870_해북촌_125b</v>
      </c>
      <c r="B421" s="4">
        <v>1870</v>
      </c>
      <c r="C421" s="4" t="s">
        <v>9432</v>
      </c>
      <c r="D421" s="4" t="s">
        <v>9433</v>
      </c>
      <c r="E421" s="4">
        <v>420</v>
      </c>
      <c r="F421" s="4">
        <v>3</v>
      </c>
      <c r="G421" s="4" t="s">
        <v>1183</v>
      </c>
      <c r="H421" s="4" t="s">
        <v>1184</v>
      </c>
      <c r="I421" s="4">
        <v>4</v>
      </c>
      <c r="L421" s="4">
        <v>3</v>
      </c>
      <c r="M421" s="4" t="s">
        <v>1707</v>
      </c>
      <c r="N421" s="4" t="s">
        <v>1708</v>
      </c>
      <c r="T421" s="4" t="s">
        <v>9436</v>
      </c>
      <c r="U421" s="4" t="s">
        <v>73</v>
      </c>
      <c r="V421" s="4" t="s">
        <v>74</v>
      </c>
      <c r="W421" s="4" t="s">
        <v>75</v>
      </c>
      <c r="X421" s="4" t="s">
        <v>9437</v>
      </c>
      <c r="Y421" s="4" t="s">
        <v>1709</v>
      </c>
      <c r="Z421" s="4" t="s">
        <v>1710</v>
      </c>
      <c r="AC421" s="4">
        <v>60</v>
      </c>
      <c r="AD421" s="4" t="s">
        <v>410</v>
      </c>
      <c r="AE421" s="4" t="s">
        <v>411</v>
      </c>
      <c r="AJ421" s="4" t="s">
        <v>34</v>
      </c>
      <c r="AK421" s="4" t="s">
        <v>35</v>
      </c>
      <c r="AL421" s="4" t="s">
        <v>1711</v>
      </c>
      <c r="AM421" s="4" t="s">
        <v>1712</v>
      </c>
      <c r="AT421" s="4" t="s">
        <v>82</v>
      </c>
      <c r="AU421" s="4" t="s">
        <v>83</v>
      </c>
      <c r="AV421" s="4" t="s">
        <v>1713</v>
      </c>
      <c r="AW421" s="4" t="s">
        <v>1714</v>
      </c>
      <c r="BG421" s="4" t="s">
        <v>82</v>
      </c>
      <c r="BH421" s="4" t="s">
        <v>83</v>
      </c>
      <c r="BI421" s="4" t="s">
        <v>1715</v>
      </c>
      <c r="BJ421" s="4" t="s">
        <v>1716</v>
      </c>
      <c r="BK421" s="4" t="s">
        <v>82</v>
      </c>
      <c r="BL421" s="4" t="s">
        <v>83</v>
      </c>
      <c r="BM421" s="4" t="s">
        <v>1717</v>
      </c>
      <c r="BN421" s="4" t="s">
        <v>1718</v>
      </c>
      <c r="BO421" s="4" t="s">
        <v>82</v>
      </c>
      <c r="BP421" s="4" t="s">
        <v>83</v>
      </c>
      <c r="BQ421" s="4" t="s">
        <v>1719</v>
      </c>
      <c r="BR421" s="4" t="s">
        <v>1720</v>
      </c>
      <c r="BS421" s="4" t="s">
        <v>1721</v>
      </c>
      <c r="BT421" s="4" t="s">
        <v>1722</v>
      </c>
    </row>
    <row r="422" spans="1:72" ht="13.5" customHeight="1">
      <c r="A422" s="6" t="str">
        <f>HYPERLINK("http://kyu.snu.ac.kr/sdhj/index.jsp?type=hj/GK14791_00IM0001_125b.jpg","1870_해북촌_125b")</f>
        <v>1870_해북촌_125b</v>
      </c>
      <c r="B422" s="4">
        <v>1870</v>
      </c>
      <c r="C422" s="4" t="s">
        <v>9438</v>
      </c>
      <c r="D422" s="4" t="s">
        <v>9439</v>
      </c>
      <c r="E422" s="4">
        <v>421</v>
      </c>
      <c r="F422" s="4">
        <v>3</v>
      </c>
      <c r="G422" s="4" t="s">
        <v>1183</v>
      </c>
      <c r="H422" s="4" t="s">
        <v>1184</v>
      </c>
      <c r="I422" s="4">
        <v>4</v>
      </c>
      <c r="L422" s="4">
        <v>3</v>
      </c>
      <c r="M422" s="4" t="s">
        <v>1707</v>
      </c>
      <c r="N422" s="4" t="s">
        <v>1708</v>
      </c>
      <c r="S422" s="4" t="s">
        <v>116</v>
      </c>
      <c r="T422" s="4" t="s">
        <v>117</v>
      </c>
      <c r="Y422" s="4" t="s">
        <v>1723</v>
      </c>
      <c r="Z422" s="4" t="s">
        <v>1724</v>
      </c>
      <c r="AC422" s="4">
        <v>21</v>
      </c>
      <c r="AD422" s="4" t="s">
        <v>765</v>
      </c>
      <c r="AE422" s="4" t="s">
        <v>766</v>
      </c>
    </row>
    <row r="423" spans="1:72" ht="13.5" customHeight="1">
      <c r="A423" s="6" t="str">
        <f>HYPERLINK("http://kyu.snu.ac.kr/sdhj/index.jsp?type=hj/GK14791_00IM0001_125b.jpg","1870_해북촌_125b")</f>
        <v>1870_해북촌_125b</v>
      </c>
      <c r="B423" s="4">
        <v>1870</v>
      </c>
      <c r="C423" s="4" t="s">
        <v>9440</v>
      </c>
      <c r="D423" s="4" t="s">
        <v>9441</v>
      </c>
      <c r="E423" s="4">
        <v>422</v>
      </c>
      <c r="F423" s="4">
        <v>3</v>
      </c>
      <c r="G423" s="4" t="s">
        <v>1183</v>
      </c>
      <c r="H423" s="4" t="s">
        <v>1184</v>
      </c>
      <c r="I423" s="4">
        <v>4</v>
      </c>
      <c r="L423" s="4">
        <v>3</v>
      </c>
      <c r="M423" s="4" t="s">
        <v>1707</v>
      </c>
      <c r="N423" s="4" t="s">
        <v>1708</v>
      </c>
      <c r="T423" s="4" t="s">
        <v>9442</v>
      </c>
      <c r="U423" s="4" t="s">
        <v>138</v>
      </c>
      <c r="V423" s="4" t="s">
        <v>139</v>
      </c>
      <c r="Y423" s="4" t="s">
        <v>1725</v>
      </c>
      <c r="Z423" s="4" t="s">
        <v>1726</v>
      </c>
      <c r="AD423" s="4" t="s">
        <v>1027</v>
      </c>
      <c r="AE423" s="4" t="s">
        <v>1028</v>
      </c>
    </row>
    <row r="424" spans="1:72" ht="13.5" customHeight="1">
      <c r="A424" s="6" t="str">
        <f>HYPERLINK("http://kyu.snu.ac.kr/sdhj/index.jsp?type=hj/GK14791_00IM0001_125b.jpg","1870_해북촌_125b")</f>
        <v>1870_해북촌_125b</v>
      </c>
      <c r="B424" s="4">
        <v>1870</v>
      </c>
      <c r="C424" s="4" t="s">
        <v>9440</v>
      </c>
      <c r="D424" s="4" t="s">
        <v>9441</v>
      </c>
      <c r="E424" s="4">
        <v>423</v>
      </c>
      <c r="F424" s="4">
        <v>3</v>
      </c>
      <c r="G424" s="4" t="s">
        <v>1183</v>
      </c>
      <c r="H424" s="4" t="s">
        <v>1184</v>
      </c>
      <c r="I424" s="4">
        <v>4</v>
      </c>
      <c r="L424" s="4">
        <v>3</v>
      </c>
      <c r="M424" s="4" t="s">
        <v>1707</v>
      </c>
      <c r="N424" s="4" t="s">
        <v>1708</v>
      </c>
      <c r="T424" s="4" t="s">
        <v>9442</v>
      </c>
      <c r="U424" s="4" t="s">
        <v>138</v>
      </c>
      <c r="V424" s="4" t="s">
        <v>139</v>
      </c>
      <c r="Y424" s="4" t="s">
        <v>1220</v>
      </c>
      <c r="Z424" s="4" t="s">
        <v>1221</v>
      </c>
      <c r="AD424" s="4" t="s">
        <v>274</v>
      </c>
      <c r="AE424" s="4" t="s">
        <v>275</v>
      </c>
    </row>
    <row r="425" spans="1:72" ht="13.5" customHeight="1">
      <c r="A425" s="6" t="str">
        <f>HYPERLINK("http://kyu.snu.ac.kr/sdhj/index.jsp?type=hj/GK14791_00IM0001_125b.jpg","1870_해북촌_125b")</f>
        <v>1870_해북촌_125b</v>
      </c>
      <c r="B425" s="4">
        <v>1870</v>
      </c>
      <c r="C425" s="4" t="s">
        <v>9440</v>
      </c>
      <c r="D425" s="4" t="s">
        <v>9441</v>
      </c>
      <c r="E425" s="4">
        <v>424</v>
      </c>
      <c r="F425" s="4">
        <v>3</v>
      </c>
      <c r="G425" s="4" t="s">
        <v>1183</v>
      </c>
      <c r="H425" s="4" t="s">
        <v>1184</v>
      </c>
      <c r="I425" s="4">
        <v>4</v>
      </c>
      <c r="L425" s="4">
        <v>4</v>
      </c>
      <c r="M425" s="4" t="s">
        <v>1727</v>
      </c>
      <c r="N425" s="4" t="s">
        <v>1728</v>
      </c>
      <c r="T425" s="4" t="s">
        <v>9443</v>
      </c>
      <c r="U425" s="4" t="s">
        <v>1729</v>
      </c>
      <c r="V425" s="4" t="s">
        <v>1730</v>
      </c>
      <c r="W425" s="4" t="s">
        <v>634</v>
      </c>
      <c r="X425" s="4" t="s">
        <v>635</v>
      </c>
      <c r="Y425" s="4" t="s">
        <v>1731</v>
      </c>
      <c r="Z425" s="4" t="s">
        <v>1732</v>
      </c>
      <c r="AC425" s="4">
        <v>23</v>
      </c>
      <c r="AD425" s="4" t="s">
        <v>826</v>
      </c>
      <c r="AE425" s="4" t="s">
        <v>827</v>
      </c>
      <c r="AJ425" s="4" t="s">
        <v>34</v>
      </c>
      <c r="AK425" s="4" t="s">
        <v>35</v>
      </c>
      <c r="AL425" s="4" t="s">
        <v>638</v>
      </c>
      <c r="AM425" s="4" t="s">
        <v>639</v>
      </c>
      <c r="AT425" s="4" t="s">
        <v>82</v>
      </c>
      <c r="AU425" s="4" t="s">
        <v>83</v>
      </c>
      <c r="AV425" s="4" t="s">
        <v>1733</v>
      </c>
      <c r="AW425" s="4" t="s">
        <v>1734</v>
      </c>
      <c r="BG425" s="4" t="s">
        <v>82</v>
      </c>
      <c r="BH425" s="4" t="s">
        <v>83</v>
      </c>
      <c r="BI425" s="4" t="s">
        <v>1735</v>
      </c>
      <c r="BJ425" s="4" t="s">
        <v>1736</v>
      </c>
      <c r="BK425" s="4" t="s">
        <v>82</v>
      </c>
      <c r="BL425" s="4" t="s">
        <v>83</v>
      </c>
      <c r="BM425" s="4" t="s">
        <v>1531</v>
      </c>
      <c r="BN425" s="4" t="s">
        <v>1532</v>
      </c>
      <c r="BO425" s="4" t="s">
        <v>82</v>
      </c>
      <c r="BP425" s="4" t="s">
        <v>83</v>
      </c>
      <c r="BQ425" s="4" t="s">
        <v>1737</v>
      </c>
      <c r="BR425" s="4" t="s">
        <v>1738</v>
      </c>
      <c r="BS425" s="4" t="s">
        <v>811</v>
      </c>
      <c r="BT425" s="4" t="s">
        <v>812</v>
      </c>
    </row>
    <row r="426" spans="1:72" ht="13.5" customHeight="1">
      <c r="A426" s="6" t="str">
        <f>HYPERLINK("http://kyu.snu.ac.kr/sdhj/index.jsp?type=hj/GK14791_00IM0001_125b.jpg","1870_해북촌_125b")</f>
        <v>1870_해북촌_125b</v>
      </c>
      <c r="B426" s="4">
        <v>1870</v>
      </c>
      <c r="C426" s="4" t="s">
        <v>9127</v>
      </c>
      <c r="D426" s="4" t="s">
        <v>9128</v>
      </c>
      <c r="E426" s="4">
        <v>425</v>
      </c>
      <c r="F426" s="4">
        <v>3</v>
      </c>
      <c r="G426" s="4" t="s">
        <v>1183</v>
      </c>
      <c r="H426" s="4" t="s">
        <v>1184</v>
      </c>
      <c r="I426" s="4">
        <v>4</v>
      </c>
      <c r="L426" s="4">
        <v>4</v>
      </c>
      <c r="M426" s="4" t="s">
        <v>1727</v>
      </c>
      <c r="N426" s="4" t="s">
        <v>1728</v>
      </c>
      <c r="S426" s="4" t="s">
        <v>607</v>
      </c>
      <c r="T426" s="4" t="s">
        <v>608</v>
      </c>
      <c r="W426" s="4" t="s">
        <v>75</v>
      </c>
      <c r="X426" s="4" t="s">
        <v>9444</v>
      </c>
      <c r="Y426" s="4" t="s">
        <v>100</v>
      </c>
      <c r="Z426" s="4" t="s">
        <v>101</v>
      </c>
      <c r="AC426" s="4">
        <v>75</v>
      </c>
      <c r="AD426" s="4" t="s">
        <v>218</v>
      </c>
      <c r="AE426" s="4" t="s">
        <v>219</v>
      </c>
    </row>
    <row r="427" spans="1:72" ht="13.5" customHeight="1">
      <c r="A427" s="6" t="str">
        <f>HYPERLINK("http://kyu.snu.ac.kr/sdhj/index.jsp?type=hj/GK14791_00IM0001_125b.jpg","1870_해북촌_125b")</f>
        <v>1870_해북촌_125b</v>
      </c>
      <c r="B427" s="4">
        <v>1870</v>
      </c>
      <c r="C427" s="4" t="s">
        <v>9154</v>
      </c>
      <c r="D427" s="4" t="s">
        <v>9155</v>
      </c>
      <c r="E427" s="4">
        <v>426</v>
      </c>
      <c r="F427" s="4">
        <v>3</v>
      </c>
      <c r="G427" s="4" t="s">
        <v>1183</v>
      </c>
      <c r="H427" s="4" t="s">
        <v>1184</v>
      </c>
      <c r="I427" s="4">
        <v>4</v>
      </c>
      <c r="L427" s="4">
        <v>4</v>
      </c>
      <c r="M427" s="4" t="s">
        <v>1727</v>
      </c>
      <c r="N427" s="4" t="s">
        <v>1728</v>
      </c>
      <c r="S427" s="4" t="s">
        <v>214</v>
      </c>
      <c r="T427" s="4" t="s">
        <v>215</v>
      </c>
      <c r="W427" s="4" t="s">
        <v>609</v>
      </c>
      <c r="X427" s="4" t="s">
        <v>610</v>
      </c>
      <c r="Y427" s="4" t="s">
        <v>100</v>
      </c>
      <c r="Z427" s="4" t="s">
        <v>101</v>
      </c>
      <c r="AC427" s="4">
        <v>47</v>
      </c>
      <c r="AD427" s="4" t="s">
        <v>287</v>
      </c>
      <c r="AE427" s="4" t="s">
        <v>288</v>
      </c>
    </row>
    <row r="428" spans="1:72" ht="13.5" customHeight="1">
      <c r="A428" s="6" t="str">
        <f>HYPERLINK("http://kyu.snu.ac.kr/sdhj/index.jsp?type=hj/GK14791_00IM0001_125b.jpg","1870_해북촌_125b")</f>
        <v>1870_해북촌_125b</v>
      </c>
      <c r="B428" s="4">
        <v>1870</v>
      </c>
      <c r="C428" s="4" t="s">
        <v>9445</v>
      </c>
      <c r="D428" s="4" t="s">
        <v>9446</v>
      </c>
      <c r="E428" s="4">
        <v>427</v>
      </c>
      <c r="F428" s="4">
        <v>3</v>
      </c>
      <c r="G428" s="4" t="s">
        <v>1183</v>
      </c>
      <c r="H428" s="4" t="s">
        <v>1184</v>
      </c>
      <c r="I428" s="4">
        <v>4</v>
      </c>
      <c r="L428" s="4">
        <v>4</v>
      </c>
      <c r="M428" s="4" t="s">
        <v>1727</v>
      </c>
      <c r="N428" s="4" t="s">
        <v>1728</v>
      </c>
      <c r="S428" s="4" t="s">
        <v>1739</v>
      </c>
      <c r="T428" s="4" t="s">
        <v>1740</v>
      </c>
      <c r="Y428" s="4" t="s">
        <v>1741</v>
      </c>
      <c r="Z428" s="4" t="s">
        <v>1742</v>
      </c>
      <c r="AC428" s="4">
        <v>39</v>
      </c>
      <c r="AD428" s="4" t="s">
        <v>232</v>
      </c>
      <c r="AE428" s="4" t="s">
        <v>233</v>
      </c>
    </row>
    <row r="429" spans="1:72" ht="13.5" customHeight="1">
      <c r="A429" s="6" t="str">
        <f>HYPERLINK("http://kyu.snu.ac.kr/sdhj/index.jsp?type=hj/GK14791_00IM0001_125b.jpg","1870_해북촌_125b")</f>
        <v>1870_해북촌_125b</v>
      </c>
      <c r="B429" s="4">
        <v>1870</v>
      </c>
      <c r="C429" s="4" t="s">
        <v>9445</v>
      </c>
      <c r="D429" s="4" t="s">
        <v>9446</v>
      </c>
      <c r="E429" s="4">
        <v>428</v>
      </c>
      <c r="F429" s="4">
        <v>3</v>
      </c>
      <c r="G429" s="4" t="s">
        <v>1183</v>
      </c>
      <c r="H429" s="4" t="s">
        <v>1184</v>
      </c>
      <c r="I429" s="4">
        <v>4</v>
      </c>
      <c r="L429" s="4">
        <v>4</v>
      </c>
      <c r="M429" s="4" t="s">
        <v>1727</v>
      </c>
      <c r="N429" s="4" t="s">
        <v>1728</v>
      </c>
      <c r="S429" s="4" t="s">
        <v>1743</v>
      </c>
      <c r="T429" s="4" t="s">
        <v>1744</v>
      </c>
      <c r="W429" s="4" t="s">
        <v>461</v>
      </c>
      <c r="X429" s="4" t="s">
        <v>462</v>
      </c>
      <c r="Y429" s="4" t="s">
        <v>100</v>
      </c>
      <c r="Z429" s="4" t="s">
        <v>101</v>
      </c>
      <c r="AC429" s="4">
        <v>35</v>
      </c>
      <c r="AD429" s="4" t="s">
        <v>188</v>
      </c>
      <c r="AE429" s="4" t="s">
        <v>189</v>
      </c>
    </row>
    <row r="430" spans="1:72" ht="13.5" customHeight="1">
      <c r="A430" s="6" t="str">
        <f>HYPERLINK("http://kyu.snu.ac.kr/sdhj/index.jsp?type=hj/GK14791_00IM0001_125b.jpg","1870_해북촌_125b")</f>
        <v>1870_해북촌_125b</v>
      </c>
      <c r="B430" s="4">
        <v>1870</v>
      </c>
      <c r="C430" s="4" t="s">
        <v>9445</v>
      </c>
      <c r="D430" s="4" t="s">
        <v>9446</v>
      </c>
      <c r="E430" s="4">
        <v>429</v>
      </c>
      <c r="F430" s="4">
        <v>3</v>
      </c>
      <c r="G430" s="4" t="s">
        <v>1183</v>
      </c>
      <c r="H430" s="4" t="s">
        <v>1184</v>
      </c>
      <c r="I430" s="4">
        <v>4</v>
      </c>
      <c r="L430" s="4">
        <v>4</v>
      </c>
      <c r="M430" s="4" t="s">
        <v>1727</v>
      </c>
      <c r="N430" s="4" t="s">
        <v>1728</v>
      </c>
      <c r="S430" s="4" t="s">
        <v>165</v>
      </c>
      <c r="T430" s="4" t="s">
        <v>166</v>
      </c>
      <c r="Y430" s="4" t="s">
        <v>1745</v>
      </c>
      <c r="Z430" s="4" t="s">
        <v>1746</v>
      </c>
      <c r="AC430" s="4">
        <v>17</v>
      </c>
      <c r="AD430" s="4" t="s">
        <v>78</v>
      </c>
      <c r="AE430" s="4" t="s">
        <v>79</v>
      </c>
    </row>
    <row r="431" spans="1:72" ht="13.5" customHeight="1">
      <c r="A431" s="6" t="str">
        <f>HYPERLINK("http://kyu.snu.ac.kr/sdhj/index.jsp?type=hj/GK14791_00IM0001_125b.jpg","1870_해북촌_125b")</f>
        <v>1870_해북촌_125b</v>
      </c>
      <c r="B431" s="4">
        <v>1870</v>
      </c>
      <c r="C431" s="4" t="s">
        <v>9445</v>
      </c>
      <c r="D431" s="4" t="s">
        <v>9446</v>
      </c>
      <c r="E431" s="4">
        <v>430</v>
      </c>
      <c r="F431" s="4">
        <v>3</v>
      </c>
      <c r="G431" s="4" t="s">
        <v>1183</v>
      </c>
      <c r="H431" s="4" t="s">
        <v>1184</v>
      </c>
      <c r="I431" s="4">
        <v>4</v>
      </c>
      <c r="L431" s="4">
        <v>4</v>
      </c>
      <c r="M431" s="4" t="s">
        <v>1727</v>
      </c>
      <c r="N431" s="4" t="s">
        <v>1728</v>
      </c>
      <c r="T431" s="4" t="s">
        <v>9447</v>
      </c>
      <c r="U431" s="4" t="s">
        <v>138</v>
      </c>
      <c r="V431" s="4" t="s">
        <v>139</v>
      </c>
      <c r="Y431" s="4" t="s">
        <v>1747</v>
      </c>
      <c r="Z431" s="4" t="s">
        <v>1748</v>
      </c>
      <c r="AD431" s="4" t="s">
        <v>492</v>
      </c>
      <c r="AE431" s="4" t="s">
        <v>493</v>
      </c>
    </row>
    <row r="432" spans="1:72" ht="13.5" customHeight="1">
      <c r="A432" s="6" t="str">
        <f>HYPERLINK("http://kyu.snu.ac.kr/sdhj/index.jsp?type=hj/GK14791_00IM0001_125b.jpg","1870_해북촌_125b")</f>
        <v>1870_해북촌_125b</v>
      </c>
      <c r="B432" s="4">
        <v>1870</v>
      </c>
      <c r="C432" s="4" t="s">
        <v>9445</v>
      </c>
      <c r="D432" s="4" t="s">
        <v>9446</v>
      </c>
      <c r="E432" s="4">
        <v>431</v>
      </c>
      <c r="F432" s="4">
        <v>3</v>
      </c>
      <c r="G432" s="4" t="s">
        <v>1183</v>
      </c>
      <c r="H432" s="4" t="s">
        <v>1184</v>
      </c>
      <c r="I432" s="4">
        <v>4</v>
      </c>
      <c r="L432" s="4">
        <v>4</v>
      </c>
      <c r="M432" s="4" t="s">
        <v>1727</v>
      </c>
      <c r="N432" s="4" t="s">
        <v>1728</v>
      </c>
      <c r="T432" s="4" t="s">
        <v>9447</v>
      </c>
      <c r="U432" s="4" t="s">
        <v>284</v>
      </c>
      <c r="V432" s="4" t="s">
        <v>285</v>
      </c>
      <c r="Y432" s="4" t="s">
        <v>1749</v>
      </c>
      <c r="Z432" s="4" t="s">
        <v>1750</v>
      </c>
      <c r="AD432" s="4" t="s">
        <v>258</v>
      </c>
      <c r="AE432" s="4" t="s">
        <v>259</v>
      </c>
    </row>
    <row r="433" spans="1:72" ht="13.5" customHeight="1">
      <c r="A433" s="6" t="str">
        <f>HYPERLINK("http://kyu.snu.ac.kr/sdhj/index.jsp?type=hj/GK14791_00IM0001_125b.jpg","1870_해북촌_125b")</f>
        <v>1870_해북촌_125b</v>
      </c>
      <c r="B433" s="4">
        <v>1870</v>
      </c>
      <c r="C433" s="4" t="s">
        <v>9445</v>
      </c>
      <c r="D433" s="4" t="s">
        <v>9446</v>
      </c>
      <c r="E433" s="4">
        <v>432</v>
      </c>
      <c r="F433" s="4">
        <v>3</v>
      </c>
      <c r="G433" s="4" t="s">
        <v>1183</v>
      </c>
      <c r="H433" s="4" t="s">
        <v>1184</v>
      </c>
      <c r="I433" s="4">
        <v>4</v>
      </c>
      <c r="L433" s="4">
        <v>4</v>
      </c>
      <c r="M433" s="4" t="s">
        <v>1727</v>
      </c>
      <c r="N433" s="4" t="s">
        <v>1728</v>
      </c>
      <c r="T433" s="4" t="s">
        <v>9447</v>
      </c>
      <c r="U433" s="4" t="s">
        <v>138</v>
      </c>
      <c r="V433" s="4" t="s">
        <v>139</v>
      </c>
      <c r="Y433" s="4" t="s">
        <v>1751</v>
      </c>
      <c r="Z433" s="4" t="s">
        <v>1752</v>
      </c>
      <c r="AD433" s="4" t="s">
        <v>1000</v>
      </c>
      <c r="AE433" s="4" t="s">
        <v>1001</v>
      </c>
    </row>
    <row r="434" spans="1:72" ht="13.5" customHeight="1">
      <c r="A434" s="6" t="str">
        <f>HYPERLINK("http://kyu.snu.ac.kr/sdhj/index.jsp?type=hj/GK14791_00IM0001_126a.jpg","1870_해북촌_126a")</f>
        <v>1870_해북촌_126a</v>
      </c>
      <c r="B434" s="4">
        <v>1870</v>
      </c>
      <c r="C434" s="4" t="s">
        <v>9445</v>
      </c>
      <c r="D434" s="4" t="s">
        <v>9446</v>
      </c>
      <c r="E434" s="4">
        <v>433</v>
      </c>
      <c r="F434" s="4">
        <v>3</v>
      </c>
      <c r="G434" s="4" t="s">
        <v>1183</v>
      </c>
      <c r="H434" s="4" t="s">
        <v>1184</v>
      </c>
      <c r="I434" s="4">
        <v>4</v>
      </c>
      <c r="L434" s="4">
        <v>5</v>
      </c>
      <c r="M434" s="4" t="s">
        <v>1753</v>
      </c>
      <c r="N434" s="4" t="s">
        <v>1754</v>
      </c>
      <c r="T434" s="4" t="s">
        <v>9448</v>
      </c>
      <c r="U434" s="4" t="s">
        <v>73</v>
      </c>
      <c r="V434" s="4" t="s">
        <v>74</v>
      </c>
      <c r="W434" s="4" t="s">
        <v>75</v>
      </c>
      <c r="X434" s="4" t="s">
        <v>9449</v>
      </c>
      <c r="Y434" s="4" t="s">
        <v>1755</v>
      </c>
      <c r="Z434" s="4" t="s">
        <v>1756</v>
      </c>
      <c r="AC434" s="4">
        <v>72</v>
      </c>
      <c r="AD434" s="4" t="s">
        <v>774</v>
      </c>
      <c r="AE434" s="4" t="s">
        <v>775</v>
      </c>
      <c r="AJ434" s="4" t="s">
        <v>34</v>
      </c>
      <c r="AK434" s="4" t="s">
        <v>35</v>
      </c>
      <c r="AL434" s="4" t="s">
        <v>358</v>
      </c>
      <c r="AM434" s="4" t="s">
        <v>359</v>
      </c>
      <c r="AT434" s="4" t="s">
        <v>82</v>
      </c>
      <c r="AU434" s="4" t="s">
        <v>83</v>
      </c>
      <c r="AV434" s="4" t="s">
        <v>1757</v>
      </c>
      <c r="AW434" s="4" t="s">
        <v>1758</v>
      </c>
      <c r="BG434" s="4" t="s">
        <v>82</v>
      </c>
      <c r="BH434" s="4" t="s">
        <v>83</v>
      </c>
      <c r="BI434" s="4" t="s">
        <v>1759</v>
      </c>
      <c r="BJ434" s="4" t="s">
        <v>1760</v>
      </c>
      <c r="BK434" s="4" t="s">
        <v>82</v>
      </c>
      <c r="BL434" s="4" t="s">
        <v>83</v>
      </c>
      <c r="BM434" s="4" t="s">
        <v>1761</v>
      </c>
      <c r="BN434" s="4" t="s">
        <v>1762</v>
      </c>
      <c r="BO434" s="4" t="s">
        <v>82</v>
      </c>
      <c r="BP434" s="4" t="s">
        <v>83</v>
      </c>
      <c r="BQ434" s="4" t="s">
        <v>1763</v>
      </c>
      <c r="BR434" s="4" t="s">
        <v>1764</v>
      </c>
      <c r="BS434" s="4" t="s">
        <v>222</v>
      </c>
      <c r="BT434" s="4" t="s">
        <v>223</v>
      </c>
    </row>
    <row r="435" spans="1:72" ht="13.5" customHeight="1">
      <c r="A435" s="6" t="str">
        <f>HYPERLINK("http://kyu.snu.ac.kr/sdhj/index.jsp?type=hj/GK14791_00IM0001_126a.jpg","1870_해북촌_126a")</f>
        <v>1870_해북촌_126a</v>
      </c>
      <c r="B435" s="4">
        <v>1870</v>
      </c>
      <c r="C435" s="4" t="s">
        <v>9269</v>
      </c>
      <c r="D435" s="4" t="s">
        <v>9270</v>
      </c>
      <c r="E435" s="4">
        <v>434</v>
      </c>
      <c r="F435" s="4">
        <v>3</v>
      </c>
      <c r="G435" s="4" t="s">
        <v>1183</v>
      </c>
      <c r="H435" s="4" t="s">
        <v>1184</v>
      </c>
      <c r="I435" s="4">
        <v>4</v>
      </c>
      <c r="L435" s="4">
        <v>5</v>
      </c>
      <c r="M435" s="4" t="s">
        <v>1753</v>
      </c>
      <c r="N435" s="4" t="s">
        <v>1754</v>
      </c>
      <c r="S435" s="4" t="s">
        <v>96</v>
      </c>
      <c r="T435" s="4" t="s">
        <v>97</v>
      </c>
      <c r="W435" s="4" t="s">
        <v>198</v>
      </c>
      <c r="X435" s="4" t="s">
        <v>199</v>
      </c>
      <c r="Y435" s="4" t="s">
        <v>100</v>
      </c>
      <c r="Z435" s="4" t="s">
        <v>101</v>
      </c>
      <c r="AC435" s="4">
        <v>62</v>
      </c>
      <c r="AD435" s="4" t="s">
        <v>102</v>
      </c>
      <c r="AE435" s="4" t="s">
        <v>103</v>
      </c>
      <c r="AJ435" s="4" t="s">
        <v>34</v>
      </c>
      <c r="AK435" s="4" t="s">
        <v>35</v>
      </c>
      <c r="AL435" s="4" t="s">
        <v>202</v>
      </c>
      <c r="AM435" s="4" t="s">
        <v>203</v>
      </c>
      <c r="AT435" s="4" t="s">
        <v>82</v>
      </c>
      <c r="AU435" s="4" t="s">
        <v>83</v>
      </c>
      <c r="AV435" s="4" t="s">
        <v>1765</v>
      </c>
      <c r="AW435" s="4" t="s">
        <v>1766</v>
      </c>
      <c r="BG435" s="4" t="s">
        <v>82</v>
      </c>
      <c r="BH435" s="4" t="s">
        <v>83</v>
      </c>
      <c r="BI435" s="4" t="s">
        <v>1767</v>
      </c>
      <c r="BJ435" s="4" t="s">
        <v>1768</v>
      </c>
      <c r="BK435" s="4" t="s">
        <v>82</v>
      </c>
      <c r="BL435" s="4" t="s">
        <v>83</v>
      </c>
      <c r="BM435" s="4" t="s">
        <v>1769</v>
      </c>
      <c r="BN435" s="4" t="s">
        <v>1770</v>
      </c>
      <c r="BO435" s="4" t="s">
        <v>82</v>
      </c>
      <c r="BP435" s="4" t="s">
        <v>83</v>
      </c>
      <c r="BQ435" s="4" t="s">
        <v>1771</v>
      </c>
      <c r="BR435" s="4" t="s">
        <v>1772</v>
      </c>
      <c r="BS435" s="4" t="s">
        <v>1773</v>
      </c>
      <c r="BT435" s="4" t="s">
        <v>1774</v>
      </c>
    </row>
    <row r="436" spans="1:72" ht="13.5" customHeight="1">
      <c r="A436" s="6" t="str">
        <f>HYPERLINK("http://kyu.snu.ac.kr/sdhj/index.jsp?type=hj/GK14791_00IM0001_126a.jpg","1870_해북촌_126a")</f>
        <v>1870_해북촌_126a</v>
      </c>
      <c r="B436" s="4">
        <v>1870</v>
      </c>
      <c r="C436" s="4" t="s">
        <v>9417</v>
      </c>
      <c r="D436" s="4" t="s">
        <v>9418</v>
      </c>
      <c r="E436" s="4">
        <v>435</v>
      </c>
      <c r="F436" s="4">
        <v>3</v>
      </c>
      <c r="G436" s="4" t="s">
        <v>1183</v>
      </c>
      <c r="H436" s="4" t="s">
        <v>1184</v>
      </c>
      <c r="I436" s="4">
        <v>4</v>
      </c>
      <c r="L436" s="4">
        <v>5</v>
      </c>
      <c r="M436" s="4" t="s">
        <v>1753</v>
      </c>
      <c r="N436" s="4" t="s">
        <v>1754</v>
      </c>
      <c r="S436" s="4" t="s">
        <v>116</v>
      </c>
      <c r="T436" s="4" t="s">
        <v>117</v>
      </c>
      <c r="Y436" s="4" t="s">
        <v>1775</v>
      </c>
      <c r="Z436" s="4" t="s">
        <v>1776</v>
      </c>
      <c r="AC436" s="4">
        <v>38</v>
      </c>
      <c r="AD436" s="4" t="s">
        <v>312</v>
      </c>
      <c r="AE436" s="4" t="s">
        <v>313</v>
      </c>
    </row>
    <row r="437" spans="1:72" ht="13.5" customHeight="1">
      <c r="A437" s="6" t="str">
        <f>HYPERLINK("http://kyu.snu.ac.kr/sdhj/index.jsp?type=hj/GK14791_00IM0001_126a.jpg","1870_해북촌_126a")</f>
        <v>1870_해북촌_126a</v>
      </c>
      <c r="B437" s="4">
        <v>1870</v>
      </c>
      <c r="C437" s="4" t="s">
        <v>9450</v>
      </c>
      <c r="D437" s="4" t="s">
        <v>9451</v>
      </c>
      <c r="E437" s="4">
        <v>436</v>
      </c>
      <c r="F437" s="4">
        <v>3</v>
      </c>
      <c r="G437" s="4" t="s">
        <v>1183</v>
      </c>
      <c r="H437" s="4" t="s">
        <v>1184</v>
      </c>
      <c r="I437" s="4">
        <v>4</v>
      </c>
      <c r="L437" s="4">
        <v>5</v>
      </c>
      <c r="M437" s="4" t="s">
        <v>1753</v>
      </c>
      <c r="N437" s="4" t="s">
        <v>1754</v>
      </c>
      <c r="S437" s="4" t="s">
        <v>124</v>
      </c>
      <c r="T437" s="4" t="s">
        <v>125</v>
      </c>
      <c r="W437" s="4" t="s">
        <v>75</v>
      </c>
      <c r="X437" s="4" t="s">
        <v>9449</v>
      </c>
      <c r="Y437" s="4" t="s">
        <v>100</v>
      </c>
      <c r="Z437" s="4" t="s">
        <v>101</v>
      </c>
      <c r="AC437" s="4">
        <v>28</v>
      </c>
      <c r="AD437" s="4" t="s">
        <v>242</v>
      </c>
      <c r="AE437" s="4" t="s">
        <v>243</v>
      </c>
    </row>
    <row r="438" spans="1:72" ht="13.5" customHeight="1">
      <c r="A438" s="6" t="str">
        <f>HYPERLINK("http://kyu.snu.ac.kr/sdhj/index.jsp?type=hj/GK14791_00IM0001_126a.jpg","1870_해북촌_126a")</f>
        <v>1870_해북촌_126a</v>
      </c>
      <c r="B438" s="4">
        <v>1870</v>
      </c>
      <c r="C438" s="4" t="s">
        <v>9450</v>
      </c>
      <c r="D438" s="4" t="s">
        <v>9451</v>
      </c>
      <c r="E438" s="4">
        <v>437</v>
      </c>
      <c r="F438" s="4">
        <v>3</v>
      </c>
      <c r="G438" s="4" t="s">
        <v>1183</v>
      </c>
      <c r="H438" s="4" t="s">
        <v>1184</v>
      </c>
      <c r="I438" s="4">
        <v>4</v>
      </c>
      <c r="L438" s="4">
        <v>5</v>
      </c>
      <c r="M438" s="4" t="s">
        <v>1753</v>
      </c>
      <c r="N438" s="4" t="s">
        <v>1754</v>
      </c>
      <c r="S438" s="4" t="s">
        <v>116</v>
      </c>
      <c r="T438" s="4" t="s">
        <v>117</v>
      </c>
      <c r="Y438" s="4" t="s">
        <v>1777</v>
      </c>
      <c r="Z438" s="4" t="s">
        <v>1778</v>
      </c>
      <c r="AC438" s="4">
        <v>25</v>
      </c>
      <c r="AD438" s="4" t="s">
        <v>448</v>
      </c>
      <c r="AE438" s="4" t="s">
        <v>449</v>
      </c>
    </row>
    <row r="439" spans="1:72" ht="13.5" customHeight="1">
      <c r="A439" s="6" t="str">
        <f>HYPERLINK("http://kyu.snu.ac.kr/sdhj/index.jsp?type=hj/GK14791_00IM0001_126a.jpg","1870_해북촌_126a")</f>
        <v>1870_해북촌_126a</v>
      </c>
      <c r="B439" s="4">
        <v>1870</v>
      </c>
      <c r="C439" s="4" t="s">
        <v>9450</v>
      </c>
      <c r="D439" s="4" t="s">
        <v>9451</v>
      </c>
      <c r="E439" s="4">
        <v>438</v>
      </c>
      <c r="F439" s="4">
        <v>3</v>
      </c>
      <c r="G439" s="4" t="s">
        <v>1183</v>
      </c>
      <c r="H439" s="4" t="s">
        <v>1184</v>
      </c>
      <c r="I439" s="4">
        <v>4</v>
      </c>
      <c r="L439" s="4">
        <v>5</v>
      </c>
      <c r="M439" s="4" t="s">
        <v>1753</v>
      </c>
      <c r="N439" s="4" t="s">
        <v>1754</v>
      </c>
      <c r="S439" s="4" t="s">
        <v>124</v>
      </c>
      <c r="T439" s="4" t="s">
        <v>125</v>
      </c>
      <c r="W439" s="4" t="s">
        <v>126</v>
      </c>
      <c r="X439" s="4" t="s">
        <v>9452</v>
      </c>
      <c r="Y439" s="4" t="s">
        <v>100</v>
      </c>
      <c r="Z439" s="4" t="s">
        <v>101</v>
      </c>
      <c r="AC439" s="4">
        <v>25</v>
      </c>
      <c r="AD439" s="4" t="s">
        <v>448</v>
      </c>
      <c r="AE439" s="4" t="s">
        <v>449</v>
      </c>
    </row>
    <row r="440" spans="1:72" ht="13.5" customHeight="1">
      <c r="A440" s="6" t="str">
        <f>HYPERLINK("http://kyu.snu.ac.kr/sdhj/index.jsp?type=hj/GK14791_00IM0001_126a.jpg","1870_해북촌_126a")</f>
        <v>1870_해북촌_126a</v>
      </c>
      <c r="B440" s="4">
        <v>1870</v>
      </c>
      <c r="C440" s="4" t="s">
        <v>9450</v>
      </c>
      <c r="D440" s="4" t="s">
        <v>9451</v>
      </c>
      <c r="E440" s="4">
        <v>439</v>
      </c>
      <c r="F440" s="4">
        <v>3</v>
      </c>
      <c r="G440" s="4" t="s">
        <v>1183</v>
      </c>
      <c r="H440" s="4" t="s">
        <v>1184</v>
      </c>
      <c r="I440" s="4">
        <v>4</v>
      </c>
      <c r="L440" s="4">
        <v>5</v>
      </c>
      <c r="M440" s="4" t="s">
        <v>1753</v>
      </c>
      <c r="N440" s="4" t="s">
        <v>1754</v>
      </c>
      <c r="T440" s="4" t="s">
        <v>9453</v>
      </c>
      <c r="U440" s="4" t="s">
        <v>138</v>
      </c>
      <c r="V440" s="4" t="s">
        <v>139</v>
      </c>
      <c r="Y440" s="4" t="s">
        <v>1779</v>
      </c>
      <c r="Z440" s="4" t="s">
        <v>1780</v>
      </c>
      <c r="AD440" s="4" t="s">
        <v>774</v>
      </c>
      <c r="AE440" s="4" t="s">
        <v>775</v>
      </c>
    </row>
    <row r="441" spans="1:72" ht="13.5" customHeight="1">
      <c r="A441" s="6" t="str">
        <f>HYPERLINK("http://kyu.snu.ac.kr/sdhj/index.jsp?type=hj/GK14791_00IM0001_126a.jpg","1870_해북촌_126a")</f>
        <v>1870_해북촌_126a</v>
      </c>
      <c r="B441" s="4">
        <v>1870</v>
      </c>
      <c r="C441" s="4" t="s">
        <v>9450</v>
      </c>
      <c r="D441" s="4" t="s">
        <v>9451</v>
      </c>
      <c r="E441" s="4">
        <v>440</v>
      </c>
      <c r="F441" s="4">
        <v>3</v>
      </c>
      <c r="G441" s="4" t="s">
        <v>1183</v>
      </c>
      <c r="H441" s="4" t="s">
        <v>1184</v>
      </c>
      <c r="I441" s="4">
        <v>4</v>
      </c>
      <c r="L441" s="4">
        <v>5</v>
      </c>
      <c r="M441" s="4" t="s">
        <v>1753</v>
      </c>
      <c r="N441" s="4" t="s">
        <v>1754</v>
      </c>
      <c r="T441" s="4" t="s">
        <v>9453</v>
      </c>
      <c r="U441" s="4" t="s">
        <v>284</v>
      </c>
      <c r="V441" s="4" t="s">
        <v>285</v>
      </c>
      <c r="Y441" s="4" t="s">
        <v>872</v>
      </c>
      <c r="Z441" s="4" t="s">
        <v>873</v>
      </c>
      <c r="AD441" s="4" t="s">
        <v>1027</v>
      </c>
      <c r="AE441" s="4" t="s">
        <v>1028</v>
      </c>
    </row>
    <row r="442" spans="1:72" ht="13.5" customHeight="1">
      <c r="A442" s="6" t="str">
        <f>HYPERLINK("http://kyu.snu.ac.kr/sdhj/index.jsp?type=hj/GK14791_00IM0001_126a.jpg","1870_해북촌_126a")</f>
        <v>1870_해북촌_126a</v>
      </c>
      <c r="B442" s="4">
        <v>1870</v>
      </c>
      <c r="C442" s="4" t="s">
        <v>9450</v>
      </c>
      <c r="D442" s="4" t="s">
        <v>9451</v>
      </c>
      <c r="E442" s="4">
        <v>441</v>
      </c>
      <c r="F442" s="4">
        <v>3</v>
      </c>
      <c r="G442" s="4" t="s">
        <v>1183</v>
      </c>
      <c r="H442" s="4" t="s">
        <v>1184</v>
      </c>
      <c r="I442" s="4">
        <v>5</v>
      </c>
      <c r="J442" s="4" t="s">
        <v>1781</v>
      </c>
      <c r="K442" s="4" t="s">
        <v>1782</v>
      </c>
      <c r="L442" s="4">
        <v>1</v>
      </c>
      <c r="M442" s="4" t="s">
        <v>1783</v>
      </c>
      <c r="N442" s="4" t="s">
        <v>1784</v>
      </c>
      <c r="T442" s="4" t="s">
        <v>9378</v>
      </c>
      <c r="U442" s="4" t="s">
        <v>73</v>
      </c>
      <c r="V442" s="4" t="s">
        <v>74</v>
      </c>
      <c r="W442" s="4" t="s">
        <v>634</v>
      </c>
      <c r="X442" s="4" t="s">
        <v>635</v>
      </c>
      <c r="Y442" s="4" t="s">
        <v>1785</v>
      </c>
      <c r="Z442" s="4" t="s">
        <v>1786</v>
      </c>
      <c r="AC442" s="4">
        <v>35</v>
      </c>
      <c r="AD442" s="4" t="s">
        <v>188</v>
      </c>
      <c r="AE442" s="4" t="s">
        <v>189</v>
      </c>
      <c r="AJ442" s="4" t="s">
        <v>34</v>
      </c>
      <c r="AK442" s="4" t="s">
        <v>35</v>
      </c>
      <c r="AL442" s="4" t="s">
        <v>638</v>
      </c>
      <c r="AM442" s="4" t="s">
        <v>639</v>
      </c>
      <c r="AT442" s="4" t="s">
        <v>82</v>
      </c>
      <c r="AU442" s="4" t="s">
        <v>83</v>
      </c>
      <c r="AV442" s="4" t="s">
        <v>1787</v>
      </c>
      <c r="AW442" s="4" t="s">
        <v>1788</v>
      </c>
      <c r="BG442" s="4" t="s">
        <v>82</v>
      </c>
      <c r="BH442" s="4" t="s">
        <v>83</v>
      </c>
      <c r="BI442" s="4" t="s">
        <v>1789</v>
      </c>
      <c r="BJ442" s="4" t="s">
        <v>1790</v>
      </c>
      <c r="BK442" s="4" t="s">
        <v>82</v>
      </c>
      <c r="BL442" s="4" t="s">
        <v>83</v>
      </c>
      <c r="BM442" s="4" t="s">
        <v>1791</v>
      </c>
      <c r="BN442" s="4" t="s">
        <v>1792</v>
      </c>
      <c r="BO442" s="4" t="s">
        <v>82</v>
      </c>
      <c r="BP442" s="4" t="s">
        <v>83</v>
      </c>
      <c r="BQ442" s="4" t="s">
        <v>1793</v>
      </c>
      <c r="BR442" s="4" t="s">
        <v>1794</v>
      </c>
      <c r="BS442" s="4" t="s">
        <v>153</v>
      </c>
      <c r="BT442" s="4" t="s">
        <v>154</v>
      </c>
    </row>
    <row r="443" spans="1:72" ht="13.5" customHeight="1">
      <c r="A443" s="6" t="str">
        <f>HYPERLINK("http://kyu.snu.ac.kr/sdhj/index.jsp?type=hj/GK14791_00IM0001_126a.jpg","1870_해북촌_126a")</f>
        <v>1870_해북촌_126a</v>
      </c>
      <c r="B443" s="4">
        <v>1870</v>
      </c>
      <c r="C443" s="4" t="s">
        <v>9026</v>
      </c>
      <c r="D443" s="4" t="s">
        <v>9027</v>
      </c>
      <c r="E443" s="4">
        <v>442</v>
      </c>
      <c r="F443" s="4">
        <v>3</v>
      </c>
      <c r="G443" s="4" t="s">
        <v>1183</v>
      </c>
      <c r="H443" s="4" t="s">
        <v>1184</v>
      </c>
      <c r="I443" s="4">
        <v>5</v>
      </c>
      <c r="L443" s="4">
        <v>1</v>
      </c>
      <c r="M443" s="4" t="s">
        <v>1783</v>
      </c>
      <c r="N443" s="4" t="s">
        <v>1784</v>
      </c>
      <c r="S443" s="4" t="s">
        <v>214</v>
      </c>
      <c r="T443" s="4" t="s">
        <v>215</v>
      </c>
      <c r="W443" s="4" t="s">
        <v>148</v>
      </c>
      <c r="X443" s="4" t="s">
        <v>149</v>
      </c>
      <c r="Y443" s="4" t="s">
        <v>100</v>
      </c>
      <c r="Z443" s="4" t="s">
        <v>101</v>
      </c>
      <c r="AC443" s="4">
        <v>61</v>
      </c>
      <c r="AD443" s="4" t="s">
        <v>295</v>
      </c>
      <c r="AE443" s="4" t="s">
        <v>296</v>
      </c>
    </row>
    <row r="444" spans="1:72" ht="13.5" customHeight="1">
      <c r="A444" s="6" t="str">
        <f>HYPERLINK("http://kyu.snu.ac.kr/sdhj/index.jsp?type=hj/GK14791_00IM0001_126a.jpg","1870_해북촌_126a")</f>
        <v>1870_해북촌_126a</v>
      </c>
      <c r="B444" s="4">
        <v>1870</v>
      </c>
      <c r="C444" s="4" t="s">
        <v>9380</v>
      </c>
      <c r="D444" s="4" t="s">
        <v>9381</v>
      </c>
      <c r="E444" s="4">
        <v>443</v>
      </c>
      <c r="F444" s="4">
        <v>3</v>
      </c>
      <c r="G444" s="4" t="s">
        <v>1183</v>
      </c>
      <c r="H444" s="4" t="s">
        <v>1184</v>
      </c>
      <c r="I444" s="4">
        <v>5</v>
      </c>
      <c r="L444" s="4">
        <v>1</v>
      </c>
      <c r="M444" s="4" t="s">
        <v>1783</v>
      </c>
      <c r="N444" s="4" t="s">
        <v>1784</v>
      </c>
      <c r="S444" s="4" t="s">
        <v>96</v>
      </c>
      <c r="T444" s="4" t="s">
        <v>97</v>
      </c>
      <c r="W444" s="4" t="s">
        <v>75</v>
      </c>
      <c r="X444" s="4" t="s">
        <v>9379</v>
      </c>
      <c r="Y444" s="4" t="s">
        <v>100</v>
      </c>
      <c r="Z444" s="4" t="s">
        <v>101</v>
      </c>
      <c r="AC444" s="4">
        <v>25</v>
      </c>
      <c r="AD444" s="4" t="s">
        <v>448</v>
      </c>
      <c r="AE444" s="4" t="s">
        <v>449</v>
      </c>
      <c r="AJ444" s="4" t="s">
        <v>104</v>
      </c>
      <c r="AK444" s="4" t="s">
        <v>105</v>
      </c>
      <c r="AL444" s="4" t="s">
        <v>80</v>
      </c>
      <c r="AM444" s="4" t="s">
        <v>81</v>
      </c>
      <c r="AT444" s="4" t="s">
        <v>73</v>
      </c>
      <c r="AU444" s="4" t="s">
        <v>74</v>
      </c>
      <c r="AV444" s="4" t="s">
        <v>1795</v>
      </c>
      <c r="AW444" s="4" t="s">
        <v>1796</v>
      </c>
      <c r="BG444" s="4" t="s">
        <v>82</v>
      </c>
      <c r="BH444" s="4" t="s">
        <v>83</v>
      </c>
      <c r="BI444" s="4" t="s">
        <v>956</v>
      </c>
      <c r="BJ444" s="4" t="s">
        <v>85</v>
      </c>
      <c r="BK444" s="4" t="s">
        <v>82</v>
      </c>
      <c r="BL444" s="4" t="s">
        <v>83</v>
      </c>
      <c r="BM444" s="4" t="s">
        <v>86</v>
      </c>
      <c r="BN444" s="4" t="s">
        <v>87</v>
      </c>
      <c r="BO444" s="4" t="s">
        <v>82</v>
      </c>
      <c r="BP444" s="4" t="s">
        <v>83</v>
      </c>
      <c r="BQ444" s="4" t="s">
        <v>1797</v>
      </c>
      <c r="BR444" s="4" t="s">
        <v>1798</v>
      </c>
      <c r="BS444" s="4" t="s">
        <v>106</v>
      </c>
      <c r="BT444" s="4" t="s">
        <v>107</v>
      </c>
    </row>
    <row r="445" spans="1:72" ht="13.5" customHeight="1">
      <c r="A445" s="6" t="str">
        <f>HYPERLINK("http://kyu.snu.ac.kr/sdhj/index.jsp?type=hj/GK14791_00IM0001_126a.jpg","1870_해북촌_126a")</f>
        <v>1870_해북촌_126a</v>
      </c>
      <c r="B445" s="4">
        <v>1870</v>
      </c>
      <c r="C445" s="4" t="s">
        <v>9454</v>
      </c>
      <c r="D445" s="4" t="s">
        <v>9455</v>
      </c>
      <c r="E445" s="4">
        <v>444</v>
      </c>
      <c r="F445" s="4">
        <v>3</v>
      </c>
      <c r="G445" s="4" t="s">
        <v>1183</v>
      </c>
      <c r="H445" s="4" t="s">
        <v>1184</v>
      </c>
      <c r="I445" s="4">
        <v>5</v>
      </c>
      <c r="L445" s="4">
        <v>1</v>
      </c>
      <c r="M445" s="4" t="s">
        <v>1783</v>
      </c>
      <c r="N445" s="4" t="s">
        <v>1784</v>
      </c>
      <c r="T445" s="4" t="s">
        <v>9382</v>
      </c>
      <c r="U445" s="4" t="s">
        <v>138</v>
      </c>
      <c r="V445" s="4" t="s">
        <v>139</v>
      </c>
      <c r="Y445" s="4" t="s">
        <v>1799</v>
      </c>
      <c r="Z445" s="4" t="s">
        <v>1800</v>
      </c>
      <c r="AD445" s="4" t="s">
        <v>330</v>
      </c>
      <c r="AE445" s="4" t="s">
        <v>331</v>
      </c>
    </row>
    <row r="446" spans="1:72" ht="13.5" customHeight="1">
      <c r="A446" s="6" t="str">
        <f>HYPERLINK("http://kyu.snu.ac.kr/sdhj/index.jsp?type=hj/GK14791_00IM0001_126a.jpg","1870_해북촌_126a")</f>
        <v>1870_해북촌_126a</v>
      </c>
      <c r="B446" s="4">
        <v>1870</v>
      </c>
      <c r="C446" s="4" t="s">
        <v>9380</v>
      </c>
      <c r="D446" s="4" t="s">
        <v>9381</v>
      </c>
      <c r="E446" s="4">
        <v>445</v>
      </c>
      <c r="F446" s="4">
        <v>3</v>
      </c>
      <c r="G446" s="4" t="s">
        <v>1183</v>
      </c>
      <c r="H446" s="4" t="s">
        <v>1184</v>
      </c>
      <c r="I446" s="4">
        <v>5</v>
      </c>
      <c r="L446" s="4">
        <v>1</v>
      </c>
      <c r="M446" s="4" t="s">
        <v>1783</v>
      </c>
      <c r="N446" s="4" t="s">
        <v>1784</v>
      </c>
      <c r="T446" s="4" t="s">
        <v>9382</v>
      </c>
      <c r="U446" s="4" t="s">
        <v>138</v>
      </c>
      <c r="V446" s="4" t="s">
        <v>139</v>
      </c>
      <c r="Y446" s="4" t="s">
        <v>1801</v>
      </c>
      <c r="Z446" s="4" t="s">
        <v>1802</v>
      </c>
      <c r="AD446" s="4" t="s">
        <v>588</v>
      </c>
      <c r="AE446" s="4" t="s">
        <v>589</v>
      </c>
    </row>
    <row r="447" spans="1:72" ht="13.5" customHeight="1">
      <c r="A447" s="6" t="str">
        <f>HYPERLINK("http://kyu.snu.ac.kr/sdhj/index.jsp?type=hj/GK14791_00IM0001_126a.jpg","1870_해북촌_126a")</f>
        <v>1870_해북촌_126a</v>
      </c>
      <c r="B447" s="4">
        <v>1870</v>
      </c>
      <c r="C447" s="4" t="s">
        <v>9380</v>
      </c>
      <c r="D447" s="4" t="s">
        <v>9381</v>
      </c>
      <c r="E447" s="4">
        <v>446</v>
      </c>
      <c r="F447" s="4">
        <v>3</v>
      </c>
      <c r="G447" s="4" t="s">
        <v>1183</v>
      </c>
      <c r="H447" s="4" t="s">
        <v>1184</v>
      </c>
      <c r="I447" s="4">
        <v>5</v>
      </c>
      <c r="L447" s="4">
        <v>1</v>
      </c>
      <c r="M447" s="4" t="s">
        <v>1783</v>
      </c>
      <c r="N447" s="4" t="s">
        <v>1784</v>
      </c>
      <c r="T447" s="4" t="s">
        <v>9382</v>
      </c>
      <c r="U447" s="4" t="s">
        <v>284</v>
      </c>
      <c r="V447" s="4" t="s">
        <v>285</v>
      </c>
      <c r="Y447" s="4" t="s">
        <v>1803</v>
      </c>
      <c r="Z447" s="4" t="s">
        <v>1804</v>
      </c>
      <c r="AD447" s="4" t="s">
        <v>319</v>
      </c>
      <c r="AE447" s="4" t="s">
        <v>320</v>
      </c>
    </row>
    <row r="448" spans="1:72" ht="13.5" customHeight="1">
      <c r="A448" s="6" t="str">
        <f>HYPERLINK("http://kyu.snu.ac.kr/sdhj/index.jsp?type=hj/GK14791_00IM0001_126a.jpg","1870_해북촌_126a")</f>
        <v>1870_해북촌_126a</v>
      </c>
      <c r="B448" s="4">
        <v>1870</v>
      </c>
      <c r="C448" s="4" t="s">
        <v>9380</v>
      </c>
      <c r="D448" s="4" t="s">
        <v>9381</v>
      </c>
      <c r="E448" s="4">
        <v>447</v>
      </c>
      <c r="F448" s="4">
        <v>3</v>
      </c>
      <c r="G448" s="4" t="s">
        <v>1183</v>
      </c>
      <c r="H448" s="4" t="s">
        <v>1184</v>
      </c>
      <c r="I448" s="4">
        <v>5</v>
      </c>
      <c r="L448" s="4">
        <v>2</v>
      </c>
      <c r="M448" s="4" t="s">
        <v>9456</v>
      </c>
      <c r="N448" s="4" t="s">
        <v>9457</v>
      </c>
      <c r="Q448" s="4" t="s">
        <v>9458</v>
      </c>
      <c r="R448" s="4" t="s">
        <v>1805</v>
      </c>
      <c r="T448" s="4" t="s">
        <v>9109</v>
      </c>
      <c r="W448" s="4" t="s">
        <v>9459</v>
      </c>
      <c r="X448" s="4" t="s">
        <v>9460</v>
      </c>
      <c r="Y448" s="4" t="s">
        <v>1806</v>
      </c>
      <c r="Z448" s="4" t="s">
        <v>1807</v>
      </c>
      <c r="AA448" s="4" t="s">
        <v>1808</v>
      </c>
      <c r="AB448" s="4" t="s">
        <v>1809</v>
      </c>
      <c r="AC448" s="4">
        <v>20</v>
      </c>
      <c r="AD448" s="4" t="s">
        <v>1027</v>
      </c>
      <c r="AE448" s="4" t="s">
        <v>1028</v>
      </c>
      <c r="AJ448" s="4" t="s">
        <v>34</v>
      </c>
      <c r="AK448" s="4" t="s">
        <v>35</v>
      </c>
      <c r="AL448" s="4" t="s">
        <v>638</v>
      </c>
      <c r="AM448" s="4" t="s">
        <v>639</v>
      </c>
      <c r="AT448" s="4" t="s">
        <v>82</v>
      </c>
      <c r="AU448" s="4" t="s">
        <v>83</v>
      </c>
      <c r="AV448" s="4" t="s">
        <v>1810</v>
      </c>
      <c r="AW448" s="4" t="s">
        <v>1811</v>
      </c>
      <c r="BG448" s="4" t="s">
        <v>1812</v>
      </c>
      <c r="BH448" s="4" t="s">
        <v>1813</v>
      </c>
      <c r="BI448" s="4" t="s">
        <v>1814</v>
      </c>
      <c r="BJ448" s="4" t="s">
        <v>1815</v>
      </c>
      <c r="BK448" s="4" t="s">
        <v>82</v>
      </c>
      <c r="BL448" s="4" t="s">
        <v>83</v>
      </c>
      <c r="BM448" s="4" t="s">
        <v>1575</v>
      </c>
      <c r="BN448" s="4" t="s">
        <v>1576</v>
      </c>
      <c r="BO448" s="4" t="s">
        <v>82</v>
      </c>
      <c r="BP448" s="4" t="s">
        <v>83</v>
      </c>
      <c r="BQ448" s="4" t="s">
        <v>1816</v>
      </c>
      <c r="BR448" s="4" t="s">
        <v>1817</v>
      </c>
      <c r="BS448" s="4" t="s">
        <v>346</v>
      </c>
      <c r="BT448" s="4" t="s">
        <v>347</v>
      </c>
    </row>
    <row r="449" spans="1:72" ht="13.5" customHeight="1">
      <c r="A449" s="6" t="str">
        <f>HYPERLINK("http://kyu.snu.ac.kr/sdhj/index.jsp?type=hj/GK14791_00IM0001_126a.jpg","1870_해북촌_126a")</f>
        <v>1870_해북촌_126a</v>
      </c>
      <c r="B449" s="4">
        <v>1870</v>
      </c>
      <c r="C449" s="4" t="s">
        <v>9077</v>
      </c>
      <c r="D449" s="4" t="s">
        <v>9078</v>
      </c>
      <c r="E449" s="4">
        <v>448</v>
      </c>
      <c r="F449" s="4">
        <v>3</v>
      </c>
      <c r="G449" s="4" t="s">
        <v>1183</v>
      </c>
      <c r="H449" s="4" t="s">
        <v>1184</v>
      </c>
      <c r="I449" s="4">
        <v>5</v>
      </c>
      <c r="L449" s="4">
        <v>2</v>
      </c>
      <c r="M449" s="4" t="s">
        <v>9456</v>
      </c>
      <c r="N449" s="4" t="s">
        <v>9457</v>
      </c>
      <c r="S449" s="4" t="s">
        <v>214</v>
      </c>
      <c r="T449" s="4" t="s">
        <v>215</v>
      </c>
      <c r="W449" s="4" t="s">
        <v>75</v>
      </c>
      <c r="X449" s="4" t="s">
        <v>9165</v>
      </c>
      <c r="Y449" s="4" t="s">
        <v>100</v>
      </c>
      <c r="Z449" s="4" t="s">
        <v>101</v>
      </c>
      <c r="AC449" s="4">
        <v>64</v>
      </c>
      <c r="AD449" s="4" t="s">
        <v>738</v>
      </c>
      <c r="AE449" s="4" t="s">
        <v>739</v>
      </c>
      <c r="AJ449" s="4" t="s">
        <v>104</v>
      </c>
      <c r="AK449" s="4" t="s">
        <v>105</v>
      </c>
      <c r="AL449" s="4" t="s">
        <v>638</v>
      </c>
      <c r="AM449" s="4" t="s">
        <v>639</v>
      </c>
    </row>
    <row r="450" spans="1:72" ht="13.5" customHeight="1">
      <c r="A450" s="6" t="str">
        <f>HYPERLINK("http://kyu.snu.ac.kr/sdhj/index.jsp?type=hj/GK14791_00IM0001_126a.jpg","1870_해북촌_126a")</f>
        <v>1870_해북촌_126a</v>
      </c>
      <c r="B450" s="4">
        <v>1870</v>
      </c>
      <c r="C450" s="4" t="s">
        <v>9116</v>
      </c>
      <c r="D450" s="4" t="s">
        <v>9117</v>
      </c>
      <c r="E450" s="4">
        <v>449</v>
      </c>
      <c r="F450" s="4">
        <v>3</v>
      </c>
      <c r="G450" s="4" t="s">
        <v>1183</v>
      </c>
      <c r="H450" s="4" t="s">
        <v>1184</v>
      </c>
      <c r="I450" s="4">
        <v>5</v>
      </c>
      <c r="L450" s="4">
        <v>2</v>
      </c>
      <c r="M450" s="4" t="s">
        <v>9456</v>
      </c>
      <c r="N450" s="4" t="s">
        <v>9457</v>
      </c>
      <c r="S450" s="4" t="s">
        <v>1818</v>
      </c>
      <c r="T450" s="4" t="s">
        <v>1819</v>
      </c>
      <c r="W450" s="4" t="s">
        <v>75</v>
      </c>
      <c r="X450" s="4" t="s">
        <v>9165</v>
      </c>
      <c r="Y450" s="4" t="s">
        <v>100</v>
      </c>
      <c r="Z450" s="4" t="s">
        <v>101</v>
      </c>
      <c r="AC450" s="4">
        <v>46</v>
      </c>
      <c r="AD450" s="4" t="s">
        <v>220</v>
      </c>
      <c r="AE450" s="4" t="s">
        <v>221</v>
      </c>
    </row>
    <row r="451" spans="1:72" ht="13.5" customHeight="1">
      <c r="A451" s="6" t="str">
        <f>HYPERLINK("http://kyu.snu.ac.kr/sdhj/index.jsp?type=hj/GK14791_00IM0001_126a.jpg","1870_해북촌_126a")</f>
        <v>1870_해북촌_126a</v>
      </c>
      <c r="B451" s="4">
        <v>1870</v>
      </c>
      <c r="C451" s="4" t="s">
        <v>9116</v>
      </c>
      <c r="D451" s="4" t="s">
        <v>9117</v>
      </c>
      <c r="E451" s="4">
        <v>450</v>
      </c>
      <c r="F451" s="4">
        <v>3</v>
      </c>
      <c r="G451" s="4" t="s">
        <v>1183</v>
      </c>
      <c r="H451" s="4" t="s">
        <v>1184</v>
      </c>
      <c r="I451" s="4">
        <v>5</v>
      </c>
      <c r="L451" s="4">
        <v>2</v>
      </c>
      <c r="M451" s="4" t="s">
        <v>9456</v>
      </c>
      <c r="N451" s="4" t="s">
        <v>9457</v>
      </c>
      <c r="S451" s="4" t="s">
        <v>96</v>
      </c>
      <c r="T451" s="4" t="s">
        <v>97</v>
      </c>
      <c r="W451" s="4" t="s">
        <v>75</v>
      </c>
      <c r="X451" s="4" t="s">
        <v>9165</v>
      </c>
      <c r="Y451" s="4" t="s">
        <v>100</v>
      </c>
      <c r="Z451" s="4" t="s">
        <v>101</v>
      </c>
      <c r="AC451" s="4">
        <v>24</v>
      </c>
      <c r="AD451" s="4" t="s">
        <v>1000</v>
      </c>
      <c r="AE451" s="4" t="s">
        <v>1001</v>
      </c>
      <c r="AJ451" s="4" t="s">
        <v>34</v>
      </c>
      <c r="AK451" s="4" t="s">
        <v>35</v>
      </c>
      <c r="AL451" s="4" t="s">
        <v>80</v>
      </c>
      <c r="AM451" s="4" t="s">
        <v>81</v>
      </c>
      <c r="AT451" s="4" t="s">
        <v>73</v>
      </c>
      <c r="AU451" s="4" t="s">
        <v>74</v>
      </c>
      <c r="AV451" s="4" t="s">
        <v>1820</v>
      </c>
      <c r="AW451" s="4" t="s">
        <v>1821</v>
      </c>
      <c r="BG451" s="4" t="s">
        <v>82</v>
      </c>
      <c r="BH451" s="4" t="s">
        <v>83</v>
      </c>
      <c r="BI451" s="4" t="s">
        <v>1822</v>
      </c>
      <c r="BJ451" s="4" t="s">
        <v>1823</v>
      </c>
      <c r="BK451" s="4" t="s">
        <v>82</v>
      </c>
      <c r="BL451" s="4" t="s">
        <v>83</v>
      </c>
      <c r="BM451" s="4" t="s">
        <v>1824</v>
      </c>
      <c r="BN451" s="4" t="s">
        <v>1825</v>
      </c>
      <c r="BO451" s="4" t="s">
        <v>82</v>
      </c>
      <c r="BP451" s="4" t="s">
        <v>83</v>
      </c>
      <c r="BQ451" s="4" t="s">
        <v>1826</v>
      </c>
      <c r="BR451" s="4" t="s">
        <v>1827</v>
      </c>
      <c r="BS451" s="4" t="s">
        <v>163</v>
      </c>
      <c r="BT451" s="4" t="s">
        <v>164</v>
      </c>
    </row>
    <row r="452" spans="1:72" ht="13.5" customHeight="1">
      <c r="A452" s="6" t="str">
        <f>HYPERLINK("http://kyu.snu.ac.kr/sdhj/index.jsp?type=hj/GK14791_00IM0001_126a.jpg","1870_해북촌_126a")</f>
        <v>1870_해북촌_126a</v>
      </c>
      <c r="B452" s="4">
        <v>1870</v>
      </c>
      <c r="C452" s="4" t="s">
        <v>9337</v>
      </c>
      <c r="D452" s="4" t="s">
        <v>9338</v>
      </c>
      <c r="E452" s="4">
        <v>451</v>
      </c>
      <c r="F452" s="4">
        <v>3</v>
      </c>
      <c r="G452" s="4" t="s">
        <v>1183</v>
      </c>
      <c r="H452" s="4" t="s">
        <v>1184</v>
      </c>
      <c r="I452" s="4">
        <v>5</v>
      </c>
      <c r="L452" s="4">
        <v>2</v>
      </c>
      <c r="M452" s="4" t="s">
        <v>9456</v>
      </c>
      <c r="N452" s="4" t="s">
        <v>9457</v>
      </c>
      <c r="S452" s="4" t="s">
        <v>1743</v>
      </c>
      <c r="T452" s="4" t="s">
        <v>1744</v>
      </c>
      <c r="W452" s="4" t="s">
        <v>1017</v>
      </c>
      <c r="X452" s="4" t="s">
        <v>1018</v>
      </c>
      <c r="Y452" s="4" t="s">
        <v>100</v>
      </c>
      <c r="Z452" s="4" t="s">
        <v>101</v>
      </c>
      <c r="AC452" s="4">
        <v>75</v>
      </c>
      <c r="AD452" s="4" t="s">
        <v>778</v>
      </c>
      <c r="AE452" s="4" t="s">
        <v>779</v>
      </c>
    </row>
    <row r="453" spans="1:72" ht="13.5" customHeight="1">
      <c r="A453" s="6" t="str">
        <f>HYPERLINK("http://kyu.snu.ac.kr/sdhj/index.jsp?type=hj/GK14791_00IM0001_126a.jpg","1870_해북촌_126a")</f>
        <v>1870_해북촌_126a</v>
      </c>
      <c r="B453" s="4">
        <v>1870</v>
      </c>
      <c r="C453" s="4" t="s">
        <v>9116</v>
      </c>
      <c r="D453" s="4" t="s">
        <v>9117</v>
      </c>
      <c r="E453" s="4">
        <v>452</v>
      </c>
      <c r="F453" s="4">
        <v>3</v>
      </c>
      <c r="G453" s="4" t="s">
        <v>1183</v>
      </c>
      <c r="H453" s="4" t="s">
        <v>1184</v>
      </c>
      <c r="I453" s="4">
        <v>5</v>
      </c>
      <c r="L453" s="4">
        <v>2</v>
      </c>
      <c r="M453" s="4" t="s">
        <v>9456</v>
      </c>
      <c r="N453" s="4" t="s">
        <v>9457</v>
      </c>
      <c r="S453" s="4" t="s">
        <v>1828</v>
      </c>
      <c r="T453" s="4" t="s">
        <v>1829</v>
      </c>
      <c r="Y453" s="4" t="s">
        <v>1830</v>
      </c>
      <c r="Z453" s="4" t="s">
        <v>481</v>
      </c>
      <c r="AC453" s="4">
        <v>44</v>
      </c>
      <c r="AD453" s="4" t="s">
        <v>274</v>
      </c>
      <c r="AE453" s="4" t="s">
        <v>275</v>
      </c>
    </row>
    <row r="454" spans="1:72" ht="13.5" customHeight="1">
      <c r="A454" s="6" t="str">
        <f>HYPERLINK("http://kyu.snu.ac.kr/sdhj/index.jsp?type=hj/GK14791_00IM0001_126a.jpg","1870_해북촌_126a")</f>
        <v>1870_해북촌_126a</v>
      </c>
      <c r="B454" s="4">
        <v>1870</v>
      </c>
      <c r="C454" s="4" t="s">
        <v>9116</v>
      </c>
      <c r="D454" s="4" t="s">
        <v>9117</v>
      </c>
      <c r="E454" s="4">
        <v>453</v>
      </c>
      <c r="F454" s="4">
        <v>3</v>
      </c>
      <c r="G454" s="4" t="s">
        <v>1183</v>
      </c>
      <c r="H454" s="4" t="s">
        <v>1184</v>
      </c>
      <c r="I454" s="4">
        <v>5</v>
      </c>
      <c r="L454" s="4">
        <v>2</v>
      </c>
      <c r="M454" s="4" t="s">
        <v>9456</v>
      </c>
      <c r="N454" s="4" t="s">
        <v>9457</v>
      </c>
      <c r="S454" s="4" t="s">
        <v>1831</v>
      </c>
      <c r="T454" s="4" t="s">
        <v>1832</v>
      </c>
      <c r="W454" s="4" t="s">
        <v>310</v>
      </c>
      <c r="X454" s="4" t="s">
        <v>311</v>
      </c>
      <c r="Y454" s="4" t="s">
        <v>100</v>
      </c>
      <c r="Z454" s="4" t="s">
        <v>101</v>
      </c>
      <c r="AC454" s="4">
        <v>25</v>
      </c>
      <c r="AD454" s="4" t="s">
        <v>1000</v>
      </c>
      <c r="AE454" s="4" t="s">
        <v>1001</v>
      </c>
    </row>
    <row r="455" spans="1:72" ht="13.5" customHeight="1">
      <c r="A455" s="6" t="str">
        <f>HYPERLINK("http://kyu.snu.ac.kr/sdhj/index.jsp?type=hj/GK14791_00IM0001_126a.jpg","1870_해북촌_126a")</f>
        <v>1870_해북촌_126a</v>
      </c>
      <c r="B455" s="4">
        <v>1870</v>
      </c>
      <c r="C455" s="4" t="s">
        <v>9116</v>
      </c>
      <c r="D455" s="4" t="s">
        <v>9117</v>
      </c>
      <c r="E455" s="4">
        <v>454</v>
      </c>
      <c r="F455" s="4">
        <v>3</v>
      </c>
      <c r="G455" s="4" t="s">
        <v>1183</v>
      </c>
      <c r="H455" s="4" t="s">
        <v>1184</v>
      </c>
      <c r="I455" s="4">
        <v>5</v>
      </c>
      <c r="L455" s="4">
        <v>2</v>
      </c>
      <c r="M455" s="4" t="s">
        <v>9456</v>
      </c>
      <c r="N455" s="4" t="s">
        <v>9457</v>
      </c>
      <c r="T455" s="4" t="s">
        <v>9120</v>
      </c>
      <c r="U455" s="4" t="s">
        <v>138</v>
      </c>
      <c r="V455" s="4" t="s">
        <v>139</v>
      </c>
      <c r="Y455" s="4" t="s">
        <v>1833</v>
      </c>
      <c r="Z455" s="4" t="s">
        <v>1834</v>
      </c>
      <c r="AD455" s="4" t="s">
        <v>238</v>
      </c>
      <c r="AE455" s="4" t="s">
        <v>239</v>
      </c>
    </row>
    <row r="456" spans="1:72" ht="13.5" customHeight="1">
      <c r="A456" s="6" t="str">
        <f>HYPERLINK("http://kyu.snu.ac.kr/sdhj/index.jsp?type=hj/GK14791_00IM0001_126a.jpg","1870_해북촌_126a")</f>
        <v>1870_해북촌_126a</v>
      </c>
      <c r="B456" s="4">
        <v>1870</v>
      </c>
      <c r="C456" s="4" t="s">
        <v>9116</v>
      </c>
      <c r="D456" s="4" t="s">
        <v>9117</v>
      </c>
      <c r="E456" s="4">
        <v>455</v>
      </c>
      <c r="F456" s="4">
        <v>3</v>
      </c>
      <c r="G456" s="4" t="s">
        <v>1183</v>
      </c>
      <c r="H456" s="4" t="s">
        <v>1184</v>
      </c>
      <c r="I456" s="4">
        <v>5</v>
      </c>
      <c r="L456" s="4">
        <v>2</v>
      </c>
      <c r="M456" s="4" t="s">
        <v>9456</v>
      </c>
      <c r="N456" s="4" t="s">
        <v>9457</v>
      </c>
      <c r="T456" s="4" t="s">
        <v>9120</v>
      </c>
      <c r="U456" s="4" t="s">
        <v>138</v>
      </c>
      <c r="V456" s="4" t="s">
        <v>139</v>
      </c>
      <c r="Y456" s="4" t="s">
        <v>1835</v>
      </c>
      <c r="Z456" s="4" t="s">
        <v>1836</v>
      </c>
      <c r="AD456" s="4" t="s">
        <v>278</v>
      </c>
      <c r="AE456" s="4" t="s">
        <v>279</v>
      </c>
    </row>
    <row r="457" spans="1:72" ht="13.5" customHeight="1">
      <c r="A457" s="6" t="str">
        <f>HYPERLINK("http://kyu.snu.ac.kr/sdhj/index.jsp?type=hj/GK14791_00IM0001_126a.jpg","1870_해북촌_126a")</f>
        <v>1870_해북촌_126a</v>
      </c>
      <c r="B457" s="4">
        <v>1870</v>
      </c>
      <c r="C457" s="4" t="s">
        <v>9116</v>
      </c>
      <c r="D457" s="4" t="s">
        <v>9117</v>
      </c>
      <c r="E457" s="4">
        <v>456</v>
      </c>
      <c r="F457" s="4">
        <v>3</v>
      </c>
      <c r="G457" s="4" t="s">
        <v>1183</v>
      </c>
      <c r="H457" s="4" t="s">
        <v>1184</v>
      </c>
      <c r="I457" s="4">
        <v>5</v>
      </c>
      <c r="L457" s="4">
        <v>3</v>
      </c>
      <c r="M457" s="4" t="s">
        <v>1837</v>
      </c>
      <c r="N457" s="4" t="s">
        <v>1838</v>
      </c>
      <c r="T457" s="4" t="s">
        <v>9109</v>
      </c>
      <c r="U457" s="4" t="s">
        <v>73</v>
      </c>
      <c r="V457" s="4" t="s">
        <v>74</v>
      </c>
      <c r="W457" s="4" t="s">
        <v>634</v>
      </c>
      <c r="X457" s="4" t="s">
        <v>635</v>
      </c>
      <c r="Y457" s="4" t="s">
        <v>1839</v>
      </c>
      <c r="Z457" s="4" t="s">
        <v>1840</v>
      </c>
      <c r="AC457" s="4">
        <v>62</v>
      </c>
      <c r="AD457" s="4" t="s">
        <v>102</v>
      </c>
      <c r="AE457" s="4" t="s">
        <v>103</v>
      </c>
      <c r="AJ457" s="4" t="s">
        <v>34</v>
      </c>
      <c r="AK457" s="4" t="s">
        <v>35</v>
      </c>
      <c r="AL457" s="4" t="s">
        <v>638</v>
      </c>
      <c r="AM457" s="4" t="s">
        <v>639</v>
      </c>
      <c r="AT457" s="4" t="s">
        <v>82</v>
      </c>
      <c r="AU457" s="4" t="s">
        <v>83</v>
      </c>
      <c r="AV457" s="4" t="s">
        <v>1841</v>
      </c>
      <c r="AW457" s="4" t="s">
        <v>1842</v>
      </c>
      <c r="BG457" s="4" t="s">
        <v>82</v>
      </c>
      <c r="BH457" s="4" t="s">
        <v>83</v>
      </c>
      <c r="BI457" s="4" t="s">
        <v>1843</v>
      </c>
      <c r="BJ457" s="4" t="s">
        <v>1844</v>
      </c>
      <c r="BK457" s="4" t="s">
        <v>82</v>
      </c>
      <c r="BL457" s="4" t="s">
        <v>83</v>
      </c>
      <c r="BM457" s="4" t="s">
        <v>1845</v>
      </c>
      <c r="BN457" s="4" t="s">
        <v>1846</v>
      </c>
      <c r="BO457" s="4" t="s">
        <v>82</v>
      </c>
      <c r="BP457" s="4" t="s">
        <v>83</v>
      </c>
      <c r="BQ457" s="4" t="s">
        <v>1847</v>
      </c>
      <c r="BR457" s="4" t="s">
        <v>1848</v>
      </c>
      <c r="BS457" s="4" t="s">
        <v>80</v>
      </c>
      <c r="BT457" s="4" t="s">
        <v>81</v>
      </c>
    </row>
    <row r="458" spans="1:72" ht="13.5" customHeight="1">
      <c r="A458" s="6" t="str">
        <f>HYPERLINK("http://kyu.snu.ac.kr/sdhj/index.jsp?type=hj/GK14791_00IM0001_126a.jpg","1870_해북촌_126a")</f>
        <v>1870_해북촌_126a</v>
      </c>
      <c r="B458" s="4">
        <v>1870</v>
      </c>
      <c r="C458" s="4" t="s">
        <v>9461</v>
      </c>
      <c r="D458" s="4" t="s">
        <v>9462</v>
      </c>
      <c r="E458" s="4">
        <v>457</v>
      </c>
      <c r="F458" s="4">
        <v>3</v>
      </c>
      <c r="G458" s="4" t="s">
        <v>1183</v>
      </c>
      <c r="H458" s="4" t="s">
        <v>1184</v>
      </c>
      <c r="I458" s="4">
        <v>5</v>
      </c>
      <c r="L458" s="4">
        <v>3</v>
      </c>
      <c r="M458" s="4" t="s">
        <v>1837</v>
      </c>
      <c r="N458" s="4" t="s">
        <v>1838</v>
      </c>
      <c r="S458" s="4" t="s">
        <v>116</v>
      </c>
      <c r="T458" s="4" t="s">
        <v>117</v>
      </c>
      <c r="Y458" s="4" t="s">
        <v>1849</v>
      </c>
      <c r="Z458" s="4" t="s">
        <v>1850</v>
      </c>
      <c r="AC458" s="4">
        <v>20</v>
      </c>
      <c r="AD458" s="4" t="s">
        <v>1027</v>
      </c>
      <c r="AE458" s="4" t="s">
        <v>1028</v>
      </c>
    </row>
    <row r="459" spans="1:72" ht="13.5" customHeight="1">
      <c r="A459" s="6" t="str">
        <f>HYPERLINK("http://kyu.snu.ac.kr/sdhj/index.jsp?type=hj/GK14791_00IM0001_126a.jpg","1870_해북촌_126a")</f>
        <v>1870_해북촌_126a</v>
      </c>
      <c r="B459" s="4">
        <v>1870</v>
      </c>
      <c r="C459" s="4" t="s">
        <v>9116</v>
      </c>
      <c r="D459" s="4" t="s">
        <v>9117</v>
      </c>
      <c r="E459" s="4">
        <v>458</v>
      </c>
      <c r="F459" s="4">
        <v>3</v>
      </c>
      <c r="G459" s="4" t="s">
        <v>1183</v>
      </c>
      <c r="H459" s="4" t="s">
        <v>1184</v>
      </c>
      <c r="I459" s="4">
        <v>5</v>
      </c>
      <c r="L459" s="4">
        <v>3</v>
      </c>
      <c r="M459" s="4" t="s">
        <v>1837</v>
      </c>
      <c r="N459" s="4" t="s">
        <v>1838</v>
      </c>
      <c r="S459" s="4" t="s">
        <v>124</v>
      </c>
      <c r="T459" s="4" t="s">
        <v>125</v>
      </c>
      <c r="W459" s="4" t="s">
        <v>1017</v>
      </c>
      <c r="X459" s="4" t="s">
        <v>1018</v>
      </c>
      <c r="Y459" s="4" t="s">
        <v>100</v>
      </c>
      <c r="Z459" s="4" t="s">
        <v>101</v>
      </c>
      <c r="AC459" s="4">
        <v>20</v>
      </c>
      <c r="AD459" s="4" t="s">
        <v>1027</v>
      </c>
      <c r="AE459" s="4" t="s">
        <v>1028</v>
      </c>
    </row>
    <row r="460" spans="1:72" ht="13.5" customHeight="1">
      <c r="A460" s="6" t="str">
        <f>HYPERLINK("http://kyu.snu.ac.kr/sdhj/index.jsp?type=hj/GK14791_00IM0001_126a.jpg","1870_해북촌_126a")</f>
        <v>1870_해북촌_126a</v>
      </c>
      <c r="B460" s="4">
        <v>1870</v>
      </c>
      <c r="C460" s="4" t="s">
        <v>9116</v>
      </c>
      <c r="D460" s="4" t="s">
        <v>9117</v>
      </c>
      <c r="E460" s="4">
        <v>459</v>
      </c>
      <c r="F460" s="4">
        <v>3</v>
      </c>
      <c r="G460" s="4" t="s">
        <v>1183</v>
      </c>
      <c r="H460" s="4" t="s">
        <v>1184</v>
      </c>
      <c r="I460" s="4">
        <v>5</v>
      </c>
      <c r="L460" s="4">
        <v>3</v>
      </c>
      <c r="M460" s="4" t="s">
        <v>1837</v>
      </c>
      <c r="N460" s="4" t="s">
        <v>1838</v>
      </c>
      <c r="T460" s="4" t="s">
        <v>9120</v>
      </c>
      <c r="U460" s="4" t="s">
        <v>138</v>
      </c>
      <c r="V460" s="4" t="s">
        <v>139</v>
      </c>
      <c r="Y460" s="4" t="s">
        <v>1851</v>
      </c>
      <c r="Z460" s="4" t="s">
        <v>1852</v>
      </c>
      <c r="AD460" s="4" t="s">
        <v>1000</v>
      </c>
      <c r="AE460" s="4" t="s">
        <v>1001</v>
      </c>
    </row>
    <row r="461" spans="1:72" ht="13.5" customHeight="1">
      <c r="A461" s="6" t="str">
        <f>HYPERLINK("http://kyu.snu.ac.kr/sdhj/index.jsp?type=hj/GK14791_00IM0001_126a.jpg","1870_해북촌_126a")</f>
        <v>1870_해북촌_126a</v>
      </c>
      <c r="B461" s="4">
        <v>1870</v>
      </c>
      <c r="C461" s="4" t="s">
        <v>9116</v>
      </c>
      <c r="D461" s="4" t="s">
        <v>9117</v>
      </c>
      <c r="E461" s="4">
        <v>460</v>
      </c>
      <c r="F461" s="4">
        <v>3</v>
      </c>
      <c r="G461" s="4" t="s">
        <v>1183</v>
      </c>
      <c r="H461" s="4" t="s">
        <v>1184</v>
      </c>
      <c r="I461" s="4">
        <v>5</v>
      </c>
      <c r="L461" s="4">
        <v>3</v>
      </c>
      <c r="M461" s="4" t="s">
        <v>1837</v>
      </c>
      <c r="N461" s="4" t="s">
        <v>1838</v>
      </c>
      <c r="T461" s="4" t="s">
        <v>9120</v>
      </c>
      <c r="U461" s="4" t="s">
        <v>138</v>
      </c>
      <c r="V461" s="4" t="s">
        <v>139</v>
      </c>
      <c r="Y461" s="4" t="s">
        <v>1853</v>
      </c>
      <c r="Z461" s="4" t="s">
        <v>1854</v>
      </c>
      <c r="AD461" s="4" t="s">
        <v>826</v>
      </c>
      <c r="AE461" s="4" t="s">
        <v>827</v>
      </c>
    </row>
    <row r="462" spans="1:72" ht="13.5" customHeight="1">
      <c r="A462" s="6" t="str">
        <f>HYPERLINK("http://kyu.snu.ac.kr/sdhj/index.jsp?type=hj/GK14791_00IM0001_126b.jpg","1870_해북촌_126b")</f>
        <v>1870_해북촌_126b</v>
      </c>
      <c r="B462" s="4">
        <v>1870</v>
      </c>
      <c r="C462" s="4" t="s">
        <v>9116</v>
      </c>
      <c r="D462" s="4" t="s">
        <v>9117</v>
      </c>
      <c r="E462" s="4">
        <v>461</v>
      </c>
      <c r="F462" s="4">
        <v>3</v>
      </c>
      <c r="G462" s="4" t="s">
        <v>1183</v>
      </c>
      <c r="H462" s="4" t="s">
        <v>1184</v>
      </c>
      <c r="I462" s="4">
        <v>5</v>
      </c>
      <c r="L462" s="4">
        <v>4</v>
      </c>
      <c r="M462" s="4" t="s">
        <v>1855</v>
      </c>
      <c r="N462" s="4" t="s">
        <v>1856</v>
      </c>
      <c r="T462" s="4" t="s">
        <v>9463</v>
      </c>
      <c r="U462" s="4" t="s">
        <v>73</v>
      </c>
      <c r="V462" s="4" t="s">
        <v>74</v>
      </c>
      <c r="W462" s="4" t="s">
        <v>634</v>
      </c>
      <c r="X462" s="4" t="s">
        <v>635</v>
      </c>
      <c r="Y462" s="4" t="s">
        <v>1857</v>
      </c>
      <c r="Z462" s="4" t="s">
        <v>1858</v>
      </c>
      <c r="AC462" s="4">
        <v>35</v>
      </c>
      <c r="AD462" s="4" t="s">
        <v>188</v>
      </c>
      <c r="AE462" s="4" t="s">
        <v>189</v>
      </c>
      <c r="AJ462" s="4" t="s">
        <v>34</v>
      </c>
      <c r="AK462" s="4" t="s">
        <v>35</v>
      </c>
      <c r="AL462" s="4" t="s">
        <v>638</v>
      </c>
      <c r="AM462" s="4" t="s">
        <v>639</v>
      </c>
      <c r="AT462" s="4" t="s">
        <v>82</v>
      </c>
      <c r="AU462" s="4" t="s">
        <v>83</v>
      </c>
      <c r="AV462" s="4" t="s">
        <v>1859</v>
      </c>
      <c r="AW462" s="4" t="s">
        <v>1860</v>
      </c>
      <c r="BG462" s="4" t="s">
        <v>82</v>
      </c>
      <c r="BH462" s="4" t="s">
        <v>83</v>
      </c>
      <c r="BI462" s="4" t="s">
        <v>1861</v>
      </c>
      <c r="BJ462" s="4" t="s">
        <v>1862</v>
      </c>
      <c r="BK462" s="4" t="s">
        <v>82</v>
      </c>
      <c r="BL462" s="4" t="s">
        <v>83</v>
      </c>
      <c r="BM462" s="4" t="s">
        <v>1195</v>
      </c>
      <c r="BN462" s="4" t="s">
        <v>1196</v>
      </c>
      <c r="BO462" s="4" t="s">
        <v>82</v>
      </c>
      <c r="BP462" s="4" t="s">
        <v>83</v>
      </c>
      <c r="BQ462" s="4" t="s">
        <v>1863</v>
      </c>
      <c r="BR462" s="4" t="s">
        <v>1864</v>
      </c>
      <c r="BS462" s="4" t="s">
        <v>153</v>
      </c>
      <c r="BT462" s="4" t="s">
        <v>154</v>
      </c>
    </row>
    <row r="463" spans="1:72" ht="13.5" customHeight="1">
      <c r="A463" s="6" t="str">
        <f>HYPERLINK("http://kyu.snu.ac.kr/sdhj/index.jsp?type=hj/GK14791_00IM0001_126b.jpg","1870_해북촌_126b")</f>
        <v>1870_해북촌_126b</v>
      </c>
      <c r="B463" s="4">
        <v>1870</v>
      </c>
      <c r="C463" s="4" t="s">
        <v>9161</v>
      </c>
      <c r="D463" s="4" t="s">
        <v>9162</v>
      </c>
      <c r="E463" s="4">
        <v>462</v>
      </c>
      <c r="F463" s="4">
        <v>3</v>
      </c>
      <c r="G463" s="4" t="s">
        <v>1183</v>
      </c>
      <c r="H463" s="4" t="s">
        <v>1184</v>
      </c>
      <c r="I463" s="4">
        <v>5</v>
      </c>
      <c r="L463" s="4">
        <v>4</v>
      </c>
      <c r="M463" s="4" t="s">
        <v>1855</v>
      </c>
      <c r="N463" s="4" t="s">
        <v>1856</v>
      </c>
      <c r="S463" s="4" t="s">
        <v>96</v>
      </c>
      <c r="T463" s="4" t="s">
        <v>97</v>
      </c>
      <c r="W463" s="4" t="s">
        <v>148</v>
      </c>
      <c r="X463" s="4" t="s">
        <v>149</v>
      </c>
      <c r="Y463" s="4" t="s">
        <v>100</v>
      </c>
      <c r="Z463" s="4" t="s">
        <v>101</v>
      </c>
      <c r="AC463" s="4">
        <v>28</v>
      </c>
      <c r="AD463" s="4" t="s">
        <v>242</v>
      </c>
      <c r="AE463" s="4" t="s">
        <v>243</v>
      </c>
      <c r="AJ463" s="4" t="s">
        <v>104</v>
      </c>
      <c r="AK463" s="4" t="s">
        <v>105</v>
      </c>
      <c r="AL463" s="4" t="s">
        <v>153</v>
      </c>
      <c r="AM463" s="4" t="s">
        <v>154</v>
      </c>
      <c r="AT463" s="4" t="s">
        <v>82</v>
      </c>
      <c r="AU463" s="4" t="s">
        <v>83</v>
      </c>
      <c r="AV463" s="4" t="s">
        <v>1611</v>
      </c>
      <c r="AW463" s="4" t="s">
        <v>1612</v>
      </c>
      <c r="BG463" s="4" t="s">
        <v>82</v>
      </c>
      <c r="BH463" s="4" t="s">
        <v>83</v>
      </c>
      <c r="BI463" s="4" t="s">
        <v>1613</v>
      </c>
      <c r="BJ463" s="4" t="s">
        <v>1614</v>
      </c>
      <c r="BK463" s="4" t="s">
        <v>82</v>
      </c>
      <c r="BL463" s="4" t="s">
        <v>83</v>
      </c>
      <c r="BM463" s="4" t="s">
        <v>1615</v>
      </c>
      <c r="BN463" s="4" t="s">
        <v>1616</v>
      </c>
      <c r="BO463" s="4" t="s">
        <v>82</v>
      </c>
      <c r="BP463" s="4" t="s">
        <v>83</v>
      </c>
      <c r="BQ463" s="4" t="s">
        <v>1617</v>
      </c>
      <c r="BR463" s="4" t="s">
        <v>1618</v>
      </c>
      <c r="BS463" s="4" t="s">
        <v>260</v>
      </c>
      <c r="BT463" s="4" t="s">
        <v>261</v>
      </c>
    </row>
    <row r="464" spans="1:72" ht="13.5" customHeight="1">
      <c r="A464" s="6" t="str">
        <f>HYPERLINK("http://kyu.snu.ac.kr/sdhj/index.jsp?type=hj/GK14791_00IM0001_126b.jpg","1870_해북촌_126b")</f>
        <v>1870_해북촌_126b</v>
      </c>
      <c r="B464" s="4">
        <v>1870</v>
      </c>
      <c r="C464" s="4" t="s">
        <v>9417</v>
      </c>
      <c r="D464" s="4" t="s">
        <v>9418</v>
      </c>
      <c r="E464" s="4">
        <v>463</v>
      </c>
      <c r="F464" s="4">
        <v>3</v>
      </c>
      <c r="G464" s="4" t="s">
        <v>1183</v>
      </c>
      <c r="H464" s="4" t="s">
        <v>1184</v>
      </c>
      <c r="I464" s="4">
        <v>5</v>
      </c>
      <c r="L464" s="4">
        <v>4</v>
      </c>
      <c r="M464" s="4" t="s">
        <v>1855</v>
      </c>
      <c r="N464" s="4" t="s">
        <v>1856</v>
      </c>
      <c r="T464" s="4" t="s">
        <v>9464</v>
      </c>
      <c r="U464" s="4" t="s">
        <v>284</v>
      </c>
      <c r="V464" s="4" t="s">
        <v>285</v>
      </c>
      <c r="Y464" s="4" t="s">
        <v>1865</v>
      </c>
      <c r="Z464" s="4" t="s">
        <v>1866</v>
      </c>
      <c r="AD464" s="4" t="s">
        <v>621</v>
      </c>
      <c r="AE464" s="4" t="s">
        <v>622</v>
      </c>
      <c r="BB464" s="4" t="s">
        <v>138</v>
      </c>
      <c r="BC464" s="4" t="s">
        <v>139</v>
      </c>
      <c r="BD464" s="4" t="s">
        <v>1867</v>
      </c>
      <c r="BE464" s="4" t="s">
        <v>1868</v>
      </c>
      <c r="BF464" s="4" t="s">
        <v>9465</v>
      </c>
    </row>
    <row r="465" spans="1:72" ht="13.5" customHeight="1">
      <c r="A465" s="6" t="str">
        <f>HYPERLINK("http://kyu.snu.ac.kr/sdhj/index.jsp?type=hj/GK14791_00IM0001_126b.jpg","1870_해북촌_126b")</f>
        <v>1870_해북촌_126b</v>
      </c>
      <c r="B465" s="4">
        <v>1870</v>
      </c>
      <c r="C465" s="4" t="s">
        <v>9261</v>
      </c>
      <c r="D465" s="4" t="s">
        <v>9262</v>
      </c>
      <c r="E465" s="4">
        <v>464</v>
      </c>
      <c r="F465" s="4">
        <v>3</v>
      </c>
      <c r="G465" s="4" t="s">
        <v>1183</v>
      </c>
      <c r="H465" s="4" t="s">
        <v>1184</v>
      </c>
      <c r="I465" s="4">
        <v>5</v>
      </c>
      <c r="L465" s="4">
        <v>4</v>
      </c>
      <c r="M465" s="4" t="s">
        <v>1855</v>
      </c>
      <c r="N465" s="4" t="s">
        <v>1856</v>
      </c>
      <c r="T465" s="4" t="s">
        <v>9464</v>
      </c>
      <c r="Y465" s="4" t="s">
        <v>1869</v>
      </c>
      <c r="Z465" s="4" t="s">
        <v>1870</v>
      </c>
      <c r="AD465" s="4" t="s">
        <v>282</v>
      </c>
      <c r="AE465" s="4" t="s">
        <v>283</v>
      </c>
    </row>
    <row r="466" spans="1:72" ht="13.5" customHeight="1">
      <c r="A466" s="6" t="str">
        <f>HYPERLINK("http://kyu.snu.ac.kr/sdhj/index.jsp?type=hj/GK14791_00IM0001_126b.jpg","1870_해북촌_126b")</f>
        <v>1870_해북촌_126b</v>
      </c>
      <c r="B466" s="4">
        <v>1870</v>
      </c>
      <c r="C466" s="4" t="s">
        <v>9131</v>
      </c>
      <c r="D466" s="4" t="s">
        <v>9132</v>
      </c>
      <c r="E466" s="4">
        <v>465</v>
      </c>
      <c r="F466" s="4">
        <v>3</v>
      </c>
      <c r="G466" s="4" t="s">
        <v>1183</v>
      </c>
      <c r="H466" s="4" t="s">
        <v>1184</v>
      </c>
      <c r="I466" s="4">
        <v>5</v>
      </c>
      <c r="L466" s="4">
        <v>5</v>
      </c>
      <c r="M466" s="4" t="s">
        <v>1871</v>
      </c>
      <c r="N466" s="4" t="s">
        <v>1872</v>
      </c>
      <c r="T466" s="4" t="s">
        <v>9378</v>
      </c>
      <c r="U466" s="4" t="s">
        <v>73</v>
      </c>
      <c r="V466" s="4" t="s">
        <v>74</v>
      </c>
      <c r="W466" s="4" t="s">
        <v>634</v>
      </c>
      <c r="X466" s="4" t="s">
        <v>635</v>
      </c>
      <c r="Y466" s="4" t="s">
        <v>1873</v>
      </c>
      <c r="Z466" s="4" t="s">
        <v>1874</v>
      </c>
      <c r="AC466" s="4">
        <v>52</v>
      </c>
      <c r="AD466" s="4" t="s">
        <v>380</v>
      </c>
      <c r="AE466" s="4" t="s">
        <v>381</v>
      </c>
      <c r="AJ466" s="4" t="s">
        <v>34</v>
      </c>
      <c r="AK466" s="4" t="s">
        <v>35</v>
      </c>
      <c r="AL466" s="4" t="s">
        <v>638</v>
      </c>
      <c r="AM466" s="4" t="s">
        <v>639</v>
      </c>
      <c r="AT466" s="4" t="s">
        <v>82</v>
      </c>
      <c r="AU466" s="4" t="s">
        <v>83</v>
      </c>
      <c r="AV466" s="4" t="s">
        <v>8944</v>
      </c>
      <c r="AW466" s="4" t="s">
        <v>1875</v>
      </c>
      <c r="BG466" s="4" t="s">
        <v>82</v>
      </c>
      <c r="BH466" s="4" t="s">
        <v>83</v>
      </c>
      <c r="BI466" s="4" t="s">
        <v>1876</v>
      </c>
      <c r="BJ466" s="4" t="s">
        <v>1877</v>
      </c>
      <c r="BK466" s="4" t="s">
        <v>82</v>
      </c>
      <c r="BL466" s="4" t="s">
        <v>83</v>
      </c>
      <c r="BM466" s="4" t="s">
        <v>1878</v>
      </c>
      <c r="BN466" s="4" t="s">
        <v>1879</v>
      </c>
      <c r="BO466" s="4" t="s">
        <v>82</v>
      </c>
      <c r="BP466" s="4" t="s">
        <v>83</v>
      </c>
      <c r="BQ466" s="4" t="s">
        <v>1880</v>
      </c>
      <c r="BR466" s="4" t="s">
        <v>1881</v>
      </c>
      <c r="BS466" s="4" t="s">
        <v>163</v>
      </c>
      <c r="BT466" s="4" t="s">
        <v>164</v>
      </c>
    </row>
    <row r="467" spans="1:72" ht="13.5" customHeight="1">
      <c r="A467" s="6" t="str">
        <f>HYPERLINK("http://kyu.snu.ac.kr/sdhj/index.jsp?type=hj/GK14791_00IM0001_126b.jpg","1870_해북촌_126b")</f>
        <v>1870_해북촌_126b</v>
      </c>
      <c r="B467" s="4">
        <v>1870</v>
      </c>
      <c r="C467" s="4" t="s">
        <v>9113</v>
      </c>
      <c r="D467" s="4" t="s">
        <v>9114</v>
      </c>
      <c r="E467" s="4">
        <v>466</v>
      </c>
      <c r="F467" s="4">
        <v>3</v>
      </c>
      <c r="G467" s="4" t="s">
        <v>1183</v>
      </c>
      <c r="H467" s="4" t="s">
        <v>1184</v>
      </c>
      <c r="I467" s="4">
        <v>5</v>
      </c>
      <c r="L467" s="4">
        <v>5</v>
      </c>
      <c r="M467" s="4" t="s">
        <v>1871</v>
      </c>
      <c r="N467" s="4" t="s">
        <v>1872</v>
      </c>
      <c r="S467" s="4" t="s">
        <v>96</v>
      </c>
      <c r="T467" s="4" t="s">
        <v>97</v>
      </c>
      <c r="W467" s="4" t="s">
        <v>75</v>
      </c>
      <c r="X467" s="4" t="s">
        <v>9379</v>
      </c>
      <c r="Y467" s="4" t="s">
        <v>100</v>
      </c>
      <c r="Z467" s="4" t="s">
        <v>101</v>
      </c>
      <c r="AC467" s="4">
        <v>37</v>
      </c>
      <c r="AD467" s="4" t="s">
        <v>278</v>
      </c>
      <c r="AE467" s="4" t="s">
        <v>279</v>
      </c>
      <c r="AJ467" s="4" t="s">
        <v>104</v>
      </c>
      <c r="AK467" s="4" t="s">
        <v>105</v>
      </c>
      <c r="AL467" s="4" t="s">
        <v>638</v>
      </c>
      <c r="AM467" s="4" t="s">
        <v>639</v>
      </c>
      <c r="AT467" s="4" t="s">
        <v>73</v>
      </c>
      <c r="AU467" s="4" t="s">
        <v>74</v>
      </c>
      <c r="AV467" s="4" t="s">
        <v>1882</v>
      </c>
      <c r="AW467" s="4" t="s">
        <v>1883</v>
      </c>
      <c r="BG467" s="4" t="s">
        <v>82</v>
      </c>
      <c r="BH467" s="4" t="s">
        <v>83</v>
      </c>
      <c r="BI467" s="4" t="s">
        <v>1884</v>
      </c>
      <c r="BJ467" s="4" t="s">
        <v>1885</v>
      </c>
      <c r="BK467" s="4" t="s">
        <v>82</v>
      </c>
      <c r="BL467" s="4" t="s">
        <v>83</v>
      </c>
      <c r="BM467" s="4" t="s">
        <v>8945</v>
      </c>
      <c r="BN467" s="4" t="s">
        <v>1886</v>
      </c>
      <c r="BO467" s="4" t="s">
        <v>82</v>
      </c>
      <c r="BP467" s="4" t="s">
        <v>83</v>
      </c>
      <c r="BQ467" s="4" t="s">
        <v>1887</v>
      </c>
      <c r="BR467" s="4" t="s">
        <v>1888</v>
      </c>
      <c r="BS467" s="4" t="s">
        <v>260</v>
      </c>
      <c r="BT467" s="4" t="s">
        <v>261</v>
      </c>
    </row>
    <row r="468" spans="1:72" ht="13.5" customHeight="1">
      <c r="A468" s="6" t="str">
        <f>HYPERLINK("http://kyu.snu.ac.kr/sdhj/index.jsp?type=hj/GK14791_00IM0001_126b.jpg","1870_해북촌_126b")</f>
        <v>1870_해북촌_126b</v>
      </c>
      <c r="B468" s="4">
        <v>1870</v>
      </c>
      <c r="C468" s="4" t="s">
        <v>9466</v>
      </c>
      <c r="D468" s="4" t="s">
        <v>9467</v>
      </c>
      <c r="E468" s="4">
        <v>467</v>
      </c>
      <c r="F468" s="4">
        <v>3</v>
      </c>
      <c r="G468" s="4" t="s">
        <v>1183</v>
      </c>
      <c r="H468" s="4" t="s">
        <v>1184</v>
      </c>
      <c r="I468" s="4">
        <v>5</v>
      </c>
      <c r="L468" s="4">
        <v>5</v>
      </c>
      <c r="M468" s="4" t="s">
        <v>1871</v>
      </c>
      <c r="N468" s="4" t="s">
        <v>1872</v>
      </c>
      <c r="S468" s="4" t="s">
        <v>116</v>
      </c>
      <c r="T468" s="4" t="s">
        <v>117</v>
      </c>
      <c r="Y468" s="4" t="s">
        <v>1889</v>
      </c>
      <c r="Z468" s="4" t="s">
        <v>1890</v>
      </c>
      <c r="AA468" s="4" t="s">
        <v>1891</v>
      </c>
      <c r="AB468" s="4" t="s">
        <v>1892</v>
      </c>
      <c r="AC468" s="4">
        <v>25</v>
      </c>
      <c r="AD468" s="4" t="s">
        <v>448</v>
      </c>
      <c r="AE468" s="4" t="s">
        <v>449</v>
      </c>
    </row>
    <row r="469" spans="1:72" ht="13.5" customHeight="1">
      <c r="A469" s="6" t="str">
        <f>HYPERLINK("http://kyu.snu.ac.kr/sdhj/index.jsp?type=hj/GK14791_00IM0001_126b.jpg","1870_해북촌_126b")</f>
        <v>1870_해북촌_126b</v>
      </c>
      <c r="B469" s="4">
        <v>1870</v>
      </c>
      <c r="C469" s="4" t="s">
        <v>9380</v>
      </c>
      <c r="D469" s="4" t="s">
        <v>9381</v>
      </c>
      <c r="E469" s="4">
        <v>468</v>
      </c>
      <c r="F469" s="4">
        <v>3</v>
      </c>
      <c r="G469" s="4" t="s">
        <v>1183</v>
      </c>
      <c r="H469" s="4" t="s">
        <v>1184</v>
      </c>
      <c r="I469" s="4">
        <v>5</v>
      </c>
      <c r="L469" s="4">
        <v>5</v>
      </c>
      <c r="M469" s="4" t="s">
        <v>1871</v>
      </c>
      <c r="N469" s="4" t="s">
        <v>1872</v>
      </c>
      <c r="S469" s="4" t="s">
        <v>124</v>
      </c>
      <c r="T469" s="4" t="s">
        <v>125</v>
      </c>
      <c r="W469" s="4" t="s">
        <v>1017</v>
      </c>
      <c r="X469" s="4" t="s">
        <v>1018</v>
      </c>
      <c r="Y469" s="4" t="s">
        <v>100</v>
      </c>
      <c r="Z469" s="4" t="s">
        <v>101</v>
      </c>
      <c r="AC469" s="4">
        <v>27</v>
      </c>
      <c r="AD469" s="4" t="s">
        <v>242</v>
      </c>
      <c r="AE469" s="4" t="s">
        <v>243</v>
      </c>
    </row>
    <row r="470" spans="1:72" ht="13.5" customHeight="1">
      <c r="A470" s="6" t="str">
        <f>HYPERLINK("http://kyu.snu.ac.kr/sdhj/index.jsp?type=hj/GK14791_00IM0001_126b.jpg","1870_해북촌_126b")</f>
        <v>1870_해북촌_126b</v>
      </c>
      <c r="B470" s="4">
        <v>1870</v>
      </c>
      <c r="C470" s="4" t="s">
        <v>9380</v>
      </c>
      <c r="D470" s="4" t="s">
        <v>9381</v>
      </c>
      <c r="E470" s="4">
        <v>469</v>
      </c>
      <c r="F470" s="4">
        <v>3</v>
      </c>
      <c r="G470" s="4" t="s">
        <v>1183</v>
      </c>
      <c r="H470" s="4" t="s">
        <v>1184</v>
      </c>
      <c r="I470" s="4">
        <v>5</v>
      </c>
      <c r="L470" s="4">
        <v>5</v>
      </c>
      <c r="M470" s="4" t="s">
        <v>1871</v>
      </c>
      <c r="N470" s="4" t="s">
        <v>1872</v>
      </c>
      <c r="T470" s="4" t="s">
        <v>9382</v>
      </c>
      <c r="U470" s="4" t="s">
        <v>138</v>
      </c>
      <c r="V470" s="4" t="s">
        <v>139</v>
      </c>
      <c r="Y470" s="4" t="s">
        <v>1893</v>
      </c>
      <c r="Z470" s="4" t="s">
        <v>1894</v>
      </c>
      <c r="AD470" s="4" t="s">
        <v>1000</v>
      </c>
      <c r="AE470" s="4" t="s">
        <v>1001</v>
      </c>
    </row>
    <row r="471" spans="1:72" ht="13.5" customHeight="1">
      <c r="A471" s="6" t="str">
        <f>HYPERLINK("http://kyu.snu.ac.kr/sdhj/index.jsp?type=hj/GK14791_00IM0001_126b.jpg","1870_해북촌_126b")</f>
        <v>1870_해북촌_126b</v>
      </c>
      <c r="B471" s="4">
        <v>1870</v>
      </c>
      <c r="C471" s="4" t="s">
        <v>9380</v>
      </c>
      <c r="D471" s="4" t="s">
        <v>9381</v>
      </c>
      <c r="E471" s="4">
        <v>470</v>
      </c>
      <c r="F471" s="4">
        <v>3</v>
      </c>
      <c r="G471" s="4" t="s">
        <v>1183</v>
      </c>
      <c r="H471" s="4" t="s">
        <v>1184</v>
      </c>
      <c r="I471" s="4">
        <v>5</v>
      </c>
      <c r="L471" s="4">
        <v>5</v>
      </c>
      <c r="M471" s="4" t="s">
        <v>1871</v>
      </c>
      <c r="N471" s="4" t="s">
        <v>1872</v>
      </c>
      <c r="T471" s="4" t="s">
        <v>9382</v>
      </c>
      <c r="U471" s="4" t="s">
        <v>138</v>
      </c>
      <c r="V471" s="4" t="s">
        <v>139</v>
      </c>
      <c r="Y471" s="4" t="s">
        <v>1895</v>
      </c>
      <c r="Z471" s="4" t="s">
        <v>1896</v>
      </c>
      <c r="AD471" s="4" t="s">
        <v>127</v>
      </c>
      <c r="AE471" s="4" t="s">
        <v>128</v>
      </c>
    </row>
    <row r="472" spans="1:72" ht="13.5" customHeight="1">
      <c r="A472" s="6" t="str">
        <f>HYPERLINK("http://kyu.snu.ac.kr/sdhj/index.jsp?type=hj/GK14791_00IM0001_126b.jpg","1870_해북촌_126b")</f>
        <v>1870_해북촌_126b</v>
      </c>
      <c r="B472" s="4">
        <v>1870</v>
      </c>
      <c r="C472" s="4" t="s">
        <v>9380</v>
      </c>
      <c r="D472" s="4" t="s">
        <v>9381</v>
      </c>
      <c r="E472" s="4">
        <v>471</v>
      </c>
      <c r="F472" s="4">
        <v>3</v>
      </c>
      <c r="G472" s="4" t="s">
        <v>1183</v>
      </c>
      <c r="H472" s="4" t="s">
        <v>1184</v>
      </c>
      <c r="I472" s="4">
        <v>6</v>
      </c>
      <c r="J472" s="4" t="s">
        <v>1897</v>
      </c>
      <c r="K472" s="4" t="s">
        <v>1898</v>
      </c>
      <c r="L472" s="4">
        <v>1</v>
      </c>
      <c r="M472" s="4" t="s">
        <v>1899</v>
      </c>
      <c r="N472" s="4" t="s">
        <v>1900</v>
      </c>
      <c r="T472" s="4" t="s">
        <v>9177</v>
      </c>
      <c r="U472" s="4" t="s">
        <v>73</v>
      </c>
      <c r="V472" s="4" t="s">
        <v>74</v>
      </c>
      <c r="W472" s="4" t="s">
        <v>634</v>
      </c>
      <c r="X472" s="4" t="s">
        <v>635</v>
      </c>
      <c r="Y472" s="4" t="s">
        <v>1901</v>
      </c>
      <c r="Z472" s="4" t="s">
        <v>1902</v>
      </c>
      <c r="AC472" s="4">
        <v>69</v>
      </c>
      <c r="AD472" s="4" t="s">
        <v>366</v>
      </c>
      <c r="AE472" s="4" t="s">
        <v>367</v>
      </c>
      <c r="AJ472" s="4" t="s">
        <v>34</v>
      </c>
      <c r="AK472" s="4" t="s">
        <v>35</v>
      </c>
      <c r="AL472" s="4" t="s">
        <v>638</v>
      </c>
      <c r="AM472" s="4" t="s">
        <v>639</v>
      </c>
      <c r="AT472" s="4" t="s">
        <v>82</v>
      </c>
      <c r="AU472" s="4" t="s">
        <v>83</v>
      </c>
      <c r="AV472" s="4" t="s">
        <v>1903</v>
      </c>
      <c r="AW472" s="4" t="s">
        <v>1904</v>
      </c>
      <c r="BG472" s="4" t="s">
        <v>82</v>
      </c>
      <c r="BH472" s="4" t="s">
        <v>83</v>
      </c>
      <c r="BI472" s="4" t="s">
        <v>1905</v>
      </c>
      <c r="BJ472" s="4" t="s">
        <v>1906</v>
      </c>
      <c r="BK472" s="4" t="s">
        <v>82</v>
      </c>
      <c r="BL472" s="4" t="s">
        <v>83</v>
      </c>
      <c r="BM472" s="4" t="s">
        <v>1907</v>
      </c>
      <c r="BN472" s="4" t="s">
        <v>1908</v>
      </c>
      <c r="BO472" s="4" t="s">
        <v>82</v>
      </c>
      <c r="BP472" s="4" t="s">
        <v>83</v>
      </c>
      <c r="BQ472" s="4" t="s">
        <v>1909</v>
      </c>
      <c r="BR472" s="4" t="s">
        <v>1910</v>
      </c>
      <c r="BS472" s="4" t="s">
        <v>80</v>
      </c>
      <c r="BT472" s="4" t="s">
        <v>81</v>
      </c>
    </row>
    <row r="473" spans="1:72" ht="13.5" customHeight="1">
      <c r="A473" s="6" t="str">
        <f>HYPERLINK("http://kyu.snu.ac.kr/sdhj/index.jsp?type=hj/GK14791_00IM0001_126b.jpg","1870_해북촌_126b")</f>
        <v>1870_해북촌_126b</v>
      </c>
      <c r="B473" s="4">
        <v>1870</v>
      </c>
      <c r="C473" s="4" t="s">
        <v>9461</v>
      </c>
      <c r="D473" s="4" t="s">
        <v>9462</v>
      </c>
      <c r="E473" s="4">
        <v>472</v>
      </c>
      <c r="F473" s="4">
        <v>3</v>
      </c>
      <c r="G473" s="4" t="s">
        <v>1183</v>
      </c>
      <c r="H473" s="4" t="s">
        <v>1184</v>
      </c>
      <c r="I473" s="4">
        <v>6</v>
      </c>
      <c r="L473" s="4">
        <v>1</v>
      </c>
      <c r="M473" s="4" t="s">
        <v>1899</v>
      </c>
      <c r="N473" s="4" t="s">
        <v>1900</v>
      </c>
      <c r="S473" s="4" t="s">
        <v>116</v>
      </c>
      <c r="T473" s="4" t="s">
        <v>117</v>
      </c>
      <c r="Y473" s="4" t="s">
        <v>1911</v>
      </c>
      <c r="Z473" s="4" t="s">
        <v>1912</v>
      </c>
      <c r="AC473" s="4">
        <v>35</v>
      </c>
      <c r="AD473" s="4" t="s">
        <v>188</v>
      </c>
      <c r="AE473" s="4" t="s">
        <v>189</v>
      </c>
    </row>
    <row r="474" spans="1:72" ht="13.5" customHeight="1">
      <c r="A474" s="6" t="str">
        <f>HYPERLINK("http://kyu.snu.ac.kr/sdhj/index.jsp?type=hj/GK14791_00IM0001_126b.jpg","1870_해북촌_126b")</f>
        <v>1870_해북촌_126b</v>
      </c>
      <c r="B474" s="4">
        <v>1870</v>
      </c>
      <c r="C474" s="4" t="s">
        <v>9181</v>
      </c>
      <c r="D474" s="4" t="s">
        <v>9182</v>
      </c>
      <c r="E474" s="4">
        <v>473</v>
      </c>
      <c r="F474" s="4">
        <v>3</v>
      </c>
      <c r="G474" s="4" t="s">
        <v>1183</v>
      </c>
      <c r="H474" s="4" t="s">
        <v>1184</v>
      </c>
      <c r="I474" s="4">
        <v>6</v>
      </c>
      <c r="L474" s="4">
        <v>1</v>
      </c>
      <c r="M474" s="4" t="s">
        <v>1899</v>
      </c>
      <c r="N474" s="4" t="s">
        <v>1900</v>
      </c>
      <c r="S474" s="4" t="s">
        <v>124</v>
      </c>
      <c r="T474" s="4" t="s">
        <v>125</v>
      </c>
      <c r="W474" s="4" t="s">
        <v>126</v>
      </c>
      <c r="X474" s="4" t="s">
        <v>9321</v>
      </c>
      <c r="Y474" s="4" t="s">
        <v>100</v>
      </c>
      <c r="Z474" s="4" t="s">
        <v>101</v>
      </c>
      <c r="AC474" s="4">
        <v>31</v>
      </c>
      <c r="AD474" s="4" t="s">
        <v>414</v>
      </c>
      <c r="AE474" s="4" t="s">
        <v>415</v>
      </c>
    </row>
    <row r="475" spans="1:72" ht="13.5" customHeight="1">
      <c r="A475" s="6" t="str">
        <f>HYPERLINK("http://kyu.snu.ac.kr/sdhj/index.jsp?type=hj/GK14791_00IM0001_126b.jpg","1870_해북촌_126b")</f>
        <v>1870_해북촌_126b</v>
      </c>
      <c r="B475" s="4">
        <v>1870</v>
      </c>
      <c r="C475" s="4" t="s">
        <v>9181</v>
      </c>
      <c r="D475" s="4" t="s">
        <v>9182</v>
      </c>
      <c r="E475" s="4">
        <v>474</v>
      </c>
      <c r="F475" s="4">
        <v>3</v>
      </c>
      <c r="G475" s="4" t="s">
        <v>1183</v>
      </c>
      <c r="H475" s="4" t="s">
        <v>1184</v>
      </c>
      <c r="I475" s="4">
        <v>6</v>
      </c>
      <c r="L475" s="4">
        <v>1</v>
      </c>
      <c r="M475" s="4" t="s">
        <v>1899</v>
      </c>
      <c r="N475" s="4" t="s">
        <v>1900</v>
      </c>
      <c r="T475" s="4" t="s">
        <v>9183</v>
      </c>
      <c r="U475" s="4" t="s">
        <v>284</v>
      </c>
      <c r="V475" s="4" t="s">
        <v>285</v>
      </c>
      <c r="Y475" s="4" t="s">
        <v>1913</v>
      </c>
      <c r="Z475" s="4" t="s">
        <v>1914</v>
      </c>
      <c r="AD475" s="4" t="s">
        <v>540</v>
      </c>
      <c r="AE475" s="4" t="s">
        <v>541</v>
      </c>
    </row>
    <row r="476" spans="1:72" ht="13.5" customHeight="1">
      <c r="A476" s="6" t="str">
        <f>HYPERLINK("http://kyu.snu.ac.kr/sdhj/index.jsp?type=hj/GK14791_00IM0001_126b.jpg","1870_해북촌_126b")</f>
        <v>1870_해북촌_126b</v>
      </c>
      <c r="B476" s="4">
        <v>1870</v>
      </c>
      <c r="C476" s="4" t="s">
        <v>9181</v>
      </c>
      <c r="D476" s="4" t="s">
        <v>9182</v>
      </c>
      <c r="E476" s="4">
        <v>475</v>
      </c>
      <c r="F476" s="4">
        <v>3</v>
      </c>
      <c r="G476" s="4" t="s">
        <v>1183</v>
      </c>
      <c r="H476" s="4" t="s">
        <v>1184</v>
      </c>
      <c r="I476" s="4">
        <v>6</v>
      </c>
      <c r="L476" s="4">
        <v>1</v>
      </c>
      <c r="M476" s="4" t="s">
        <v>1899</v>
      </c>
      <c r="N476" s="4" t="s">
        <v>1900</v>
      </c>
      <c r="T476" s="4" t="s">
        <v>9183</v>
      </c>
      <c r="U476" s="4" t="s">
        <v>138</v>
      </c>
      <c r="V476" s="4" t="s">
        <v>139</v>
      </c>
      <c r="Y476" s="4" t="s">
        <v>1915</v>
      </c>
      <c r="Z476" s="4" t="s">
        <v>1916</v>
      </c>
      <c r="AD476" s="4" t="s">
        <v>1027</v>
      </c>
      <c r="AE476" s="4" t="s">
        <v>1028</v>
      </c>
    </row>
    <row r="477" spans="1:72" ht="13.5" customHeight="1">
      <c r="A477" s="6" t="str">
        <f>HYPERLINK("http://kyu.snu.ac.kr/sdhj/index.jsp?type=hj/GK14791_00IM0001_126b.jpg","1870_해북촌_126b")</f>
        <v>1870_해북촌_126b</v>
      </c>
      <c r="B477" s="4">
        <v>1870</v>
      </c>
      <c r="C477" s="4" t="s">
        <v>9181</v>
      </c>
      <c r="D477" s="4" t="s">
        <v>9182</v>
      </c>
      <c r="E477" s="4">
        <v>476</v>
      </c>
      <c r="F477" s="4">
        <v>3</v>
      </c>
      <c r="G477" s="4" t="s">
        <v>1183</v>
      </c>
      <c r="H477" s="4" t="s">
        <v>1184</v>
      </c>
      <c r="I477" s="4">
        <v>6</v>
      </c>
      <c r="L477" s="4">
        <v>1</v>
      </c>
      <c r="M477" s="4" t="s">
        <v>1899</v>
      </c>
      <c r="N477" s="4" t="s">
        <v>1900</v>
      </c>
      <c r="T477" s="4" t="s">
        <v>9183</v>
      </c>
      <c r="U477" s="4" t="s">
        <v>138</v>
      </c>
      <c r="V477" s="4" t="s">
        <v>139</v>
      </c>
      <c r="Y477" s="4" t="s">
        <v>1917</v>
      </c>
      <c r="Z477" s="4" t="s">
        <v>1918</v>
      </c>
      <c r="AD477" s="4" t="s">
        <v>282</v>
      </c>
      <c r="AE477" s="4" t="s">
        <v>283</v>
      </c>
    </row>
    <row r="478" spans="1:72" ht="13.5" customHeight="1">
      <c r="A478" s="6" t="str">
        <f>HYPERLINK("http://kyu.snu.ac.kr/sdhj/index.jsp?type=hj/GK14791_00IM0001_126b.jpg","1870_해북촌_126b")</f>
        <v>1870_해북촌_126b</v>
      </c>
      <c r="B478" s="4">
        <v>1870</v>
      </c>
      <c r="C478" s="4" t="s">
        <v>9181</v>
      </c>
      <c r="D478" s="4" t="s">
        <v>9182</v>
      </c>
      <c r="E478" s="4">
        <v>477</v>
      </c>
      <c r="F478" s="4">
        <v>3</v>
      </c>
      <c r="G478" s="4" t="s">
        <v>1183</v>
      </c>
      <c r="H478" s="4" t="s">
        <v>1184</v>
      </c>
      <c r="I478" s="4">
        <v>6</v>
      </c>
      <c r="L478" s="4">
        <v>1</v>
      </c>
      <c r="M478" s="4" t="s">
        <v>1899</v>
      </c>
      <c r="N478" s="4" t="s">
        <v>1900</v>
      </c>
      <c r="T478" s="4" t="s">
        <v>9183</v>
      </c>
      <c r="U478" s="4" t="s">
        <v>138</v>
      </c>
      <c r="V478" s="4" t="s">
        <v>139</v>
      </c>
      <c r="Y478" s="4" t="s">
        <v>1801</v>
      </c>
      <c r="Z478" s="4" t="s">
        <v>1802</v>
      </c>
      <c r="AD478" s="4" t="s">
        <v>102</v>
      </c>
      <c r="AE478" s="4" t="s">
        <v>103</v>
      </c>
    </row>
    <row r="479" spans="1:72" ht="13.5" customHeight="1">
      <c r="A479" s="6" t="str">
        <f>HYPERLINK("http://kyu.snu.ac.kr/sdhj/index.jsp?type=hj/GK14791_00IM0001_126b.jpg","1870_해북촌_126b")</f>
        <v>1870_해북촌_126b</v>
      </c>
      <c r="B479" s="4">
        <v>1870</v>
      </c>
      <c r="C479" s="4" t="s">
        <v>9181</v>
      </c>
      <c r="D479" s="4" t="s">
        <v>9182</v>
      </c>
      <c r="E479" s="4">
        <v>478</v>
      </c>
      <c r="F479" s="4">
        <v>3</v>
      </c>
      <c r="G479" s="4" t="s">
        <v>1183</v>
      </c>
      <c r="H479" s="4" t="s">
        <v>1184</v>
      </c>
      <c r="I479" s="4">
        <v>6</v>
      </c>
      <c r="L479" s="4">
        <v>2</v>
      </c>
      <c r="M479" s="4" t="s">
        <v>1919</v>
      </c>
      <c r="N479" s="4" t="s">
        <v>1920</v>
      </c>
      <c r="T479" s="4" t="s">
        <v>9378</v>
      </c>
      <c r="U479" s="4" t="s">
        <v>73</v>
      </c>
      <c r="V479" s="4" t="s">
        <v>74</v>
      </c>
      <c r="W479" s="4" t="s">
        <v>634</v>
      </c>
      <c r="X479" s="4" t="s">
        <v>635</v>
      </c>
      <c r="Y479" s="4" t="s">
        <v>1921</v>
      </c>
      <c r="Z479" s="4" t="s">
        <v>1922</v>
      </c>
      <c r="AC479" s="4">
        <v>60</v>
      </c>
      <c r="AD479" s="4" t="s">
        <v>330</v>
      </c>
      <c r="AE479" s="4" t="s">
        <v>331</v>
      </c>
      <c r="AJ479" s="4" t="s">
        <v>34</v>
      </c>
      <c r="AK479" s="4" t="s">
        <v>35</v>
      </c>
      <c r="AL479" s="4" t="s">
        <v>638</v>
      </c>
      <c r="AM479" s="4" t="s">
        <v>639</v>
      </c>
      <c r="AT479" s="4" t="s">
        <v>82</v>
      </c>
      <c r="AU479" s="4" t="s">
        <v>83</v>
      </c>
      <c r="AV479" s="4" t="s">
        <v>8944</v>
      </c>
      <c r="AW479" s="4" t="s">
        <v>1875</v>
      </c>
      <c r="BG479" s="4" t="s">
        <v>82</v>
      </c>
      <c r="BH479" s="4" t="s">
        <v>83</v>
      </c>
      <c r="BI479" s="4" t="s">
        <v>1876</v>
      </c>
      <c r="BJ479" s="4" t="s">
        <v>1877</v>
      </c>
      <c r="BK479" s="4" t="s">
        <v>82</v>
      </c>
      <c r="BL479" s="4" t="s">
        <v>83</v>
      </c>
      <c r="BM479" s="4" t="s">
        <v>1878</v>
      </c>
      <c r="BN479" s="4" t="s">
        <v>1879</v>
      </c>
      <c r="BO479" s="4" t="s">
        <v>82</v>
      </c>
      <c r="BP479" s="4" t="s">
        <v>83</v>
      </c>
      <c r="BQ479" s="4" t="s">
        <v>8946</v>
      </c>
      <c r="BR479" s="4" t="s">
        <v>1923</v>
      </c>
      <c r="BS479" s="4" t="s">
        <v>163</v>
      </c>
      <c r="BT479" s="4" t="s">
        <v>164</v>
      </c>
    </row>
    <row r="480" spans="1:72" ht="13.5" customHeight="1">
      <c r="A480" s="6" t="str">
        <f>HYPERLINK("http://kyu.snu.ac.kr/sdhj/index.jsp?type=hj/GK14791_00IM0001_126b.jpg","1870_해북촌_126b")</f>
        <v>1870_해북촌_126b</v>
      </c>
      <c r="B480" s="4">
        <v>1870</v>
      </c>
      <c r="C480" s="4" t="s">
        <v>9468</v>
      </c>
      <c r="D480" s="4" t="s">
        <v>9469</v>
      </c>
      <c r="E480" s="4">
        <v>479</v>
      </c>
      <c r="F480" s="4">
        <v>3</v>
      </c>
      <c r="G480" s="4" t="s">
        <v>1183</v>
      </c>
      <c r="H480" s="4" t="s">
        <v>1184</v>
      </c>
      <c r="I480" s="4">
        <v>6</v>
      </c>
      <c r="L480" s="4">
        <v>2</v>
      </c>
      <c r="M480" s="4" t="s">
        <v>1919</v>
      </c>
      <c r="N480" s="4" t="s">
        <v>1920</v>
      </c>
      <c r="S480" s="4" t="s">
        <v>96</v>
      </c>
      <c r="T480" s="4" t="s">
        <v>97</v>
      </c>
      <c r="W480" s="4" t="s">
        <v>75</v>
      </c>
      <c r="X480" s="4" t="s">
        <v>9379</v>
      </c>
      <c r="Y480" s="4" t="s">
        <v>100</v>
      </c>
      <c r="Z480" s="4" t="s">
        <v>101</v>
      </c>
      <c r="AC480" s="4">
        <v>60</v>
      </c>
      <c r="AD480" s="4" t="s">
        <v>330</v>
      </c>
      <c r="AE480" s="4" t="s">
        <v>331</v>
      </c>
      <c r="AJ480" s="4" t="s">
        <v>104</v>
      </c>
      <c r="AK480" s="4" t="s">
        <v>105</v>
      </c>
      <c r="AL480" s="4" t="s">
        <v>153</v>
      </c>
      <c r="AM480" s="4" t="s">
        <v>154</v>
      </c>
      <c r="AT480" s="4" t="s">
        <v>82</v>
      </c>
      <c r="AU480" s="4" t="s">
        <v>83</v>
      </c>
      <c r="AV480" s="4" t="s">
        <v>1924</v>
      </c>
      <c r="AW480" s="4" t="s">
        <v>1925</v>
      </c>
      <c r="BG480" s="4" t="s">
        <v>82</v>
      </c>
      <c r="BH480" s="4" t="s">
        <v>83</v>
      </c>
      <c r="BI480" s="4" t="s">
        <v>1926</v>
      </c>
      <c r="BJ480" s="4" t="s">
        <v>1927</v>
      </c>
      <c r="BK480" s="4" t="s">
        <v>82</v>
      </c>
      <c r="BL480" s="4" t="s">
        <v>83</v>
      </c>
      <c r="BM480" s="4" t="s">
        <v>1928</v>
      </c>
      <c r="BN480" s="4" t="s">
        <v>1166</v>
      </c>
      <c r="BO480" s="4" t="s">
        <v>82</v>
      </c>
      <c r="BP480" s="4" t="s">
        <v>83</v>
      </c>
      <c r="BQ480" s="4" t="s">
        <v>1929</v>
      </c>
      <c r="BR480" s="4" t="s">
        <v>1930</v>
      </c>
      <c r="BS480" s="4" t="s">
        <v>1931</v>
      </c>
      <c r="BT480" s="4" t="s">
        <v>1118</v>
      </c>
    </row>
    <row r="481" spans="1:72" ht="13.5" customHeight="1">
      <c r="A481" s="6" t="str">
        <f>HYPERLINK("http://kyu.snu.ac.kr/sdhj/index.jsp?type=hj/GK14791_00IM0001_126b.jpg","1870_해북촌_126b")</f>
        <v>1870_해북촌_126b</v>
      </c>
      <c r="B481" s="4">
        <v>1870</v>
      </c>
      <c r="C481" s="4" t="s">
        <v>9278</v>
      </c>
      <c r="D481" s="4" t="s">
        <v>9279</v>
      </c>
      <c r="E481" s="4">
        <v>480</v>
      </c>
      <c r="F481" s="4">
        <v>3</v>
      </c>
      <c r="G481" s="4" t="s">
        <v>1183</v>
      </c>
      <c r="H481" s="4" t="s">
        <v>1184</v>
      </c>
      <c r="I481" s="4">
        <v>6</v>
      </c>
      <c r="L481" s="4">
        <v>2</v>
      </c>
      <c r="M481" s="4" t="s">
        <v>1919</v>
      </c>
      <c r="N481" s="4" t="s">
        <v>1920</v>
      </c>
      <c r="S481" s="4" t="s">
        <v>116</v>
      </c>
      <c r="T481" s="4" t="s">
        <v>117</v>
      </c>
      <c r="Y481" s="4" t="s">
        <v>1932</v>
      </c>
      <c r="Z481" s="4" t="s">
        <v>1933</v>
      </c>
      <c r="AA481" s="4" t="s">
        <v>8947</v>
      </c>
      <c r="AB481" s="4" t="s">
        <v>1934</v>
      </c>
      <c r="AC481" s="4">
        <v>21</v>
      </c>
      <c r="AD481" s="4" t="s">
        <v>765</v>
      </c>
      <c r="AE481" s="4" t="s">
        <v>766</v>
      </c>
    </row>
    <row r="482" spans="1:72" ht="13.5" customHeight="1">
      <c r="A482" s="6" t="str">
        <f>HYPERLINK("http://kyu.snu.ac.kr/sdhj/index.jsp?type=hj/GK14791_00IM0001_126b.jpg","1870_해북촌_126b")</f>
        <v>1870_해북촌_126b</v>
      </c>
      <c r="B482" s="4">
        <v>1870</v>
      </c>
      <c r="C482" s="4" t="s">
        <v>9380</v>
      </c>
      <c r="D482" s="4" t="s">
        <v>9381</v>
      </c>
      <c r="E482" s="4">
        <v>481</v>
      </c>
      <c r="F482" s="4">
        <v>3</v>
      </c>
      <c r="G482" s="4" t="s">
        <v>1183</v>
      </c>
      <c r="H482" s="4" t="s">
        <v>1184</v>
      </c>
      <c r="I482" s="4">
        <v>6</v>
      </c>
      <c r="L482" s="4">
        <v>2</v>
      </c>
      <c r="M482" s="4" t="s">
        <v>1919</v>
      </c>
      <c r="N482" s="4" t="s">
        <v>1920</v>
      </c>
      <c r="S482" s="4" t="s">
        <v>124</v>
      </c>
      <c r="T482" s="4" t="s">
        <v>125</v>
      </c>
      <c r="W482" s="4" t="s">
        <v>75</v>
      </c>
      <c r="X482" s="4" t="s">
        <v>9379</v>
      </c>
      <c r="Y482" s="4" t="s">
        <v>100</v>
      </c>
      <c r="Z482" s="4" t="s">
        <v>101</v>
      </c>
      <c r="AC482" s="4">
        <v>27</v>
      </c>
      <c r="AD482" s="4" t="s">
        <v>242</v>
      </c>
      <c r="AE482" s="4" t="s">
        <v>243</v>
      </c>
    </row>
    <row r="483" spans="1:72" ht="13.5" customHeight="1">
      <c r="A483" s="6" t="str">
        <f>HYPERLINK("http://kyu.snu.ac.kr/sdhj/index.jsp?type=hj/GK14791_00IM0001_126b.jpg","1870_해북촌_126b")</f>
        <v>1870_해북촌_126b</v>
      </c>
      <c r="B483" s="4">
        <v>1870</v>
      </c>
      <c r="C483" s="4" t="s">
        <v>9380</v>
      </c>
      <c r="D483" s="4" t="s">
        <v>9381</v>
      </c>
      <c r="E483" s="4">
        <v>482</v>
      </c>
      <c r="F483" s="4">
        <v>3</v>
      </c>
      <c r="G483" s="4" t="s">
        <v>1183</v>
      </c>
      <c r="H483" s="4" t="s">
        <v>1184</v>
      </c>
      <c r="I483" s="4">
        <v>6</v>
      </c>
      <c r="L483" s="4">
        <v>2</v>
      </c>
      <c r="M483" s="4" t="s">
        <v>1919</v>
      </c>
      <c r="N483" s="4" t="s">
        <v>1920</v>
      </c>
      <c r="T483" s="4" t="s">
        <v>9382</v>
      </c>
      <c r="U483" s="4" t="s">
        <v>138</v>
      </c>
      <c r="V483" s="4" t="s">
        <v>139</v>
      </c>
      <c r="Y483" s="4" t="s">
        <v>1935</v>
      </c>
      <c r="Z483" s="4" t="s">
        <v>1936</v>
      </c>
      <c r="AD483" s="4" t="s">
        <v>540</v>
      </c>
      <c r="AE483" s="4" t="s">
        <v>541</v>
      </c>
    </row>
    <row r="484" spans="1:72" ht="13.5" customHeight="1">
      <c r="A484" s="6" t="str">
        <f>HYPERLINK("http://kyu.snu.ac.kr/sdhj/index.jsp?type=hj/GK14791_00IM0001_126b.jpg","1870_해북촌_126b")</f>
        <v>1870_해북촌_126b</v>
      </c>
      <c r="B484" s="4">
        <v>1870</v>
      </c>
      <c r="C484" s="4" t="s">
        <v>9380</v>
      </c>
      <c r="D484" s="4" t="s">
        <v>9381</v>
      </c>
      <c r="E484" s="4">
        <v>483</v>
      </c>
      <c r="F484" s="4">
        <v>3</v>
      </c>
      <c r="G484" s="4" t="s">
        <v>1183</v>
      </c>
      <c r="H484" s="4" t="s">
        <v>1184</v>
      </c>
      <c r="I484" s="4">
        <v>6</v>
      </c>
      <c r="L484" s="4">
        <v>2</v>
      </c>
      <c r="M484" s="4" t="s">
        <v>1919</v>
      </c>
      <c r="N484" s="4" t="s">
        <v>1920</v>
      </c>
      <c r="T484" s="4" t="s">
        <v>9382</v>
      </c>
      <c r="U484" s="4" t="s">
        <v>138</v>
      </c>
      <c r="V484" s="4" t="s">
        <v>139</v>
      </c>
      <c r="Y484" s="4" t="s">
        <v>1937</v>
      </c>
      <c r="Z484" s="4" t="s">
        <v>1938</v>
      </c>
      <c r="AD484" s="4" t="s">
        <v>122</v>
      </c>
      <c r="AE484" s="4" t="s">
        <v>123</v>
      </c>
    </row>
    <row r="485" spans="1:72" ht="13.5" customHeight="1">
      <c r="A485" s="6" t="str">
        <f>HYPERLINK("http://kyu.snu.ac.kr/sdhj/index.jsp?type=hj/GK14791_00IM0001_126b.jpg","1870_해북촌_126b")</f>
        <v>1870_해북촌_126b</v>
      </c>
      <c r="B485" s="4">
        <v>1870</v>
      </c>
      <c r="C485" s="4" t="s">
        <v>9380</v>
      </c>
      <c r="D485" s="4" t="s">
        <v>9381</v>
      </c>
      <c r="E485" s="4">
        <v>484</v>
      </c>
      <c r="F485" s="4">
        <v>3</v>
      </c>
      <c r="G485" s="4" t="s">
        <v>1183</v>
      </c>
      <c r="H485" s="4" t="s">
        <v>1184</v>
      </c>
      <c r="I485" s="4">
        <v>6</v>
      </c>
      <c r="L485" s="4">
        <v>2</v>
      </c>
      <c r="M485" s="4" t="s">
        <v>1919</v>
      </c>
      <c r="N485" s="4" t="s">
        <v>1920</v>
      </c>
      <c r="T485" s="4" t="s">
        <v>9382</v>
      </c>
      <c r="U485" s="4" t="s">
        <v>138</v>
      </c>
      <c r="V485" s="4" t="s">
        <v>139</v>
      </c>
      <c r="Y485" s="4" t="s">
        <v>1939</v>
      </c>
      <c r="Z485" s="4" t="s">
        <v>1940</v>
      </c>
      <c r="AD485" s="4" t="s">
        <v>448</v>
      </c>
      <c r="AE485" s="4" t="s">
        <v>449</v>
      </c>
    </row>
    <row r="486" spans="1:72" ht="13.5" customHeight="1">
      <c r="A486" s="6" t="str">
        <f>HYPERLINK("http://kyu.snu.ac.kr/sdhj/index.jsp?type=hj/GK14791_00IM0001_126b.jpg","1870_해북촌_126b")</f>
        <v>1870_해북촌_126b</v>
      </c>
      <c r="B486" s="4">
        <v>1870</v>
      </c>
      <c r="C486" s="4" t="s">
        <v>9380</v>
      </c>
      <c r="D486" s="4" t="s">
        <v>9381</v>
      </c>
      <c r="E486" s="4">
        <v>485</v>
      </c>
      <c r="F486" s="4">
        <v>3</v>
      </c>
      <c r="G486" s="4" t="s">
        <v>1183</v>
      </c>
      <c r="H486" s="4" t="s">
        <v>1184</v>
      </c>
      <c r="I486" s="4">
        <v>6</v>
      </c>
      <c r="L486" s="4">
        <v>3</v>
      </c>
      <c r="M486" s="4" t="s">
        <v>9470</v>
      </c>
      <c r="N486" s="4" t="s">
        <v>9471</v>
      </c>
      <c r="T486" s="4" t="s">
        <v>9109</v>
      </c>
      <c r="U486" s="4" t="s">
        <v>73</v>
      </c>
      <c r="V486" s="4" t="s">
        <v>74</v>
      </c>
      <c r="W486" s="4" t="s">
        <v>634</v>
      </c>
      <c r="X486" s="4" t="s">
        <v>635</v>
      </c>
      <c r="Y486" s="4" t="s">
        <v>8948</v>
      </c>
      <c r="Z486" s="4" t="s">
        <v>9472</v>
      </c>
      <c r="AA486" s="4" t="s">
        <v>1340</v>
      </c>
      <c r="AB486" s="4" t="s">
        <v>9473</v>
      </c>
      <c r="AC486" s="4">
        <v>48</v>
      </c>
      <c r="AD486" s="4" t="s">
        <v>536</v>
      </c>
      <c r="AE486" s="4" t="s">
        <v>537</v>
      </c>
      <c r="AJ486" s="4" t="s">
        <v>34</v>
      </c>
      <c r="AK486" s="4" t="s">
        <v>35</v>
      </c>
      <c r="AL486" s="4" t="s">
        <v>638</v>
      </c>
      <c r="AM486" s="4" t="s">
        <v>639</v>
      </c>
      <c r="AT486" s="4" t="s">
        <v>82</v>
      </c>
      <c r="AU486" s="4" t="s">
        <v>83</v>
      </c>
      <c r="AV486" s="4" t="s">
        <v>1941</v>
      </c>
      <c r="AW486" s="4" t="s">
        <v>1942</v>
      </c>
      <c r="AX486" s="4" t="s">
        <v>73</v>
      </c>
      <c r="AY486" s="4" t="s">
        <v>74</v>
      </c>
      <c r="AZ486" s="4" t="s">
        <v>1943</v>
      </c>
      <c r="BA486" s="4" t="s">
        <v>1058</v>
      </c>
      <c r="BG486" s="4" t="s">
        <v>82</v>
      </c>
      <c r="BH486" s="4" t="s">
        <v>83</v>
      </c>
      <c r="BI486" s="4" t="s">
        <v>1944</v>
      </c>
      <c r="BJ486" s="4" t="s">
        <v>1945</v>
      </c>
      <c r="BK486" s="4" t="s">
        <v>82</v>
      </c>
      <c r="BL486" s="4" t="s">
        <v>83</v>
      </c>
      <c r="BM486" s="4" t="s">
        <v>1946</v>
      </c>
      <c r="BN486" s="4" t="s">
        <v>1947</v>
      </c>
      <c r="BO486" s="4" t="s">
        <v>82</v>
      </c>
      <c r="BP486" s="4" t="s">
        <v>83</v>
      </c>
      <c r="BQ486" s="4" t="s">
        <v>1948</v>
      </c>
      <c r="BR486" s="4" t="s">
        <v>1949</v>
      </c>
      <c r="BS486" s="4" t="s">
        <v>153</v>
      </c>
      <c r="BT486" s="4" t="s">
        <v>154</v>
      </c>
    </row>
    <row r="487" spans="1:72" ht="13.5" customHeight="1">
      <c r="A487" s="6" t="str">
        <f>HYPERLINK("http://kyu.snu.ac.kr/sdhj/index.jsp?type=hj/GK14791_00IM0001_126b.jpg","1870_해북촌_126b")</f>
        <v>1870_해북촌_126b</v>
      </c>
      <c r="B487" s="4">
        <v>1870</v>
      </c>
      <c r="C487" s="4" t="s">
        <v>9474</v>
      </c>
      <c r="D487" s="4" t="s">
        <v>9475</v>
      </c>
      <c r="E487" s="4">
        <v>486</v>
      </c>
      <c r="F487" s="4">
        <v>3</v>
      </c>
      <c r="G487" s="4" t="s">
        <v>1183</v>
      </c>
      <c r="H487" s="4" t="s">
        <v>1184</v>
      </c>
      <c r="I487" s="4">
        <v>6</v>
      </c>
      <c r="L487" s="4">
        <v>3</v>
      </c>
      <c r="M487" s="4" t="s">
        <v>9476</v>
      </c>
      <c r="N487" s="4" t="s">
        <v>1950</v>
      </c>
      <c r="S487" s="4" t="s">
        <v>96</v>
      </c>
      <c r="T487" s="4" t="s">
        <v>97</v>
      </c>
      <c r="W487" s="4" t="s">
        <v>580</v>
      </c>
      <c r="X487" s="4" t="s">
        <v>581</v>
      </c>
      <c r="Y487" s="4" t="s">
        <v>100</v>
      </c>
      <c r="Z487" s="4" t="s">
        <v>101</v>
      </c>
      <c r="AC487" s="4">
        <v>48</v>
      </c>
      <c r="AD487" s="4" t="s">
        <v>242</v>
      </c>
      <c r="AE487" s="4" t="s">
        <v>243</v>
      </c>
      <c r="AJ487" s="4" t="s">
        <v>104</v>
      </c>
      <c r="AK487" s="4" t="s">
        <v>105</v>
      </c>
      <c r="AL487" s="4" t="s">
        <v>727</v>
      </c>
      <c r="AM487" s="4" t="s">
        <v>728</v>
      </c>
      <c r="AT487" s="4" t="s">
        <v>82</v>
      </c>
      <c r="AU487" s="4" t="s">
        <v>83</v>
      </c>
      <c r="AV487" s="4" t="s">
        <v>1951</v>
      </c>
      <c r="AW487" s="4" t="s">
        <v>1952</v>
      </c>
      <c r="BG487" s="4" t="s">
        <v>1812</v>
      </c>
      <c r="BH487" s="4" t="s">
        <v>1813</v>
      </c>
      <c r="BI487" s="4" t="s">
        <v>1953</v>
      </c>
      <c r="BJ487" s="4" t="s">
        <v>1954</v>
      </c>
      <c r="BK487" s="4" t="s">
        <v>82</v>
      </c>
      <c r="BL487" s="4" t="s">
        <v>83</v>
      </c>
      <c r="BM487" s="4" t="s">
        <v>1955</v>
      </c>
      <c r="BN487" s="4" t="s">
        <v>1956</v>
      </c>
      <c r="BO487" s="4" t="s">
        <v>82</v>
      </c>
      <c r="BP487" s="4" t="s">
        <v>83</v>
      </c>
      <c r="BQ487" s="4" t="s">
        <v>1957</v>
      </c>
      <c r="BR487" s="4" t="s">
        <v>1958</v>
      </c>
      <c r="BS487" s="4" t="s">
        <v>1959</v>
      </c>
      <c r="BT487" s="4" t="s">
        <v>1960</v>
      </c>
    </row>
    <row r="488" spans="1:72" ht="13.5" customHeight="1">
      <c r="A488" s="6" t="str">
        <f>HYPERLINK("http://kyu.snu.ac.kr/sdhj/index.jsp?type=hj/GK14791_00IM0001_127a.jpg","1870_해북촌_127a")</f>
        <v>1870_해북촌_127a</v>
      </c>
      <c r="B488" s="4">
        <v>1870</v>
      </c>
      <c r="C488" s="4" t="s">
        <v>9258</v>
      </c>
      <c r="D488" s="4" t="s">
        <v>9259</v>
      </c>
      <c r="E488" s="4">
        <v>487</v>
      </c>
      <c r="F488" s="4">
        <v>3</v>
      </c>
      <c r="G488" s="4" t="s">
        <v>1183</v>
      </c>
      <c r="H488" s="4" t="s">
        <v>1184</v>
      </c>
      <c r="I488" s="4">
        <v>6</v>
      </c>
      <c r="L488" s="4">
        <v>3</v>
      </c>
      <c r="M488" s="4" t="s">
        <v>9476</v>
      </c>
      <c r="N488" s="4" t="s">
        <v>1950</v>
      </c>
      <c r="S488" s="4" t="s">
        <v>178</v>
      </c>
      <c r="T488" s="4" t="s">
        <v>179</v>
      </c>
      <c r="Y488" s="4" t="s">
        <v>1961</v>
      </c>
      <c r="Z488" s="4" t="s">
        <v>1962</v>
      </c>
      <c r="AC488" s="4">
        <v>13</v>
      </c>
      <c r="AD488" s="4" t="s">
        <v>778</v>
      </c>
      <c r="AE488" s="4" t="s">
        <v>779</v>
      </c>
    </row>
    <row r="489" spans="1:72" ht="13.5" customHeight="1">
      <c r="A489" s="6" t="str">
        <f>HYPERLINK("http://kyu.snu.ac.kr/sdhj/index.jsp?type=hj/GK14791_00IM0001_127a.jpg","1870_해북촌_127a")</f>
        <v>1870_해북촌_127a</v>
      </c>
      <c r="B489" s="4">
        <v>1870</v>
      </c>
      <c r="C489" s="4" t="s">
        <v>9116</v>
      </c>
      <c r="D489" s="4" t="s">
        <v>9117</v>
      </c>
      <c r="E489" s="4">
        <v>488</v>
      </c>
      <c r="F489" s="4">
        <v>3</v>
      </c>
      <c r="G489" s="4" t="s">
        <v>1183</v>
      </c>
      <c r="H489" s="4" t="s">
        <v>1184</v>
      </c>
      <c r="I489" s="4">
        <v>6</v>
      </c>
      <c r="L489" s="4">
        <v>3</v>
      </c>
      <c r="M489" s="4" t="s">
        <v>9476</v>
      </c>
      <c r="N489" s="4" t="s">
        <v>1950</v>
      </c>
      <c r="T489" s="4" t="s">
        <v>9120</v>
      </c>
      <c r="U489" s="4" t="s">
        <v>138</v>
      </c>
      <c r="V489" s="4" t="s">
        <v>139</v>
      </c>
      <c r="Y489" s="4" t="s">
        <v>1963</v>
      </c>
      <c r="Z489" s="4" t="s">
        <v>1964</v>
      </c>
      <c r="AD489" s="4" t="s">
        <v>134</v>
      </c>
      <c r="AE489" s="4" t="s">
        <v>135</v>
      </c>
    </row>
    <row r="490" spans="1:72" ht="13.5" customHeight="1">
      <c r="A490" s="6" t="str">
        <f>HYPERLINK("http://kyu.snu.ac.kr/sdhj/index.jsp?type=hj/GK14791_00IM0001_127a.jpg","1870_해북촌_127a")</f>
        <v>1870_해북촌_127a</v>
      </c>
      <c r="B490" s="4">
        <v>1870</v>
      </c>
      <c r="C490" s="4" t="s">
        <v>9116</v>
      </c>
      <c r="D490" s="4" t="s">
        <v>9117</v>
      </c>
      <c r="E490" s="4">
        <v>489</v>
      </c>
      <c r="F490" s="4">
        <v>3</v>
      </c>
      <c r="G490" s="4" t="s">
        <v>1183</v>
      </c>
      <c r="H490" s="4" t="s">
        <v>1184</v>
      </c>
      <c r="I490" s="4">
        <v>6</v>
      </c>
      <c r="L490" s="4">
        <v>3</v>
      </c>
      <c r="M490" s="4" t="s">
        <v>9476</v>
      </c>
      <c r="N490" s="4" t="s">
        <v>1950</v>
      </c>
      <c r="T490" s="4" t="s">
        <v>9120</v>
      </c>
      <c r="U490" s="4" t="s">
        <v>138</v>
      </c>
      <c r="V490" s="4" t="s">
        <v>139</v>
      </c>
      <c r="Y490" s="4" t="s">
        <v>1965</v>
      </c>
      <c r="Z490" s="4" t="s">
        <v>1966</v>
      </c>
      <c r="AD490" s="4" t="s">
        <v>242</v>
      </c>
      <c r="AE490" s="4" t="s">
        <v>243</v>
      </c>
    </row>
    <row r="491" spans="1:72" ht="13.5" customHeight="1">
      <c r="A491" s="6" t="str">
        <f>HYPERLINK("http://kyu.snu.ac.kr/sdhj/index.jsp?type=hj/GK14791_00IM0001_127a.jpg","1870_해북촌_127a")</f>
        <v>1870_해북촌_127a</v>
      </c>
      <c r="B491" s="4">
        <v>1870</v>
      </c>
      <c r="C491" s="4" t="s">
        <v>9116</v>
      </c>
      <c r="D491" s="4" t="s">
        <v>9117</v>
      </c>
      <c r="E491" s="4">
        <v>490</v>
      </c>
      <c r="F491" s="4">
        <v>3</v>
      </c>
      <c r="G491" s="4" t="s">
        <v>1183</v>
      </c>
      <c r="H491" s="4" t="s">
        <v>1184</v>
      </c>
      <c r="I491" s="4">
        <v>6</v>
      </c>
      <c r="L491" s="4">
        <v>4</v>
      </c>
      <c r="M491" s="4" t="s">
        <v>1897</v>
      </c>
      <c r="N491" s="4" t="s">
        <v>1898</v>
      </c>
      <c r="T491" s="4" t="s">
        <v>9059</v>
      </c>
      <c r="U491" s="4" t="s">
        <v>1967</v>
      </c>
      <c r="V491" s="4" t="s">
        <v>1968</v>
      </c>
      <c r="W491" s="4" t="s">
        <v>198</v>
      </c>
      <c r="X491" s="4" t="s">
        <v>199</v>
      </c>
      <c r="Y491" s="4" t="s">
        <v>1969</v>
      </c>
      <c r="Z491" s="4" t="s">
        <v>1970</v>
      </c>
      <c r="AC491" s="4">
        <v>65</v>
      </c>
      <c r="AD491" s="4" t="s">
        <v>813</v>
      </c>
      <c r="AE491" s="4" t="s">
        <v>814</v>
      </c>
      <c r="AJ491" s="4" t="s">
        <v>34</v>
      </c>
      <c r="AK491" s="4" t="s">
        <v>35</v>
      </c>
      <c r="AL491" s="4" t="s">
        <v>202</v>
      </c>
      <c r="AM491" s="4" t="s">
        <v>203</v>
      </c>
      <c r="AT491" s="4" t="s">
        <v>1971</v>
      </c>
      <c r="AU491" s="4" t="s">
        <v>1972</v>
      </c>
      <c r="AV491" s="4" t="s">
        <v>1973</v>
      </c>
      <c r="AW491" s="4" t="s">
        <v>1974</v>
      </c>
      <c r="BG491" s="4" t="s">
        <v>1971</v>
      </c>
      <c r="BH491" s="4" t="s">
        <v>1972</v>
      </c>
      <c r="BI491" s="4" t="s">
        <v>1975</v>
      </c>
      <c r="BJ491" s="4" t="s">
        <v>1976</v>
      </c>
      <c r="BK491" s="4" t="s">
        <v>1977</v>
      </c>
      <c r="BL491" s="4" t="s">
        <v>1978</v>
      </c>
      <c r="BM491" s="4" t="s">
        <v>1979</v>
      </c>
      <c r="BN491" s="4" t="s">
        <v>1980</v>
      </c>
      <c r="BO491" s="4" t="s">
        <v>1977</v>
      </c>
      <c r="BP491" s="4" t="s">
        <v>1978</v>
      </c>
      <c r="BQ491" s="4" t="s">
        <v>1981</v>
      </c>
      <c r="BR491" s="4" t="s">
        <v>1982</v>
      </c>
      <c r="BS491" s="4" t="s">
        <v>428</v>
      </c>
      <c r="BT491" s="4" t="s">
        <v>429</v>
      </c>
    </row>
    <row r="492" spans="1:72" ht="13.5" customHeight="1">
      <c r="A492" s="6" t="str">
        <f>HYPERLINK("http://kyu.snu.ac.kr/sdhj/index.jsp?type=hj/GK14791_00IM0001_127a.jpg","1870_해북촌_127a")</f>
        <v>1870_해북촌_127a</v>
      </c>
      <c r="B492" s="4">
        <v>1870</v>
      </c>
      <c r="C492" s="4" t="s">
        <v>9057</v>
      </c>
      <c r="D492" s="4" t="s">
        <v>9058</v>
      </c>
      <c r="E492" s="4">
        <v>491</v>
      </c>
      <c r="F492" s="4">
        <v>3</v>
      </c>
      <c r="G492" s="4" t="s">
        <v>1183</v>
      </c>
      <c r="H492" s="4" t="s">
        <v>1184</v>
      </c>
      <c r="I492" s="4">
        <v>6</v>
      </c>
      <c r="L492" s="4">
        <v>4</v>
      </c>
      <c r="M492" s="4" t="s">
        <v>1897</v>
      </c>
      <c r="N492" s="4" t="s">
        <v>1898</v>
      </c>
      <c r="S492" s="4" t="s">
        <v>96</v>
      </c>
      <c r="T492" s="4" t="s">
        <v>97</v>
      </c>
      <c r="W492" s="4" t="s">
        <v>490</v>
      </c>
      <c r="X492" s="4" t="s">
        <v>491</v>
      </c>
      <c r="Y492" s="4" t="s">
        <v>21</v>
      </c>
      <c r="Z492" s="4" t="s">
        <v>22</v>
      </c>
      <c r="AC492" s="4">
        <v>54</v>
      </c>
      <c r="AD492" s="4" t="s">
        <v>151</v>
      </c>
      <c r="AE492" s="4" t="s">
        <v>152</v>
      </c>
      <c r="AJ492" s="4" t="s">
        <v>34</v>
      </c>
      <c r="AK492" s="4" t="s">
        <v>35</v>
      </c>
      <c r="AL492" s="4" t="s">
        <v>488</v>
      </c>
      <c r="AM492" s="4" t="s">
        <v>489</v>
      </c>
      <c r="AT492" s="4" t="s">
        <v>1977</v>
      </c>
      <c r="AU492" s="4" t="s">
        <v>1978</v>
      </c>
      <c r="AV492" s="4" t="s">
        <v>1983</v>
      </c>
      <c r="AW492" s="4" t="s">
        <v>1984</v>
      </c>
      <c r="BG492" s="4" t="s">
        <v>1977</v>
      </c>
      <c r="BH492" s="4" t="s">
        <v>1978</v>
      </c>
      <c r="BI492" s="4" t="s">
        <v>1985</v>
      </c>
      <c r="BJ492" s="4" t="s">
        <v>1986</v>
      </c>
      <c r="BK492" s="4" t="s">
        <v>1977</v>
      </c>
      <c r="BL492" s="4" t="s">
        <v>1978</v>
      </c>
      <c r="BM492" s="4" t="s">
        <v>1987</v>
      </c>
      <c r="BN492" s="4" t="s">
        <v>1988</v>
      </c>
      <c r="BO492" s="4" t="s">
        <v>1977</v>
      </c>
      <c r="BP492" s="4" t="s">
        <v>1978</v>
      </c>
      <c r="BQ492" s="4" t="s">
        <v>1989</v>
      </c>
      <c r="BR492" s="4" t="s">
        <v>1990</v>
      </c>
      <c r="BS492" s="4" t="s">
        <v>153</v>
      </c>
      <c r="BT492" s="4" t="s">
        <v>154</v>
      </c>
    </row>
    <row r="493" spans="1:72" ht="13.5" customHeight="1">
      <c r="A493" s="6" t="str">
        <f>HYPERLINK("http://kyu.snu.ac.kr/sdhj/index.jsp?type=hj/GK14791_00IM0001_127a.jpg","1870_해북촌_127a")</f>
        <v>1870_해북촌_127a</v>
      </c>
      <c r="B493" s="4">
        <v>1870</v>
      </c>
      <c r="C493" s="4" t="s">
        <v>9477</v>
      </c>
      <c r="D493" s="4" t="s">
        <v>9478</v>
      </c>
      <c r="E493" s="4">
        <v>492</v>
      </c>
      <c r="F493" s="4">
        <v>3</v>
      </c>
      <c r="G493" s="4" t="s">
        <v>1183</v>
      </c>
      <c r="H493" s="4" t="s">
        <v>1184</v>
      </c>
      <c r="I493" s="4">
        <v>6</v>
      </c>
      <c r="L493" s="4">
        <v>4</v>
      </c>
      <c r="M493" s="4" t="s">
        <v>1897</v>
      </c>
      <c r="N493" s="4" t="s">
        <v>1898</v>
      </c>
      <c r="S493" s="4" t="s">
        <v>116</v>
      </c>
      <c r="T493" s="4" t="s">
        <v>117</v>
      </c>
      <c r="U493" s="4" t="s">
        <v>9479</v>
      </c>
      <c r="V493" s="4" t="s">
        <v>1991</v>
      </c>
      <c r="Y493" s="4" t="s">
        <v>1992</v>
      </c>
      <c r="Z493" s="4" t="s">
        <v>1993</v>
      </c>
      <c r="AC493" s="4">
        <v>25</v>
      </c>
      <c r="AD493" s="4" t="s">
        <v>448</v>
      </c>
      <c r="AE493" s="4" t="s">
        <v>449</v>
      </c>
    </row>
    <row r="494" spans="1:72" ht="13.5" customHeight="1">
      <c r="A494" s="6" t="str">
        <f>HYPERLINK("http://kyu.snu.ac.kr/sdhj/index.jsp?type=hj/GK14791_00IM0001_127a.jpg","1870_해북촌_127a")</f>
        <v>1870_해북촌_127a</v>
      </c>
      <c r="B494" s="4">
        <v>1870</v>
      </c>
      <c r="C494" s="4" t="s">
        <v>9064</v>
      </c>
      <c r="D494" s="4" t="s">
        <v>9065</v>
      </c>
      <c r="E494" s="4">
        <v>493</v>
      </c>
      <c r="F494" s="4">
        <v>3</v>
      </c>
      <c r="G494" s="4" t="s">
        <v>1183</v>
      </c>
      <c r="H494" s="4" t="s">
        <v>1184</v>
      </c>
      <c r="I494" s="4">
        <v>6</v>
      </c>
      <c r="L494" s="4">
        <v>4</v>
      </c>
      <c r="M494" s="4" t="s">
        <v>1897</v>
      </c>
      <c r="N494" s="4" t="s">
        <v>1898</v>
      </c>
      <c r="T494" s="4" t="s">
        <v>9070</v>
      </c>
      <c r="U494" s="4" t="s">
        <v>138</v>
      </c>
      <c r="V494" s="4" t="s">
        <v>139</v>
      </c>
      <c r="W494" s="4" t="s">
        <v>98</v>
      </c>
      <c r="X494" s="4" t="s">
        <v>99</v>
      </c>
      <c r="Y494" s="4" t="s">
        <v>21</v>
      </c>
      <c r="Z494" s="4" t="s">
        <v>22</v>
      </c>
      <c r="AC494" s="4">
        <v>24</v>
      </c>
      <c r="AD494" s="4" t="s">
        <v>1000</v>
      </c>
      <c r="AE494" s="4" t="s">
        <v>1001</v>
      </c>
    </row>
    <row r="495" spans="1:72" ht="13.5" customHeight="1">
      <c r="A495" s="6" t="str">
        <f>HYPERLINK("http://kyu.snu.ac.kr/sdhj/index.jsp?type=hj/GK14791_00IM0001_127a.jpg","1870_해북촌_127a")</f>
        <v>1870_해북촌_127a</v>
      </c>
      <c r="B495" s="4">
        <v>1870</v>
      </c>
      <c r="C495" s="4" t="s">
        <v>9064</v>
      </c>
      <c r="D495" s="4" t="s">
        <v>9065</v>
      </c>
      <c r="E495" s="4">
        <v>494</v>
      </c>
      <c r="F495" s="4">
        <v>3</v>
      </c>
      <c r="G495" s="4" t="s">
        <v>1183</v>
      </c>
      <c r="H495" s="4" t="s">
        <v>1184</v>
      </c>
      <c r="I495" s="4">
        <v>6</v>
      </c>
      <c r="L495" s="4">
        <v>5</v>
      </c>
      <c r="M495" s="4" t="s">
        <v>1994</v>
      </c>
      <c r="N495" s="4" t="s">
        <v>1995</v>
      </c>
      <c r="T495" s="4" t="s">
        <v>9480</v>
      </c>
      <c r="U495" s="4" t="s">
        <v>73</v>
      </c>
      <c r="V495" s="4" t="s">
        <v>74</v>
      </c>
      <c r="W495" s="4" t="s">
        <v>1269</v>
      </c>
      <c r="X495" s="4" t="s">
        <v>585</v>
      </c>
      <c r="Y495" s="4" t="s">
        <v>1996</v>
      </c>
      <c r="Z495" s="4" t="s">
        <v>1997</v>
      </c>
      <c r="AC495" s="4">
        <v>40</v>
      </c>
      <c r="AD495" s="4" t="s">
        <v>308</v>
      </c>
      <c r="AE495" s="4" t="s">
        <v>309</v>
      </c>
      <c r="AJ495" s="4" t="s">
        <v>34</v>
      </c>
      <c r="AK495" s="4" t="s">
        <v>35</v>
      </c>
      <c r="AL495" s="4" t="s">
        <v>1998</v>
      </c>
      <c r="AM495" s="4" t="s">
        <v>614</v>
      </c>
      <c r="AT495" s="4" t="s">
        <v>82</v>
      </c>
      <c r="AU495" s="4" t="s">
        <v>83</v>
      </c>
      <c r="AV495" s="4" t="s">
        <v>1999</v>
      </c>
      <c r="AW495" s="4" t="s">
        <v>2000</v>
      </c>
      <c r="BG495" s="4" t="s">
        <v>82</v>
      </c>
      <c r="BH495" s="4" t="s">
        <v>83</v>
      </c>
      <c r="BI495" s="4" t="s">
        <v>2001</v>
      </c>
      <c r="BJ495" s="4" t="s">
        <v>2002</v>
      </c>
      <c r="BK495" s="4" t="s">
        <v>82</v>
      </c>
      <c r="BL495" s="4" t="s">
        <v>83</v>
      </c>
      <c r="BM495" s="4" t="s">
        <v>2003</v>
      </c>
      <c r="BN495" s="4" t="s">
        <v>2004</v>
      </c>
      <c r="BO495" s="4" t="s">
        <v>82</v>
      </c>
      <c r="BP495" s="4" t="s">
        <v>83</v>
      </c>
      <c r="BQ495" s="4" t="s">
        <v>2005</v>
      </c>
      <c r="BR495" s="4" t="s">
        <v>2006</v>
      </c>
      <c r="BS495" s="4" t="s">
        <v>260</v>
      </c>
      <c r="BT495" s="4" t="s">
        <v>261</v>
      </c>
    </row>
    <row r="496" spans="1:72" ht="13.5" customHeight="1">
      <c r="A496" s="6" t="str">
        <f>HYPERLINK("http://kyu.snu.ac.kr/sdhj/index.jsp?type=hj/GK14791_00IM0001_127a.jpg","1870_해북촌_127a")</f>
        <v>1870_해북촌_127a</v>
      </c>
      <c r="B496" s="4">
        <v>1870</v>
      </c>
      <c r="C496" s="4" t="s">
        <v>9481</v>
      </c>
      <c r="D496" s="4" t="s">
        <v>9482</v>
      </c>
      <c r="E496" s="4">
        <v>495</v>
      </c>
      <c r="F496" s="4">
        <v>3</v>
      </c>
      <c r="G496" s="4" t="s">
        <v>1183</v>
      </c>
      <c r="H496" s="4" t="s">
        <v>1184</v>
      </c>
      <c r="I496" s="4">
        <v>6</v>
      </c>
      <c r="L496" s="4">
        <v>5</v>
      </c>
      <c r="M496" s="4" t="s">
        <v>1994</v>
      </c>
      <c r="N496" s="4" t="s">
        <v>1995</v>
      </c>
      <c r="S496" s="4" t="s">
        <v>214</v>
      </c>
      <c r="T496" s="4" t="s">
        <v>215</v>
      </c>
      <c r="W496" s="4" t="s">
        <v>126</v>
      </c>
      <c r="X496" s="4" t="s">
        <v>9483</v>
      </c>
      <c r="Y496" s="4" t="s">
        <v>100</v>
      </c>
      <c r="Z496" s="4" t="s">
        <v>101</v>
      </c>
      <c r="AC496" s="4">
        <v>67</v>
      </c>
      <c r="AD496" s="4" t="s">
        <v>238</v>
      </c>
      <c r="AE496" s="4" t="s">
        <v>239</v>
      </c>
    </row>
    <row r="497" spans="1:72" ht="13.5" customHeight="1">
      <c r="A497" s="6" t="str">
        <f>HYPERLINK("http://kyu.snu.ac.kr/sdhj/index.jsp?type=hj/GK14791_00IM0001_127a.jpg","1870_해북촌_127a")</f>
        <v>1870_해북촌_127a</v>
      </c>
      <c r="B497" s="4">
        <v>1870</v>
      </c>
      <c r="C497" s="4" t="s">
        <v>9484</v>
      </c>
      <c r="D497" s="4" t="s">
        <v>9485</v>
      </c>
      <c r="E497" s="4">
        <v>496</v>
      </c>
      <c r="F497" s="4">
        <v>3</v>
      </c>
      <c r="G497" s="4" t="s">
        <v>1183</v>
      </c>
      <c r="H497" s="4" t="s">
        <v>1184</v>
      </c>
      <c r="I497" s="4">
        <v>6</v>
      </c>
      <c r="L497" s="4">
        <v>5</v>
      </c>
      <c r="M497" s="4" t="s">
        <v>1994</v>
      </c>
      <c r="N497" s="4" t="s">
        <v>1995</v>
      </c>
      <c r="S497" s="4" t="s">
        <v>96</v>
      </c>
      <c r="T497" s="4" t="s">
        <v>97</v>
      </c>
      <c r="W497" s="4" t="s">
        <v>634</v>
      </c>
      <c r="X497" s="4" t="s">
        <v>635</v>
      </c>
      <c r="Y497" s="4" t="s">
        <v>100</v>
      </c>
      <c r="Z497" s="4" t="s">
        <v>101</v>
      </c>
      <c r="AC497" s="4">
        <v>35</v>
      </c>
      <c r="AD497" s="4" t="s">
        <v>188</v>
      </c>
      <c r="AE497" s="4" t="s">
        <v>189</v>
      </c>
      <c r="AJ497" s="4" t="s">
        <v>104</v>
      </c>
      <c r="AK497" s="4" t="s">
        <v>105</v>
      </c>
      <c r="AL497" s="4" t="s">
        <v>638</v>
      </c>
      <c r="AM497" s="4" t="s">
        <v>639</v>
      </c>
      <c r="AT497" s="4" t="s">
        <v>73</v>
      </c>
      <c r="AU497" s="4" t="s">
        <v>74</v>
      </c>
      <c r="AV497" s="4" t="s">
        <v>1653</v>
      </c>
      <c r="AW497" s="4" t="s">
        <v>1654</v>
      </c>
      <c r="BG497" s="4" t="s">
        <v>82</v>
      </c>
      <c r="BH497" s="4" t="s">
        <v>83</v>
      </c>
      <c r="BI497" s="4" t="s">
        <v>1193</v>
      </c>
      <c r="BJ497" s="4" t="s">
        <v>1194</v>
      </c>
      <c r="BK497" s="4" t="s">
        <v>82</v>
      </c>
      <c r="BL497" s="4" t="s">
        <v>83</v>
      </c>
      <c r="BM497" s="4" t="s">
        <v>1195</v>
      </c>
      <c r="BN497" s="4" t="s">
        <v>1196</v>
      </c>
      <c r="BO497" s="4" t="s">
        <v>82</v>
      </c>
      <c r="BP497" s="4" t="s">
        <v>83</v>
      </c>
      <c r="BQ497" s="4" t="s">
        <v>2007</v>
      </c>
      <c r="BR497" s="4" t="s">
        <v>2008</v>
      </c>
      <c r="BS497" s="4" t="s">
        <v>1656</v>
      </c>
      <c r="BT497" s="4" t="s">
        <v>1657</v>
      </c>
    </row>
    <row r="498" spans="1:72" ht="13.5" customHeight="1">
      <c r="A498" s="6" t="str">
        <f>HYPERLINK("http://kyu.snu.ac.kr/sdhj/index.jsp?type=hj/GK14791_00IM0001_127a.jpg","1870_해북촌_127a")</f>
        <v>1870_해북촌_127a</v>
      </c>
      <c r="B498" s="4">
        <v>1870</v>
      </c>
      <c r="C498" s="4" t="s">
        <v>9212</v>
      </c>
      <c r="D498" s="4" t="s">
        <v>9213</v>
      </c>
      <c r="E498" s="4">
        <v>497</v>
      </c>
      <c r="F498" s="4">
        <v>3</v>
      </c>
      <c r="G498" s="4" t="s">
        <v>1183</v>
      </c>
      <c r="H498" s="4" t="s">
        <v>1184</v>
      </c>
      <c r="I498" s="4">
        <v>6</v>
      </c>
      <c r="L498" s="4">
        <v>5</v>
      </c>
      <c r="M498" s="4" t="s">
        <v>1994</v>
      </c>
      <c r="N498" s="4" t="s">
        <v>1995</v>
      </c>
      <c r="S498" s="4" t="s">
        <v>165</v>
      </c>
      <c r="T498" s="4" t="s">
        <v>166</v>
      </c>
      <c r="Y498" s="4" t="s">
        <v>9486</v>
      </c>
      <c r="Z498" s="4" t="s">
        <v>2009</v>
      </c>
      <c r="AA498" s="4" t="s">
        <v>2010</v>
      </c>
      <c r="AB498" s="4" t="s">
        <v>2011</v>
      </c>
      <c r="AC498" s="4">
        <v>31</v>
      </c>
      <c r="AD498" s="4" t="s">
        <v>414</v>
      </c>
      <c r="AE498" s="4" t="s">
        <v>415</v>
      </c>
      <c r="AF498" s="4" t="s">
        <v>2012</v>
      </c>
      <c r="AG498" s="4" t="s">
        <v>2013</v>
      </c>
      <c r="AH498" s="4" t="s">
        <v>80</v>
      </c>
      <c r="AI498" s="4" t="s">
        <v>9487</v>
      </c>
    </row>
    <row r="499" spans="1:72" ht="13.5" customHeight="1">
      <c r="A499" s="6" t="str">
        <f>HYPERLINK("http://kyu.snu.ac.kr/sdhj/index.jsp?type=hj/GK14791_00IM0001_127a.jpg","1870_해북촌_127a")</f>
        <v>1870_해북촌_127a</v>
      </c>
      <c r="B499" s="4">
        <v>1870</v>
      </c>
      <c r="C499" s="4" t="s">
        <v>9484</v>
      </c>
      <c r="D499" s="4" t="s">
        <v>9485</v>
      </c>
      <c r="E499" s="4">
        <v>498</v>
      </c>
      <c r="F499" s="4">
        <v>3</v>
      </c>
      <c r="G499" s="4" t="s">
        <v>1183</v>
      </c>
      <c r="H499" s="4" t="s">
        <v>1184</v>
      </c>
      <c r="I499" s="4">
        <v>6</v>
      </c>
      <c r="L499" s="4">
        <v>5</v>
      </c>
      <c r="M499" s="4" t="s">
        <v>1994</v>
      </c>
      <c r="N499" s="4" t="s">
        <v>1995</v>
      </c>
      <c r="S499" s="4" t="s">
        <v>1092</v>
      </c>
      <c r="T499" s="4" t="s">
        <v>495</v>
      </c>
      <c r="W499" s="4" t="s">
        <v>634</v>
      </c>
      <c r="X499" s="4" t="s">
        <v>635</v>
      </c>
      <c r="Y499" s="4" t="s">
        <v>100</v>
      </c>
      <c r="Z499" s="4" t="s">
        <v>101</v>
      </c>
      <c r="AC499" s="4">
        <v>22</v>
      </c>
      <c r="AD499" s="4" t="s">
        <v>127</v>
      </c>
      <c r="AE499" s="4" t="s">
        <v>128</v>
      </c>
    </row>
    <row r="500" spans="1:72" ht="13.5" customHeight="1">
      <c r="A500" s="6" t="str">
        <f>HYPERLINK("http://kyu.snu.ac.kr/sdhj/index.jsp?type=hj/GK14791_00IM0001_127a.jpg","1870_해북촌_127a")</f>
        <v>1870_해북촌_127a</v>
      </c>
      <c r="B500" s="4">
        <v>1870</v>
      </c>
      <c r="C500" s="4" t="s">
        <v>9484</v>
      </c>
      <c r="D500" s="4" t="s">
        <v>9485</v>
      </c>
      <c r="E500" s="4">
        <v>499</v>
      </c>
      <c r="F500" s="4">
        <v>3</v>
      </c>
      <c r="G500" s="4" t="s">
        <v>1183</v>
      </c>
      <c r="H500" s="4" t="s">
        <v>1184</v>
      </c>
      <c r="I500" s="4">
        <v>6</v>
      </c>
      <c r="L500" s="4">
        <v>5</v>
      </c>
      <c r="M500" s="4" t="s">
        <v>1994</v>
      </c>
      <c r="N500" s="4" t="s">
        <v>1995</v>
      </c>
      <c r="S500" s="4" t="s">
        <v>116</v>
      </c>
      <c r="T500" s="4" t="s">
        <v>117</v>
      </c>
      <c r="Y500" s="4" t="s">
        <v>2014</v>
      </c>
      <c r="Z500" s="4" t="s">
        <v>2015</v>
      </c>
      <c r="AA500" s="4" t="s">
        <v>2016</v>
      </c>
      <c r="AB500" s="4" t="s">
        <v>2017</v>
      </c>
      <c r="AC500" s="4">
        <v>15</v>
      </c>
      <c r="AD500" s="4" t="s">
        <v>218</v>
      </c>
      <c r="AE500" s="4" t="s">
        <v>219</v>
      </c>
    </row>
    <row r="501" spans="1:72" ht="13.5" customHeight="1">
      <c r="A501" s="6" t="str">
        <f>HYPERLINK("http://kyu.snu.ac.kr/sdhj/index.jsp?type=hj/GK14791_00IM0001_127a.jpg","1870_해북촌_127a")</f>
        <v>1870_해북촌_127a</v>
      </c>
      <c r="B501" s="4">
        <v>1870</v>
      </c>
      <c r="C501" s="4" t="s">
        <v>9484</v>
      </c>
      <c r="D501" s="4" t="s">
        <v>9485</v>
      </c>
      <c r="E501" s="4">
        <v>500</v>
      </c>
      <c r="F501" s="4">
        <v>3</v>
      </c>
      <c r="G501" s="4" t="s">
        <v>1183</v>
      </c>
      <c r="H501" s="4" t="s">
        <v>1184</v>
      </c>
      <c r="I501" s="4">
        <v>6</v>
      </c>
      <c r="L501" s="4">
        <v>5</v>
      </c>
      <c r="M501" s="4" t="s">
        <v>1994</v>
      </c>
      <c r="N501" s="4" t="s">
        <v>1995</v>
      </c>
      <c r="S501" s="4" t="s">
        <v>116</v>
      </c>
      <c r="T501" s="4" t="s">
        <v>117</v>
      </c>
      <c r="Y501" s="4" t="s">
        <v>2018</v>
      </c>
      <c r="Z501" s="4" t="s">
        <v>2019</v>
      </c>
      <c r="AC501" s="4">
        <v>12</v>
      </c>
      <c r="AD501" s="4" t="s">
        <v>774</v>
      </c>
      <c r="AE501" s="4" t="s">
        <v>775</v>
      </c>
    </row>
    <row r="502" spans="1:72" ht="13.5" customHeight="1">
      <c r="A502" s="6" t="str">
        <f>HYPERLINK("http://kyu.snu.ac.kr/sdhj/index.jsp?type=hj/GK14791_00IM0001_127a.jpg","1870_해북촌_127a")</f>
        <v>1870_해북촌_127a</v>
      </c>
      <c r="B502" s="4">
        <v>1870</v>
      </c>
      <c r="C502" s="4" t="s">
        <v>9484</v>
      </c>
      <c r="D502" s="4" t="s">
        <v>9485</v>
      </c>
      <c r="E502" s="4">
        <v>501</v>
      </c>
      <c r="F502" s="4">
        <v>3</v>
      </c>
      <c r="G502" s="4" t="s">
        <v>1183</v>
      </c>
      <c r="H502" s="4" t="s">
        <v>1184</v>
      </c>
      <c r="I502" s="4">
        <v>6</v>
      </c>
      <c r="L502" s="4">
        <v>5</v>
      </c>
      <c r="M502" s="4" t="s">
        <v>1994</v>
      </c>
      <c r="N502" s="4" t="s">
        <v>1995</v>
      </c>
      <c r="T502" s="4" t="s">
        <v>9488</v>
      </c>
      <c r="U502" s="4" t="s">
        <v>138</v>
      </c>
      <c r="V502" s="4" t="s">
        <v>139</v>
      </c>
      <c r="Y502" s="4" t="s">
        <v>2020</v>
      </c>
      <c r="Z502" s="4" t="s">
        <v>2021</v>
      </c>
      <c r="AD502" s="4" t="s">
        <v>701</v>
      </c>
      <c r="AE502" s="4" t="s">
        <v>702</v>
      </c>
    </row>
    <row r="503" spans="1:72" ht="13.5" customHeight="1">
      <c r="A503" s="6" t="str">
        <f>HYPERLINK("http://kyu.snu.ac.kr/sdhj/index.jsp?type=hj/GK14791_00IM0001_127a.jpg","1870_해북촌_127a")</f>
        <v>1870_해북촌_127a</v>
      </c>
      <c r="B503" s="4">
        <v>1870</v>
      </c>
      <c r="C503" s="4" t="s">
        <v>9484</v>
      </c>
      <c r="D503" s="4" t="s">
        <v>9485</v>
      </c>
      <c r="E503" s="4">
        <v>502</v>
      </c>
      <c r="F503" s="4">
        <v>3</v>
      </c>
      <c r="G503" s="4" t="s">
        <v>1183</v>
      </c>
      <c r="H503" s="4" t="s">
        <v>1184</v>
      </c>
      <c r="I503" s="4">
        <v>7</v>
      </c>
      <c r="J503" s="4" t="s">
        <v>2022</v>
      </c>
      <c r="K503" s="4" t="s">
        <v>2023</v>
      </c>
      <c r="L503" s="4">
        <v>1</v>
      </c>
      <c r="M503" s="4" t="s">
        <v>2024</v>
      </c>
      <c r="N503" s="4" t="s">
        <v>1198</v>
      </c>
      <c r="T503" s="4" t="s">
        <v>9089</v>
      </c>
      <c r="U503" s="4" t="s">
        <v>73</v>
      </c>
      <c r="V503" s="4" t="s">
        <v>74</v>
      </c>
      <c r="W503" s="4" t="s">
        <v>198</v>
      </c>
      <c r="X503" s="4" t="s">
        <v>199</v>
      </c>
      <c r="Y503" s="4" t="s">
        <v>2025</v>
      </c>
      <c r="Z503" s="4" t="s">
        <v>2026</v>
      </c>
      <c r="AC503" s="4">
        <v>58</v>
      </c>
      <c r="AD503" s="4" t="s">
        <v>330</v>
      </c>
      <c r="AE503" s="4" t="s">
        <v>331</v>
      </c>
      <c r="AJ503" s="4" t="s">
        <v>34</v>
      </c>
      <c r="AK503" s="4" t="s">
        <v>35</v>
      </c>
      <c r="AL503" s="4" t="s">
        <v>228</v>
      </c>
      <c r="AM503" s="4" t="s">
        <v>229</v>
      </c>
      <c r="AT503" s="4" t="s">
        <v>82</v>
      </c>
      <c r="AU503" s="4" t="s">
        <v>83</v>
      </c>
      <c r="AV503" s="4" t="s">
        <v>2027</v>
      </c>
      <c r="AW503" s="4" t="s">
        <v>2028</v>
      </c>
      <c r="BG503" s="4" t="s">
        <v>82</v>
      </c>
      <c r="BH503" s="4" t="s">
        <v>83</v>
      </c>
      <c r="BI503" s="4" t="s">
        <v>2029</v>
      </c>
      <c r="BJ503" s="4" t="s">
        <v>2030</v>
      </c>
      <c r="BK503" s="4" t="s">
        <v>82</v>
      </c>
      <c r="BL503" s="4" t="s">
        <v>83</v>
      </c>
      <c r="BM503" s="4" t="s">
        <v>2031</v>
      </c>
      <c r="BN503" s="4" t="s">
        <v>2032</v>
      </c>
      <c r="BO503" s="4" t="s">
        <v>82</v>
      </c>
      <c r="BP503" s="4" t="s">
        <v>83</v>
      </c>
      <c r="BQ503" s="4" t="s">
        <v>2033</v>
      </c>
      <c r="BR503" s="4" t="s">
        <v>2034</v>
      </c>
      <c r="BS503" s="4" t="s">
        <v>572</v>
      </c>
      <c r="BT503" s="4" t="s">
        <v>573</v>
      </c>
    </row>
    <row r="504" spans="1:72" ht="13.5" customHeight="1">
      <c r="A504" s="6" t="str">
        <f>HYPERLINK("http://kyu.snu.ac.kr/sdhj/index.jsp?type=hj/GK14791_00IM0001_127a.jpg","1870_해북촌_127a")</f>
        <v>1870_해북촌_127a</v>
      </c>
      <c r="B504" s="4">
        <v>1870</v>
      </c>
      <c r="C504" s="4" t="s">
        <v>9402</v>
      </c>
      <c r="D504" s="4" t="s">
        <v>9403</v>
      </c>
      <c r="E504" s="4">
        <v>503</v>
      </c>
      <c r="F504" s="4">
        <v>3</v>
      </c>
      <c r="G504" s="4" t="s">
        <v>1183</v>
      </c>
      <c r="H504" s="4" t="s">
        <v>1184</v>
      </c>
      <c r="I504" s="4">
        <v>7</v>
      </c>
      <c r="L504" s="4">
        <v>1</v>
      </c>
      <c r="M504" s="4" t="s">
        <v>2024</v>
      </c>
      <c r="N504" s="4" t="s">
        <v>1198</v>
      </c>
      <c r="S504" s="4" t="s">
        <v>96</v>
      </c>
      <c r="T504" s="4" t="s">
        <v>97</v>
      </c>
      <c r="W504" s="4" t="s">
        <v>634</v>
      </c>
      <c r="X504" s="4" t="s">
        <v>635</v>
      </c>
      <c r="Y504" s="4" t="s">
        <v>100</v>
      </c>
      <c r="Z504" s="4" t="s">
        <v>101</v>
      </c>
      <c r="AC504" s="4">
        <v>46</v>
      </c>
      <c r="AD504" s="4" t="s">
        <v>220</v>
      </c>
      <c r="AE504" s="4" t="s">
        <v>221</v>
      </c>
      <c r="AJ504" s="4" t="s">
        <v>104</v>
      </c>
      <c r="AK504" s="4" t="s">
        <v>105</v>
      </c>
      <c r="AL504" s="4" t="s">
        <v>638</v>
      </c>
      <c r="AM504" s="4" t="s">
        <v>639</v>
      </c>
      <c r="AT504" s="4" t="s">
        <v>82</v>
      </c>
      <c r="AU504" s="4" t="s">
        <v>83</v>
      </c>
      <c r="AV504" s="4" t="s">
        <v>2035</v>
      </c>
      <c r="AW504" s="4" t="s">
        <v>2036</v>
      </c>
      <c r="BG504" s="4" t="s">
        <v>82</v>
      </c>
      <c r="BH504" s="4" t="s">
        <v>83</v>
      </c>
      <c r="BI504" s="4" t="s">
        <v>2037</v>
      </c>
      <c r="BJ504" s="4" t="s">
        <v>2038</v>
      </c>
      <c r="BK504" s="4" t="s">
        <v>82</v>
      </c>
      <c r="BL504" s="4" t="s">
        <v>83</v>
      </c>
      <c r="BM504" s="4" t="s">
        <v>2039</v>
      </c>
      <c r="BN504" s="4" t="s">
        <v>2040</v>
      </c>
      <c r="BO504" s="4" t="s">
        <v>82</v>
      </c>
      <c r="BP504" s="4" t="s">
        <v>83</v>
      </c>
      <c r="BQ504" s="4" t="s">
        <v>2041</v>
      </c>
      <c r="BR504" s="4" t="s">
        <v>2042</v>
      </c>
      <c r="BS504" s="4" t="s">
        <v>502</v>
      </c>
      <c r="BT504" s="4" t="s">
        <v>9489</v>
      </c>
    </row>
    <row r="505" spans="1:72" ht="13.5" customHeight="1">
      <c r="A505" s="6" t="str">
        <f>HYPERLINK("http://kyu.snu.ac.kr/sdhj/index.jsp?type=hj/GK14791_00IM0001_127a.jpg","1870_해북촌_127a")</f>
        <v>1870_해북촌_127a</v>
      </c>
      <c r="B505" s="4">
        <v>1870</v>
      </c>
      <c r="C505" s="4" t="s">
        <v>9012</v>
      </c>
      <c r="D505" s="4" t="s">
        <v>9013</v>
      </c>
      <c r="E505" s="4">
        <v>504</v>
      </c>
      <c r="F505" s="4">
        <v>3</v>
      </c>
      <c r="G505" s="4" t="s">
        <v>1183</v>
      </c>
      <c r="H505" s="4" t="s">
        <v>1184</v>
      </c>
      <c r="I505" s="4">
        <v>7</v>
      </c>
      <c r="L505" s="4">
        <v>1</v>
      </c>
      <c r="M505" s="4" t="s">
        <v>2024</v>
      </c>
      <c r="N505" s="4" t="s">
        <v>1198</v>
      </c>
      <c r="S505" s="4" t="s">
        <v>116</v>
      </c>
      <c r="T505" s="4" t="s">
        <v>117</v>
      </c>
      <c r="Y505" s="4" t="s">
        <v>2043</v>
      </c>
      <c r="Z505" s="4" t="s">
        <v>2044</v>
      </c>
      <c r="AC505" s="4">
        <v>26</v>
      </c>
      <c r="AD505" s="4" t="s">
        <v>398</v>
      </c>
      <c r="AE505" s="4" t="s">
        <v>399</v>
      </c>
    </row>
    <row r="506" spans="1:72" ht="13.5" customHeight="1">
      <c r="A506" s="6" t="str">
        <f>HYPERLINK("http://kyu.snu.ac.kr/sdhj/index.jsp?type=hj/GK14791_00IM0001_127a.jpg","1870_해북촌_127a")</f>
        <v>1870_해북촌_127a</v>
      </c>
      <c r="B506" s="4">
        <v>1870</v>
      </c>
      <c r="C506" s="4" t="s">
        <v>9016</v>
      </c>
      <c r="D506" s="4" t="s">
        <v>9017</v>
      </c>
      <c r="E506" s="4">
        <v>505</v>
      </c>
      <c r="F506" s="4">
        <v>3</v>
      </c>
      <c r="G506" s="4" t="s">
        <v>1183</v>
      </c>
      <c r="H506" s="4" t="s">
        <v>1184</v>
      </c>
      <c r="I506" s="4">
        <v>7</v>
      </c>
      <c r="L506" s="4">
        <v>1</v>
      </c>
      <c r="M506" s="4" t="s">
        <v>2024</v>
      </c>
      <c r="N506" s="4" t="s">
        <v>1198</v>
      </c>
      <c r="T506" s="4" t="s">
        <v>9096</v>
      </c>
      <c r="U506" s="4" t="s">
        <v>138</v>
      </c>
      <c r="V506" s="4" t="s">
        <v>139</v>
      </c>
      <c r="Y506" s="4" t="s">
        <v>2045</v>
      </c>
      <c r="Z506" s="4" t="s">
        <v>2046</v>
      </c>
      <c r="AD506" s="4" t="s">
        <v>701</v>
      </c>
      <c r="AE506" s="4" t="s">
        <v>702</v>
      </c>
    </row>
    <row r="507" spans="1:72" ht="13.5" customHeight="1">
      <c r="A507" s="6" t="str">
        <f>HYPERLINK("http://kyu.snu.ac.kr/sdhj/index.jsp?type=hj/GK14791_00IM0001_127a.jpg","1870_해북촌_127a")</f>
        <v>1870_해북촌_127a</v>
      </c>
      <c r="B507" s="4">
        <v>1870</v>
      </c>
      <c r="C507" s="4" t="s">
        <v>9016</v>
      </c>
      <c r="D507" s="4" t="s">
        <v>9017</v>
      </c>
      <c r="E507" s="4">
        <v>506</v>
      </c>
      <c r="F507" s="4">
        <v>3</v>
      </c>
      <c r="G507" s="4" t="s">
        <v>1183</v>
      </c>
      <c r="H507" s="4" t="s">
        <v>1184</v>
      </c>
      <c r="I507" s="4">
        <v>7</v>
      </c>
      <c r="L507" s="4">
        <v>1</v>
      </c>
      <c r="M507" s="4" t="s">
        <v>2024</v>
      </c>
      <c r="N507" s="4" t="s">
        <v>1198</v>
      </c>
      <c r="T507" s="4" t="s">
        <v>9096</v>
      </c>
      <c r="U507" s="4" t="s">
        <v>138</v>
      </c>
      <c r="V507" s="4" t="s">
        <v>139</v>
      </c>
      <c r="Y507" s="4" t="s">
        <v>2047</v>
      </c>
      <c r="Z507" s="4" t="s">
        <v>2048</v>
      </c>
      <c r="AD507" s="4" t="s">
        <v>550</v>
      </c>
      <c r="AE507" s="4" t="s">
        <v>551</v>
      </c>
    </row>
    <row r="508" spans="1:72" ht="13.5" customHeight="1">
      <c r="A508" s="6" t="str">
        <f>HYPERLINK("http://kyu.snu.ac.kr/sdhj/index.jsp?type=hj/GK14791_00IM0001_127a.jpg","1870_해북촌_127a")</f>
        <v>1870_해북촌_127a</v>
      </c>
      <c r="B508" s="4">
        <v>1870</v>
      </c>
      <c r="C508" s="4" t="s">
        <v>9016</v>
      </c>
      <c r="D508" s="4" t="s">
        <v>9017</v>
      </c>
      <c r="E508" s="4">
        <v>507</v>
      </c>
      <c r="F508" s="4">
        <v>3</v>
      </c>
      <c r="G508" s="4" t="s">
        <v>1183</v>
      </c>
      <c r="H508" s="4" t="s">
        <v>1184</v>
      </c>
      <c r="I508" s="4">
        <v>7</v>
      </c>
      <c r="L508" s="4">
        <v>1</v>
      </c>
      <c r="M508" s="4" t="s">
        <v>2024</v>
      </c>
      <c r="N508" s="4" t="s">
        <v>1198</v>
      </c>
      <c r="T508" s="4" t="s">
        <v>9096</v>
      </c>
      <c r="U508" s="4" t="s">
        <v>284</v>
      </c>
      <c r="V508" s="4" t="s">
        <v>285</v>
      </c>
      <c r="Y508" s="4" t="s">
        <v>2049</v>
      </c>
      <c r="Z508" s="4" t="s">
        <v>2050</v>
      </c>
      <c r="AD508" s="4" t="s">
        <v>238</v>
      </c>
      <c r="AE508" s="4" t="s">
        <v>239</v>
      </c>
    </row>
    <row r="509" spans="1:72" ht="13.5" customHeight="1">
      <c r="A509" s="6" t="str">
        <f>HYPERLINK("http://kyu.snu.ac.kr/sdhj/index.jsp?type=hj/GK14791_00IM0001_127a.jpg","1870_해북촌_127a")</f>
        <v>1870_해북촌_127a</v>
      </c>
      <c r="B509" s="4">
        <v>1870</v>
      </c>
      <c r="C509" s="4" t="s">
        <v>9016</v>
      </c>
      <c r="D509" s="4" t="s">
        <v>9017</v>
      </c>
      <c r="E509" s="4">
        <v>508</v>
      </c>
      <c r="F509" s="4">
        <v>3</v>
      </c>
      <c r="G509" s="4" t="s">
        <v>1183</v>
      </c>
      <c r="H509" s="4" t="s">
        <v>1184</v>
      </c>
      <c r="I509" s="4">
        <v>7</v>
      </c>
      <c r="L509" s="4">
        <v>2</v>
      </c>
      <c r="M509" s="4" t="s">
        <v>9490</v>
      </c>
      <c r="N509" s="4" t="s">
        <v>9491</v>
      </c>
      <c r="T509" s="4" t="s">
        <v>9109</v>
      </c>
      <c r="U509" s="4" t="s">
        <v>73</v>
      </c>
      <c r="V509" s="4" t="s">
        <v>74</v>
      </c>
      <c r="W509" s="4" t="s">
        <v>75</v>
      </c>
      <c r="X509" s="4" t="s">
        <v>9165</v>
      </c>
      <c r="Y509" s="4" t="s">
        <v>2051</v>
      </c>
      <c r="Z509" s="4" t="s">
        <v>2052</v>
      </c>
      <c r="AA509" s="4" t="s">
        <v>2053</v>
      </c>
      <c r="AB509" s="4" t="s">
        <v>2052</v>
      </c>
      <c r="AC509" s="4">
        <v>45</v>
      </c>
      <c r="AD509" s="4" t="s">
        <v>510</v>
      </c>
      <c r="AE509" s="4" t="s">
        <v>511</v>
      </c>
      <c r="AJ509" s="4" t="s">
        <v>34</v>
      </c>
      <c r="AK509" s="4" t="s">
        <v>35</v>
      </c>
      <c r="AL509" s="4" t="s">
        <v>260</v>
      </c>
      <c r="AM509" s="4" t="s">
        <v>261</v>
      </c>
      <c r="AT509" s="4" t="s">
        <v>82</v>
      </c>
      <c r="AU509" s="4" t="s">
        <v>83</v>
      </c>
      <c r="AV509" s="4" t="s">
        <v>2054</v>
      </c>
      <c r="AW509" s="4" t="s">
        <v>2055</v>
      </c>
      <c r="BG509" s="4" t="s">
        <v>82</v>
      </c>
      <c r="BH509" s="4" t="s">
        <v>83</v>
      </c>
      <c r="BI509" s="4" t="s">
        <v>2056</v>
      </c>
      <c r="BJ509" s="4" t="s">
        <v>2057</v>
      </c>
      <c r="BK509" s="4" t="s">
        <v>82</v>
      </c>
      <c r="BL509" s="4" t="s">
        <v>83</v>
      </c>
      <c r="BM509" s="4" t="s">
        <v>2058</v>
      </c>
      <c r="BN509" s="4" t="s">
        <v>2059</v>
      </c>
      <c r="BO509" s="4" t="s">
        <v>82</v>
      </c>
      <c r="BP509" s="4" t="s">
        <v>83</v>
      </c>
      <c r="BQ509" s="4" t="s">
        <v>2060</v>
      </c>
      <c r="BR509" s="4" t="s">
        <v>2061</v>
      </c>
      <c r="BS509" s="4" t="s">
        <v>2062</v>
      </c>
      <c r="BT509" s="4" t="s">
        <v>2063</v>
      </c>
    </row>
    <row r="510" spans="1:72" ht="13.5" customHeight="1">
      <c r="A510" s="6" t="str">
        <f>HYPERLINK("http://kyu.snu.ac.kr/sdhj/index.jsp?type=hj/GK14791_00IM0001_127a.jpg","1870_해북촌_127a")</f>
        <v>1870_해북촌_127a</v>
      </c>
      <c r="B510" s="4">
        <v>1870</v>
      </c>
      <c r="C510" s="4" t="s">
        <v>9124</v>
      </c>
      <c r="D510" s="4" t="s">
        <v>9125</v>
      </c>
      <c r="E510" s="4">
        <v>509</v>
      </c>
      <c r="F510" s="4">
        <v>3</v>
      </c>
      <c r="G510" s="4" t="s">
        <v>1183</v>
      </c>
      <c r="H510" s="4" t="s">
        <v>1184</v>
      </c>
      <c r="I510" s="4">
        <v>7</v>
      </c>
      <c r="L510" s="4">
        <v>2</v>
      </c>
      <c r="M510" s="4" t="s">
        <v>2064</v>
      </c>
      <c r="N510" s="4" t="s">
        <v>2065</v>
      </c>
      <c r="S510" s="4" t="s">
        <v>96</v>
      </c>
      <c r="T510" s="4" t="s">
        <v>97</v>
      </c>
      <c r="W510" s="4" t="s">
        <v>198</v>
      </c>
      <c r="X510" s="4" t="s">
        <v>199</v>
      </c>
      <c r="Y510" s="4" t="s">
        <v>100</v>
      </c>
      <c r="Z510" s="4" t="s">
        <v>101</v>
      </c>
      <c r="AC510" s="4">
        <v>30</v>
      </c>
      <c r="AD510" s="4" t="s">
        <v>282</v>
      </c>
      <c r="AE510" s="4" t="s">
        <v>283</v>
      </c>
      <c r="AJ510" s="4" t="s">
        <v>34</v>
      </c>
      <c r="AK510" s="4" t="s">
        <v>35</v>
      </c>
      <c r="AL510" s="4" t="s">
        <v>202</v>
      </c>
      <c r="AM510" s="4" t="s">
        <v>203</v>
      </c>
      <c r="AT510" s="4" t="s">
        <v>82</v>
      </c>
      <c r="AU510" s="4" t="s">
        <v>83</v>
      </c>
      <c r="AV510" s="4" t="s">
        <v>2066</v>
      </c>
      <c r="AW510" s="4" t="s">
        <v>2067</v>
      </c>
      <c r="BG510" s="4" t="s">
        <v>82</v>
      </c>
      <c r="BH510" s="4" t="s">
        <v>83</v>
      </c>
      <c r="BI510" s="4" t="s">
        <v>2068</v>
      </c>
      <c r="BJ510" s="4" t="s">
        <v>2069</v>
      </c>
      <c r="BK510" s="4" t="s">
        <v>82</v>
      </c>
      <c r="BL510" s="4" t="s">
        <v>83</v>
      </c>
      <c r="BM510" s="4" t="s">
        <v>1767</v>
      </c>
      <c r="BN510" s="4" t="s">
        <v>1768</v>
      </c>
      <c r="BO510" s="4" t="s">
        <v>82</v>
      </c>
      <c r="BP510" s="4" t="s">
        <v>83</v>
      </c>
      <c r="BQ510" s="4" t="s">
        <v>2070</v>
      </c>
      <c r="BR510" s="4" t="s">
        <v>2071</v>
      </c>
      <c r="BS510" s="4" t="s">
        <v>436</v>
      </c>
      <c r="BT510" s="4" t="s">
        <v>437</v>
      </c>
    </row>
    <row r="511" spans="1:72" ht="13.5" customHeight="1">
      <c r="A511" s="6" t="str">
        <f>HYPERLINK("http://kyu.snu.ac.kr/sdhj/index.jsp?type=hj/GK14791_00IM0001_127a.jpg","1870_해북촌_127a")</f>
        <v>1870_해북촌_127a</v>
      </c>
      <c r="B511" s="4">
        <v>1870</v>
      </c>
      <c r="C511" s="4" t="s">
        <v>9492</v>
      </c>
      <c r="D511" s="4" t="s">
        <v>9493</v>
      </c>
      <c r="E511" s="4">
        <v>510</v>
      </c>
      <c r="F511" s="4">
        <v>3</v>
      </c>
      <c r="G511" s="4" t="s">
        <v>1183</v>
      </c>
      <c r="H511" s="4" t="s">
        <v>1184</v>
      </c>
      <c r="I511" s="4">
        <v>7</v>
      </c>
      <c r="L511" s="4">
        <v>2</v>
      </c>
      <c r="M511" s="4" t="s">
        <v>2064</v>
      </c>
      <c r="N511" s="4" t="s">
        <v>2065</v>
      </c>
      <c r="T511" s="4" t="s">
        <v>9176</v>
      </c>
      <c r="U511" s="4" t="s">
        <v>138</v>
      </c>
      <c r="V511" s="4" t="s">
        <v>139</v>
      </c>
      <c r="Y511" s="4" t="s">
        <v>2072</v>
      </c>
      <c r="Z511" s="4" t="s">
        <v>2073</v>
      </c>
      <c r="AD511" s="4" t="s">
        <v>238</v>
      </c>
      <c r="AE511" s="4" t="s">
        <v>239</v>
      </c>
    </row>
    <row r="512" spans="1:72" ht="13.5" customHeight="1">
      <c r="A512" s="6" t="str">
        <f>HYPERLINK("http://kyu.snu.ac.kr/sdhj/index.jsp?type=hj/GK14791_00IM0001_127a.jpg","1870_해북촌_127a")</f>
        <v>1870_해북촌_127a</v>
      </c>
      <c r="B512" s="4">
        <v>1870</v>
      </c>
      <c r="C512" s="4" t="s">
        <v>9171</v>
      </c>
      <c r="D512" s="4" t="s">
        <v>9172</v>
      </c>
      <c r="E512" s="4">
        <v>511</v>
      </c>
      <c r="F512" s="4">
        <v>3</v>
      </c>
      <c r="G512" s="4" t="s">
        <v>1183</v>
      </c>
      <c r="H512" s="4" t="s">
        <v>1184</v>
      </c>
      <c r="I512" s="4">
        <v>7</v>
      </c>
      <c r="L512" s="4">
        <v>2</v>
      </c>
      <c r="M512" s="4" t="s">
        <v>2064</v>
      </c>
      <c r="N512" s="4" t="s">
        <v>2065</v>
      </c>
      <c r="T512" s="4" t="s">
        <v>9176</v>
      </c>
      <c r="U512" s="4" t="s">
        <v>284</v>
      </c>
      <c r="V512" s="4" t="s">
        <v>285</v>
      </c>
      <c r="Y512" s="4" t="s">
        <v>2074</v>
      </c>
      <c r="Z512" s="4" t="s">
        <v>2075</v>
      </c>
      <c r="AD512" s="4" t="s">
        <v>550</v>
      </c>
      <c r="AE512" s="4" t="s">
        <v>551</v>
      </c>
    </row>
    <row r="513" spans="1:72" ht="13.5" customHeight="1">
      <c r="A513" s="6" t="str">
        <f>HYPERLINK("http://kyu.snu.ac.kr/sdhj/index.jsp?type=hj/GK14791_00IM0001_127a.jpg","1870_해북촌_127a")</f>
        <v>1870_해북촌_127a</v>
      </c>
      <c r="B513" s="4">
        <v>1870</v>
      </c>
      <c r="C513" s="4" t="s">
        <v>8930</v>
      </c>
      <c r="D513" s="4" t="s">
        <v>8931</v>
      </c>
      <c r="E513" s="4">
        <v>512</v>
      </c>
      <c r="F513" s="4">
        <v>3</v>
      </c>
      <c r="G513" s="4" t="s">
        <v>1183</v>
      </c>
      <c r="H513" s="4" t="s">
        <v>1184</v>
      </c>
      <c r="I513" s="4">
        <v>7</v>
      </c>
      <c r="L513" s="4">
        <v>2</v>
      </c>
      <c r="M513" s="4" t="s">
        <v>2064</v>
      </c>
      <c r="N513" s="4" t="s">
        <v>2065</v>
      </c>
      <c r="T513" s="4" t="s">
        <v>9176</v>
      </c>
      <c r="U513" s="4" t="s">
        <v>138</v>
      </c>
      <c r="V513" s="4" t="s">
        <v>139</v>
      </c>
      <c r="Y513" s="4" t="s">
        <v>1049</v>
      </c>
      <c r="Z513" s="4" t="s">
        <v>1050</v>
      </c>
      <c r="AD513" s="4" t="s">
        <v>232</v>
      </c>
      <c r="AE513" s="4" t="s">
        <v>233</v>
      </c>
    </row>
    <row r="514" spans="1:72" ht="13.5" customHeight="1">
      <c r="A514" s="6" t="str">
        <f>HYPERLINK("http://kyu.snu.ac.kr/sdhj/index.jsp?type=hj/GK14791_00IM0001_127b.jpg","1870_해북촌_127b")</f>
        <v>1870_해북촌_127b</v>
      </c>
      <c r="B514" s="4">
        <v>1870</v>
      </c>
      <c r="C514" s="4" t="s">
        <v>9171</v>
      </c>
      <c r="D514" s="4" t="s">
        <v>9172</v>
      </c>
      <c r="E514" s="4">
        <v>513</v>
      </c>
      <c r="F514" s="4">
        <v>3</v>
      </c>
      <c r="G514" s="4" t="s">
        <v>1183</v>
      </c>
      <c r="H514" s="4" t="s">
        <v>1184</v>
      </c>
      <c r="I514" s="4">
        <v>7</v>
      </c>
      <c r="L514" s="4">
        <v>3</v>
      </c>
      <c r="M514" s="4" t="s">
        <v>2076</v>
      </c>
      <c r="N514" s="4" t="s">
        <v>2077</v>
      </c>
      <c r="T514" s="4" t="s">
        <v>9378</v>
      </c>
      <c r="U514" s="4" t="s">
        <v>73</v>
      </c>
      <c r="V514" s="4" t="s">
        <v>74</v>
      </c>
      <c r="W514" s="4" t="s">
        <v>634</v>
      </c>
      <c r="X514" s="4" t="s">
        <v>635</v>
      </c>
      <c r="Y514" s="4" t="s">
        <v>2078</v>
      </c>
      <c r="Z514" s="4" t="s">
        <v>2079</v>
      </c>
      <c r="AC514" s="4">
        <v>66</v>
      </c>
      <c r="AD514" s="4" t="s">
        <v>398</v>
      </c>
      <c r="AE514" s="4" t="s">
        <v>399</v>
      </c>
      <c r="AJ514" s="4" t="s">
        <v>34</v>
      </c>
      <c r="AK514" s="4" t="s">
        <v>35</v>
      </c>
      <c r="AL514" s="4" t="s">
        <v>638</v>
      </c>
      <c r="AM514" s="4" t="s">
        <v>639</v>
      </c>
      <c r="AT514" s="4" t="s">
        <v>82</v>
      </c>
      <c r="AU514" s="4" t="s">
        <v>83</v>
      </c>
      <c r="AV514" s="4" t="s">
        <v>2080</v>
      </c>
      <c r="AW514" s="4" t="s">
        <v>2081</v>
      </c>
      <c r="BG514" s="4" t="s">
        <v>82</v>
      </c>
      <c r="BH514" s="4" t="s">
        <v>83</v>
      </c>
      <c r="BI514" s="4" t="s">
        <v>1876</v>
      </c>
      <c r="BJ514" s="4" t="s">
        <v>1877</v>
      </c>
      <c r="BK514" s="4" t="s">
        <v>82</v>
      </c>
      <c r="BL514" s="4" t="s">
        <v>83</v>
      </c>
      <c r="BM514" s="4" t="s">
        <v>2082</v>
      </c>
      <c r="BN514" s="4" t="s">
        <v>1879</v>
      </c>
      <c r="BO514" s="4" t="s">
        <v>82</v>
      </c>
      <c r="BP514" s="4" t="s">
        <v>83</v>
      </c>
      <c r="BQ514" s="4" t="s">
        <v>2083</v>
      </c>
      <c r="BR514" s="4" t="s">
        <v>2084</v>
      </c>
      <c r="BS514" s="4" t="s">
        <v>80</v>
      </c>
      <c r="BT514" s="4" t="s">
        <v>81</v>
      </c>
    </row>
    <row r="515" spans="1:72" ht="13.5" customHeight="1">
      <c r="A515" s="6" t="str">
        <f>HYPERLINK("http://kyu.snu.ac.kr/sdhj/index.jsp?type=hj/GK14791_00IM0001_127b.jpg","1870_해북촌_127b")</f>
        <v>1870_해북촌_127b</v>
      </c>
      <c r="B515" s="4">
        <v>1870</v>
      </c>
      <c r="C515" s="4" t="s">
        <v>9142</v>
      </c>
      <c r="D515" s="4" t="s">
        <v>9143</v>
      </c>
      <c r="E515" s="4">
        <v>514</v>
      </c>
      <c r="F515" s="4">
        <v>3</v>
      </c>
      <c r="G515" s="4" t="s">
        <v>1183</v>
      </c>
      <c r="H515" s="4" t="s">
        <v>1184</v>
      </c>
      <c r="I515" s="4">
        <v>7</v>
      </c>
      <c r="L515" s="4">
        <v>3</v>
      </c>
      <c r="M515" s="4" t="s">
        <v>2076</v>
      </c>
      <c r="N515" s="4" t="s">
        <v>2077</v>
      </c>
      <c r="S515" s="4" t="s">
        <v>116</v>
      </c>
      <c r="T515" s="4" t="s">
        <v>117</v>
      </c>
      <c r="Y515" s="4" t="s">
        <v>2085</v>
      </c>
      <c r="Z515" s="4" t="s">
        <v>2086</v>
      </c>
      <c r="AA515" s="4" t="s">
        <v>2087</v>
      </c>
      <c r="AB515" s="4" t="s">
        <v>2088</v>
      </c>
      <c r="AC515" s="4">
        <v>41</v>
      </c>
      <c r="AD515" s="4" t="s">
        <v>174</v>
      </c>
      <c r="AE515" s="4" t="s">
        <v>175</v>
      </c>
    </row>
    <row r="516" spans="1:72" ht="13.5" customHeight="1">
      <c r="A516" s="6" t="str">
        <f>HYPERLINK("http://kyu.snu.ac.kr/sdhj/index.jsp?type=hj/GK14791_00IM0001_127b.jpg","1870_해북촌_127b")</f>
        <v>1870_해북촌_127b</v>
      </c>
      <c r="B516" s="4">
        <v>1870</v>
      </c>
      <c r="C516" s="4" t="s">
        <v>9380</v>
      </c>
      <c r="D516" s="4" t="s">
        <v>9381</v>
      </c>
      <c r="E516" s="4">
        <v>515</v>
      </c>
      <c r="F516" s="4">
        <v>3</v>
      </c>
      <c r="G516" s="4" t="s">
        <v>1183</v>
      </c>
      <c r="H516" s="4" t="s">
        <v>1184</v>
      </c>
      <c r="I516" s="4">
        <v>7</v>
      </c>
      <c r="L516" s="4">
        <v>3</v>
      </c>
      <c r="M516" s="4" t="s">
        <v>2076</v>
      </c>
      <c r="N516" s="4" t="s">
        <v>2077</v>
      </c>
      <c r="S516" s="4" t="s">
        <v>580</v>
      </c>
      <c r="T516" s="4" t="s">
        <v>581</v>
      </c>
      <c r="Y516" s="4" t="s">
        <v>2089</v>
      </c>
      <c r="Z516" s="4" t="s">
        <v>2090</v>
      </c>
      <c r="AC516" s="4">
        <v>21</v>
      </c>
      <c r="AD516" s="4" t="s">
        <v>765</v>
      </c>
      <c r="AE516" s="4" t="s">
        <v>766</v>
      </c>
    </row>
    <row r="517" spans="1:72" ht="13.5" customHeight="1">
      <c r="A517" s="6" t="str">
        <f>HYPERLINK("http://kyu.snu.ac.kr/sdhj/index.jsp?type=hj/GK14791_00IM0001_127b.jpg","1870_해북촌_127b")</f>
        <v>1870_해북촌_127b</v>
      </c>
      <c r="B517" s="4">
        <v>1870</v>
      </c>
      <c r="C517" s="4" t="s">
        <v>9380</v>
      </c>
      <c r="D517" s="4" t="s">
        <v>9381</v>
      </c>
      <c r="E517" s="4">
        <v>516</v>
      </c>
      <c r="F517" s="4">
        <v>3</v>
      </c>
      <c r="G517" s="4" t="s">
        <v>1183</v>
      </c>
      <c r="H517" s="4" t="s">
        <v>1184</v>
      </c>
      <c r="I517" s="4">
        <v>7</v>
      </c>
      <c r="L517" s="4">
        <v>3</v>
      </c>
      <c r="M517" s="4" t="s">
        <v>2076</v>
      </c>
      <c r="N517" s="4" t="s">
        <v>2077</v>
      </c>
      <c r="S517" s="4" t="s">
        <v>580</v>
      </c>
      <c r="T517" s="4" t="s">
        <v>581</v>
      </c>
      <c r="Y517" s="4" t="s">
        <v>2091</v>
      </c>
      <c r="Z517" s="4" t="s">
        <v>2092</v>
      </c>
      <c r="AC517" s="4">
        <v>15</v>
      </c>
      <c r="AD517" s="4" t="s">
        <v>701</v>
      </c>
      <c r="AE517" s="4" t="s">
        <v>702</v>
      </c>
    </row>
    <row r="518" spans="1:72" ht="13.5" customHeight="1">
      <c r="A518" s="6" t="str">
        <f>HYPERLINK("http://kyu.snu.ac.kr/sdhj/index.jsp?type=hj/GK14791_00IM0001_127b.jpg","1870_해북촌_127b")</f>
        <v>1870_해북촌_127b</v>
      </c>
      <c r="B518" s="4">
        <v>1870</v>
      </c>
      <c r="C518" s="4" t="s">
        <v>9380</v>
      </c>
      <c r="D518" s="4" t="s">
        <v>9381</v>
      </c>
      <c r="E518" s="4">
        <v>517</v>
      </c>
      <c r="F518" s="4">
        <v>3</v>
      </c>
      <c r="G518" s="4" t="s">
        <v>1183</v>
      </c>
      <c r="H518" s="4" t="s">
        <v>1184</v>
      </c>
      <c r="I518" s="4">
        <v>7</v>
      </c>
      <c r="L518" s="4">
        <v>3</v>
      </c>
      <c r="M518" s="4" t="s">
        <v>2076</v>
      </c>
      <c r="N518" s="4" t="s">
        <v>2077</v>
      </c>
      <c r="T518" s="4" t="s">
        <v>9382</v>
      </c>
      <c r="U518" s="4" t="s">
        <v>138</v>
      </c>
      <c r="V518" s="4" t="s">
        <v>139</v>
      </c>
      <c r="Y518" s="4" t="s">
        <v>2093</v>
      </c>
      <c r="Z518" s="4" t="s">
        <v>2094</v>
      </c>
      <c r="AD518" s="4" t="s">
        <v>278</v>
      </c>
      <c r="AE518" s="4" t="s">
        <v>279</v>
      </c>
    </row>
    <row r="519" spans="1:72" ht="13.5" customHeight="1">
      <c r="A519" s="6" t="str">
        <f>HYPERLINK("http://kyu.snu.ac.kr/sdhj/index.jsp?type=hj/GK14791_00IM0001_127b.jpg","1870_해북촌_127b")</f>
        <v>1870_해북촌_127b</v>
      </c>
      <c r="B519" s="4">
        <v>1870</v>
      </c>
      <c r="C519" s="4" t="s">
        <v>9380</v>
      </c>
      <c r="D519" s="4" t="s">
        <v>9381</v>
      </c>
      <c r="E519" s="4">
        <v>518</v>
      </c>
      <c r="F519" s="4">
        <v>3</v>
      </c>
      <c r="G519" s="4" t="s">
        <v>1183</v>
      </c>
      <c r="H519" s="4" t="s">
        <v>1184</v>
      </c>
      <c r="I519" s="4">
        <v>7</v>
      </c>
      <c r="L519" s="4">
        <v>3</v>
      </c>
      <c r="M519" s="4" t="s">
        <v>2076</v>
      </c>
      <c r="N519" s="4" t="s">
        <v>2077</v>
      </c>
      <c r="T519" s="4" t="s">
        <v>9382</v>
      </c>
      <c r="U519" s="4" t="s">
        <v>138</v>
      </c>
      <c r="V519" s="4" t="s">
        <v>139</v>
      </c>
      <c r="Y519" s="4" t="s">
        <v>1151</v>
      </c>
      <c r="Z519" s="4" t="s">
        <v>1152</v>
      </c>
      <c r="AD519" s="4" t="s">
        <v>771</v>
      </c>
      <c r="AE519" s="4" t="s">
        <v>772</v>
      </c>
    </row>
    <row r="520" spans="1:72" ht="13.5" customHeight="1">
      <c r="A520" s="6" t="str">
        <f>HYPERLINK("http://kyu.snu.ac.kr/sdhj/index.jsp?type=hj/GK14791_00IM0001_127b.jpg","1870_해북촌_127b")</f>
        <v>1870_해북촌_127b</v>
      </c>
      <c r="B520" s="4">
        <v>1870</v>
      </c>
      <c r="C520" s="4" t="s">
        <v>9380</v>
      </c>
      <c r="D520" s="4" t="s">
        <v>9381</v>
      </c>
      <c r="E520" s="4">
        <v>519</v>
      </c>
      <c r="F520" s="4">
        <v>3</v>
      </c>
      <c r="G520" s="4" t="s">
        <v>1183</v>
      </c>
      <c r="H520" s="4" t="s">
        <v>1184</v>
      </c>
      <c r="I520" s="4">
        <v>7</v>
      </c>
      <c r="L520" s="4">
        <v>3</v>
      </c>
      <c r="M520" s="4" t="s">
        <v>2076</v>
      </c>
      <c r="N520" s="4" t="s">
        <v>2077</v>
      </c>
      <c r="T520" s="4" t="s">
        <v>9382</v>
      </c>
      <c r="U520" s="4" t="s">
        <v>138</v>
      </c>
      <c r="V520" s="4" t="s">
        <v>139</v>
      </c>
      <c r="Y520" s="4" t="s">
        <v>2095</v>
      </c>
      <c r="Z520" s="4" t="s">
        <v>2096</v>
      </c>
      <c r="AD520" s="4" t="s">
        <v>826</v>
      </c>
      <c r="AE520" s="4" t="s">
        <v>827</v>
      </c>
    </row>
    <row r="521" spans="1:72" ht="13.5" customHeight="1">
      <c r="A521" s="6" t="str">
        <f>HYPERLINK("http://kyu.snu.ac.kr/sdhj/index.jsp?type=hj/GK14791_00IM0001_127b.jpg","1870_해북촌_127b")</f>
        <v>1870_해북촌_127b</v>
      </c>
      <c r="B521" s="4">
        <v>1870</v>
      </c>
      <c r="C521" s="4" t="s">
        <v>9494</v>
      </c>
      <c r="D521" s="4" t="s">
        <v>9495</v>
      </c>
      <c r="E521" s="4">
        <v>520</v>
      </c>
      <c r="F521" s="4">
        <v>3</v>
      </c>
      <c r="G521" s="4" t="s">
        <v>1183</v>
      </c>
      <c r="H521" s="4" t="s">
        <v>1184</v>
      </c>
      <c r="I521" s="4">
        <v>7</v>
      </c>
      <c r="L521" s="4">
        <v>3</v>
      </c>
      <c r="M521" s="4" t="s">
        <v>2076</v>
      </c>
      <c r="N521" s="4" t="s">
        <v>2077</v>
      </c>
      <c r="T521" s="4" t="s">
        <v>9382</v>
      </c>
      <c r="U521" s="4" t="s">
        <v>138</v>
      </c>
      <c r="V521" s="4" t="s">
        <v>139</v>
      </c>
      <c r="Y521" s="4" t="s">
        <v>2097</v>
      </c>
      <c r="Z521" s="4" t="s">
        <v>2098</v>
      </c>
      <c r="AD521" s="4" t="s">
        <v>414</v>
      </c>
      <c r="AE521" s="4" t="s">
        <v>415</v>
      </c>
    </row>
    <row r="522" spans="1:72" ht="13.5" customHeight="1">
      <c r="A522" s="6" t="str">
        <f>HYPERLINK("http://kyu.snu.ac.kr/sdhj/index.jsp?type=hj/GK14791_00IM0001_127b.jpg","1870_해북촌_127b")</f>
        <v>1870_해북촌_127b</v>
      </c>
      <c r="B522" s="4">
        <v>1870</v>
      </c>
      <c r="C522" s="4" t="s">
        <v>9380</v>
      </c>
      <c r="D522" s="4" t="s">
        <v>9381</v>
      </c>
      <c r="E522" s="4">
        <v>521</v>
      </c>
      <c r="F522" s="4">
        <v>3</v>
      </c>
      <c r="G522" s="4" t="s">
        <v>1183</v>
      </c>
      <c r="H522" s="4" t="s">
        <v>1184</v>
      </c>
      <c r="I522" s="4">
        <v>7</v>
      </c>
      <c r="L522" s="4">
        <v>4</v>
      </c>
      <c r="M522" s="4" t="s">
        <v>2099</v>
      </c>
      <c r="N522" s="4" t="s">
        <v>2100</v>
      </c>
      <c r="T522" s="4" t="s">
        <v>9395</v>
      </c>
      <c r="U522" s="4" t="s">
        <v>73</v>
      </c>
      <c r="V522" s="4" t="s">
        <v>74</v>
      </c>
      <c r="W522" s="4" t="s">
        <v>634</v>
      </c>
      <c r="X522" s="4" t="s">
        <v>635</v>
      </c>
      <c r="Y522" s="4" t="s">
        <v>2101</v>
      </c>
      <c r="Z522" s="4" t="s">
        <v>9496</v>
      </c>
      <c r="AC522" s="4">
        <v>42</v>
      </c>
      <c r="AD522" s="4" t="s">
        <v>220</v>
      </c>
      <c r="AE522" s="4" t="s">
        <v>221</v>
      </c>
      <c r="AJ522" s="4" t="s">
        <v>34</v>
      </c>
      <c r="AK522" s="4" t="s">
        <v>35</v>
      </c>
      <c r="AL522" s="4" t="s">
        <v>638</v>
      </c>
      <c r="AM522" s="4" t="s">
        <v>639</v>
      </c>
      <c r="AT522" s="4" t="s">
        <v>82</v>
      </c>
      <c r="AU522" s="4" t="s">
        <v>83</v>
      </c>
      <c r="AV522" s="4" t="s">
        <v>2102</v>
      </c>
      <c r="AW522" s="4" t="s">
        <v>2103</v>
      </c>
      <c r="BG522" s="4" t="s">
        <v>82</v>
      </c>
      <c r="BH522" s="4" t="s">
        <v>83</v>
      </c>
      <c r="BI522" s="4" t="s">
        <v>2104</v>
      </c>
      <c r="BJ522" s="4" t="s">
        <v>1956</v>
      </c>
      <c r="BK522" s="4" t="s">
        <v>336</v>
      </c>
      <c r="BL522" s="4" t="s">
        <v>337</v>
      </c>
      <c r="BM522" s="4" t="s">
        <v>2105</v>
      </c>
      <c r="BN522" s="4" t="s">
        <v>2106</v>
      </c>
      <c r="BO522" s="4" t="s">
        <v>82</v>
      </c>
      <c r="BP522" s="4" t="s">
        <v>83</v>
      </c>
      <c r="BQ522" s="4" t="s">
        <v>2107</v>
      </c>
      <c r="BR522" s="4" t="s">
        <v>2108</v>
      </c>
      <c r="BS522" s="4" t="s">
        <v>115</v>
      </c>
      <c r="BT522" s="4" t="s">
        <v>9497</v>
      </c>
    </row>
    <row r="523" spans="1:72" ht="13.5" customHeight="1">
      <c r="A523" s="6" t="str">
        <f>HYPERLINK("http://kyu.snu.ac.kr/sdhj/index.jsp?type=hj/GK14791_00IM0001_127b.jpg","1870_해북촌_127b")</f>
        <v>1870_해북촌_127b</v>
      </c>
      <c r="B523" s="4">
        <v>1870</v>
      </c>
      <c r="C523" s="4" t="s">
        <v>9498</v>
      </c>
      <c r="D523" s="4" t="s">
        <v>9499</v>
      </c>
      <c r="E523" s="4">
        <v>522</v>
      </c>
      <c r="F523" s="4">
        <v>3</v>
      </c>
      <c r="G523" s="4" t="s">
        <v>1183</v>
      </c>
      <c r="H523" s="4" t="s">
        <v>1184</v>
      </c>
      <c r="I523" s="4">
        <v>7</v>
      </c>
      <c r="L523" s="4">
        <v>4</v>
      </c>
      <c r="M523" s="4" t="s">
        <v>2099</v>
      </c>
      <c r="N523" s="4" t="s">
        <v>2100</v>
      </c>
      <c r="S523" s="4" t="s">
        <v>96</v>
      </c>
      <c r="T523" s="4" t="s">
        <v>97</v>
      </c>
      <c r="W523" s="4" t="s">
        <v>609</v>
      </c>
      <c r="X523" s="4" t="s">
        <v>610</v>
      </c>
      <c r="Y523" s="4" t="s">
        <v>100</v>
      </c>
      <c r="Z523" s="4" t="s">
        <v>101</v>
      </c>
      <c r="AC523" s="4">
        <v>41</v>
      </c>
      <c r="AD523" s="4" t="s">
        <v>174</v>
      </c>
      <c r="AE523" s="4" t="s">
        <v>175</v>
      </c>
      <c r="AJ523" s="4" t="s">
        <v>104</v>
      </c>
      <c r="AK523" s="4" t="s">
        <v>105</v>
      </c>
      <c r="AL523" s="4" t="s">
        <v>811</v>
      </c>
      <c r="AM523" s="4" t="s">
        <v>812</v>
      </c>
      <c r="AT523" s="4" t="s">
        <v>82</v>
      </c>
      <c r="AU523" s="4" t="s">
        <v>83</v>
      </c>
      <c r="AV523" s="4" t="s">
        <v>2109</v>
      </c>
      <c r="AW523" s="4" t="s">
        <v>946</v>
      </c>
      <c r="BG523" s="4" t="s">
        <v>82</v>
      </c>
      <c r="BH523" s="4" t="s">
        <v>83</v>
      </c>
      <c r="BI523" s="4" t="s">
        <v>2110</v>
      </c>
      <c r="BJ523" s="4" t="s">
        <v>2111</v>
      </c>
      <c r="BK523" s="4" t="s">
        <v>82</v>
      </c>
      <c r="BL523" s="4" t="s">
        <v>83</v>
      </c>
      <c r="BM523" s="4" t="s">
        <v>8949</v>
      </c>
      <c r="BN523" s="4" t="s">
        <v>1056</v>
      </c>
      <c r="BO523" s="4" t="s">
        <v>82</v>
      </c>
      <c r="BP523" s="4" t="s">
        <v>83</v>
      </c>
      <c r="BQ523" s="4" t="s">
        <v>2112</v>
      </c>
      <c r="BR523" s="4" t="s">
        <v>2113</v>
      </c>
      <c r="BS523" s="4" t="s">
        <v>757</v>
      </c>
      <c r="BT523" s="4" t="s">
        <v>758</v>
      </c>
    </row>
    <row r="524" spans="1:72" ht="13.5" customHeight="1">
      <c r="A524" s="6" t="str">
        <f>HYPERLINK("http://kyu.snu.ac.kr/sdhj/index.jsp?type=hj/GK14791_00IM0001_127b.jpg","1870_해북촌_127b")</f>
        <v>1870_해북촌_127b</v>
      </c>
      <c r="B524" s="4">
        <v>1870</v>
      </c>
      <c r="C524" s="4" t="s">
        <v>9199</v>
      </c>
      <c r="D524" s="4" t="s">
        <v>9200</v>
      </c>
      <c r="E524" s="4">
        <v>523</v>
      </c>
      <c r="F524" s="4">
        <v>3</v>
      </c>
      <c r="G524" s="4" t="s">
        <v>1183</v>
      </c>
      <c r="H524" s="4" t="s">
        <v>1184</v>
      </c>
      <c r="I524" s="4">
        <v>7</v>
      </c>
      <c r="L524" s="4">
        <v>4</v>
      </c>
      <c r="M524" s="4" t="s">
        <v>2099</v>
      </c>
      <c r="N524" s="4" t="s">
        <v>2100</v>
      </c>
      <c r="S524" s="4" t="s">
        <v>165</v>
      </c>
      <c r="T524" s="4" t="s">
        <v>166</v>
      </c>
      <c r="Y524" s="4" t="s">
        <v>2114</v>
      </c>
      <c r="Z524" s="4" t="s">
        <v>2115</v>
      </c>
      <c r="AC524" s="4">
        <v>32</v>
      </c>
      <c r="AD524" s="4" t="s">
        <v>134</v>
      </c>
      <c r="AE524" s="4" t="s">
        <v>135</v>
      </c>
    </row>
    <row r="525" spans="1:72" ht="13.5" customHeight="1">
      <c r="A525" s="6" t="str">
        <f>HYPERLINK("http://kyu.snu.ac.kr/sdhj/index.jsp?type=hj/GK14791_00IM0001_127b.jpg","1870_해북촌_127b")</f>
        <v>1870_해북촌_127b</v>
      </c>
      <c r="B525" s="4">
        <v>1870</v>
      </c>
      <c r="C525" s="4" t="s">
        <v>9396</v>
      </c>
      <c r="D525" s="4" t="s">
        <v>9397</v>
      </c>
      <c r="E525" s="4">
        <v>524</v>
      </c>
      <c r="F525" s="4">
        <v>3</v>
      </c>
      <c r="G525" s="4" t="s">
        <v>1183</v>
      </c>
      <c r="H525" s="4" t="s">
        <v>1184</v>
      </c>
      <c r="I525" s="4">
        <v>7</v>
      </c>
      <c r="L525" s="4">
        <v>4</v>
      </c>
      <c r="M525" s="4" t="s">
        <v>2099</v>
      </c>
      <c r="N525" s="4" t="s">
        <v>2100</v>
      </c>
      <c r="S525" s="4" t="s">
        <v>1092</v>
      </c>
      <c r="T525" s="4" t="s">
        <v>495</v>
      </c>
      <c r="W525" s="4" t="s">
        <v>198</v>
      </c>
      <c r="X525" s="4" t="s">
        <v>199</v>
      </c>
      <c r="Y525" s="4" t="s">
        <v>100</v>
      </c>
      <c r="Z525" s="4" t="s">
        <v>101</v>
      </c>
      <c r="AC525" s="4">
        <v>25</v>
      </c>
      <c r="AD525" s="4" t="s">
        <v>1000</v>
      </c>
      <c r="AE525" s="4" t="s">
        <v>1001</v>
      </c>
    </row>
    <row r="526" spans="1:72" ht="13.5" customHeight="1">
      <c r="A526" s="6" t="str">
        <f>HYPERLINK("http://kyu.snu.ac.kr/sdhj/index.jsp?type=hj/GK14791_00IM0001_127b.jpg","1870_해북촌_127b")</f>
        <v>1870_해북촌_127b</v>
      </c>
      <c r="B526" s="4">
        <v>1870</v>
      </c>
      <c r="C526" s="4" t="s">
        <v>9396</v>
      </c>
      <c r="D526" s="4" t="s">
        <v>9397</v>
      </c>
      <c r="E526" s="4">
        <v>525</v>
      </c>
      <c r="F526" s="4">
        <v>3</v>
      </c>
      <c r="G526" s="4" t="s">
        <v>1183</v>
      </c>
      <c r="H526" s="4" t="s">
        <v>1184</v>
      </c>
      <c r="I526" s="4">
        <v>7</v>
      </c>
      <c r="L526" s="4">
        <v>4</v>
      </c>
      <c r="M526" s="4" t="s">
        <v>2099</v>
      </c>
      <c r="N526" s="4" t="s">
        <v>2100</v>
      </c>
      <c r="S526" s="4" t="s">
        <v>2116</v>
      </c>
      <c r="T526" s="4" t="s">
        <v>2117</v>
      </c>
      <c r="Y526" s="4" t="s">
        <v>2118</v>
      </c>
      <c r="Z526" s="4" t="s">
        <v>2119</v>
      </c>
      <c r="AC526" s="4">
        <v>33</v>
      </c>
      <c r="AD526" s="4" t="s">
        <v>540</v>
      </c>
      <c r="AE526" s="4" t="s">
        <v>541</v>
      </c>
    </row>
    <row r="527" spans="1:72" ht="13.5" customHeight="1">
      <c r="A527" s="6" t="str">
        <f>HYPERLINK("http://kyu.snu.ac.kr/sdhj/index.jsp?type=hj/GK14791_00IM0001_127b.jpg","1870_해북촌_127b")</f>
        <v>1870_해북촌_127b</v>
      </c>
      <c r="B527" s="4">
        <v>1870</v>
      </c>
      <c r="C527" s="4" t="s">
        <v>9396</v>
      </c>
      <c r="D527" s="4" t="s">
        <v>9397</v>
      </c>
      <c r="E527" s="4">
        <v>526</v>
      </c>
      <c r="F527" s="4">
        <v>3</v>
      </c>
      <c r="G527" s="4" t="s">
        <v>1183</v>
      </c>
      <c r="H527" s="4" t="s">
        <v>1184</v>
      </c>
      <c r="I527" s="4">
        <v>7</v>
      </c>
      <c r="L527" s="4">
        <v>4</v>
      </c>
      <c r="M527" s="4" t="s">
        <v>2099</v>
      </c>
      <c r="N527" s="4" t="s">
        <v>2100</v>
      </c>
      <c r="S527" s="4" t="s">
        <v>1831</v>
      </c>
      <c r="T527" s="4" t="s">
        <v>1832</v>
      </c>
      <c r="W527" s="4" t="s">
        <v>688</v>
      </c>
      <c r="X527" s="4" t="s">
        <v>689</v>
      </c>
      <c r="Y527" s="4" t="s">
        <v>100</v>
      </c>
      <c r="Z527" s="4" t="s">
        <v>101</v>
      </c>
      <c r="AC527" s="4">
        <v>25</v>
      </c>
      <c r="AD527" s="4" t="s">
        <v>1000</v>
      </c>
      <c r="AE527" s="4" t="s">
        <v>1001</v>
      </c>
    </row>
    <row r="528" spans="1:72" ht="13.5" customHeight="1">
      <c r="A528" s="6" t="str">
        <f>HYPERLINK("http://kyu.snu.ac.kr/sdhj/index.jsp?type=hj/GK14791_00IM0001_127b.jpg","1870_해북촌_127b")</f>
        <v>1870_해북촌_127b</v>
      </c>
      <c r="B528" s="4">
        <v>1870</v>
      </c>
      <c r="C528" s="4" t="s">
        <v>9396</v>
      </c>
      <c r="D528" s="4" t="s">
        <v>9397</v>
      </c>
      <c r="E528" s="4">
        <v>527</v>
      </c>
      <c r="F528" s="4">
        <v>3</v>
      </c>
      <c r="G528" s="4" t="s">
        <v>1183</v>
      </c>
      <c r="H528" s="4" t="s">
        <v>1184</v>
      </c>
      <c r="I528" s="4">
        <v>7</v>
      </c>
      <c r="L528" s="4">
        <v>4</v>
      </c>
      <c r="M528" s="4" t="s">
        <v>2099</v>
      </c>
      <c r="N528" s="4" t="s">
        <v>2100</v>
      </c>
      <c r="S528" s="4" t="s">
        <v>116</v>
      </c>
      <c r="T528" s="4" t="s">
        <v>117</v>
      </c>
      <c r="Y528" s="4" t="s">
        <v>2120</v>
      </c>
      <c r="Z528" s="4" t="s">
        <v>2121</v>
      </c>
      <c r="AC528" s="4">
        <v>18</v>
      </c>
      <c r="AD528" s="4" t="s">
        <v>122</v>
      </c>
      <c r="AE528" s="4" t="s">
        <v>123</v>
      </c>
    </row>
    <row r="529" spans="1:72" ht="13.5" customHeight="1">
      <c r="A529" s="6" t="str">
        <f>HYPERLINK("http://kyu.snu.ac.kr/sdhj/index.jsp?type=hj/GK14791_00IM0001_127b.jpg","1870_해북촌_127b")</f>
        <v>1870_해북촌_127b</v>
      </c>
      <c r="B529" s="4">
        <v>1870</v>
      </c>
      <c r="C529" s="4" t="s">
        <v>9396</v>
      </c>
      <c r="D529" s="4" t="s">
        <v>9397</v>
      </c>
      <c r="E529" s="4">
        <v>528</v>
      </c>
      <c r="F529" s="4">
        <v>3</v>
      </c>
      <c r="G529" s="4" t="s">
        <v>1183</v>
      </c>
      <c r="H529" s="4" t="s">
        <v>1184</v>
      </c>
      <c r="I529" s="4">
        <v>7</v>
      </c>
      <c r="L529" s="4">
        <v>4</v>
      </c>
      <c r="M529" s="4" t="s">
        <v>2099</v>
      </c>
      <c r="N529" s="4" t="s">
        <v>2100</v>
      </c>
      <c r="T529" s="4" t="s">
        <v>9500</v>
      </c>
      <c r="Y529" s="4" t="s">
        <v>9501</v>
      </c>
      <c r="Z529" s="4" t="s">
        <v>2122</v>
      </c>
      <c r="AC529" s="4">
        <v>16</v>
      </c>
      <c r="AD529" s="4" t="s">
        <v>701</v>
      </c>
      <c r="AE529" s="4" t="s">
        <v>702</v>
      </c>
    </row>
    <row r="530" spans="1:72" ht="13.5" customHeight="1">
      <c r="A530" s="6" t="str">
        <f>HYPERLINK("http://kyu.snu.ac.kr/sdhj/index.jsp?type=hj/GK14791_00IM0001_127b.jpg","1870_해북촌_127b")</f>
        <v>1870_해북촌_127b</v>
      </c>
      <c r="B530" s="4">
        <v>1870</v>
      </c>
      <c r="C530" s="4" t="s">
        <v>9396</v>
      </c>
      <c r="D530" s="4" t="s">
        <v>9397</v>
      </c>
      <c r="E530" s="4">
        <v>529</v>
      </c>
      <c r="F530" s="4">
        <v>3</v>
      </c>
      <c r="G530" s="4" t="s">
        <v>1183</v>
      </c>
      <c r="H530" s="4" t="s">
        <v>1184</v>
      </c>
      <c r="I530" s="4">
        <v>7</v>
      </c>
      <c r="L530" s="4">
        <v>4</v>
      </c>
      <c r="M530" s="4" t="s">
        <v>2099</v>
      </c>
      <c r="N530" s="4" t="s">
        <v>2100</v>
      </c>
      <c r="T530" s="4" t="s">
        <v>9400</v>
      </c>
      <c r="U530" s="4" t="s">
        <v>138</v>
      </c>
      <c r="V530" s="4" t="s">
        <v>139</v>
      </c>
      <c r="Y530" s="4" t="s">
        <v>1403</v>
      </c>
      <c r="Z530" s="4" t="s">
        <v>1404</v>
      </c>
      <c r="AD530" s="4" t="s">
        <v>258</v>
      </c>
      <c r="AE530" s="4" t="s">
        <v>259</v>
      </c>
    </row>
    <row r="531" spans="1:72" ht="13.5" customHeight="1">
      <c r="A531" s="6" t="str">
        <f>HYPERLINK("http://kyu.snu.ac.kr/sdhj/index.jsp?type=hj/GK14791_00IM0001_127b.jpg","1870_해북촌_127b")</f>
        <v>1870_해북촌_127b</v>
      </c>
      <c r="B531" s="4">
        <v>1870</v>
      </c>
      <c r="C531" s="4" t="s">
        <v>9396</v>
      </c>
      <c r="D531" s="4" t="s">
        <v>9397</v>
      </c>
      <c r="E531" s="4">
        <v>530</v>
      </c>
      <c r="F531" s="4">
        <v>3</v>
      </c>
      <c r="G531" s="4" t="s">
        <v>1183</v>
      </c>
      <c r="H531" s="4" t="s">
        <v>1184</v>
      </c>
      <c r="I531" s="4">
        <v>7</v>
      </c>
      <c r="L531" s="4">
        <v>5</v>
      </c>
      <c r="M531" s="4" t="s">
        <v>2123</v>
      </c>
      <c r="N531" s="4" t="s">
        <v>2124</v>
      </c>
      <c r="T531" s="4" t="s">
        <v>9502</v>
      </c>
      <c r="U531" s="4" t="s">
        <v>73</v>
      </c>
      <c r="V531" s="4" t="s">
        <v>74</v>
      </c>
      <c r="W531" s="4" t="s">
        <v>634</v>
      </c>
      <c r="X531" s="4" t="s">
        <v>635</v>
      </c>
      <c r="Y531" s="4" t="s">
        <v>2125</v>
      </c>
      <c r="Z531" s="4" t="s">
        <v>2126</v>
      </c>
      <c r="AC531" s="4">
        <v>63</v>
      </c>
      <c r="AD531" s="4" t="s">
        <v>319</v>
      </c>
      <c r="AE531" s="4" t="s">
        <v>320</v>
      </c>
      <c r="AJ531" s="4" t="s">
        <v>34</v>
      </c>
      <c r="AK531" s="4" t="s">
        <v>35</v>
      </c>
      <c r="AL531" s="4" t="s">
        <v>638</v>
      </c>
      <c r="AM531" s="4" t="s">
        <v>639</v>
      </c>
      <c r="AT531" s="4" t="s">
        <v>82</v>
      </c>
      <c r="AU531" s="4" t="s">
        <v>83</v>
      </c>
      <c r="AV531" s="4" t="s">
        <v>2104</v>
      </c>
      <c r="AW531" s="4" t="s">
        <v>1956</v>
      </c>
      <c r="BG531" s="4" t="s">
        <v>336</v>
      </c>
      <c r="BH531" s="4" t="s">
        <v>337</v>
      </c>
      <c r="BI531" s="4" t="s">
        <v>2105</v>
      </c>
      <c r="BJ531" s="4" t="s">
        <v>2106</v>
      </c>
      <c r="BK531" s="4" t="s">
        <v>82</v>
      </c>
      <c r="BL531" s="4" t="s">
        <v>83</v>
      </c>
      <c r="BM531" s="4" t="s">
        <v>2127</v>
      </c>
      <c r="BN531" s="4" t="s">
        <v>2128</v>
      </c>
      <c r="BO531" s="4" t="s">
        <v>82</v>
      </c>
      <c r="BP531" s="4" t="s">
        <v>83</v>
      </c>
      <c r="BQ531" s="4" t="s">
        <v>2129</v>
      </c>
      <c r="BR531" s="4" t="s">
        <v>2130</v>
      </c>
      <c r="BS531" s="4" t="s">
        <v>80</v>
      </c>
      <c r="BT531" s="4" t="s">
        <v>81</v>
      </c>
    </row>
    <row r="532" spans="1:72" ht="13.5" customHeight="1">
      <c r="A532" s="6" t="str">
        <f>HYPERLINK("http://kyu.snu.ac.kr/sdhj/index.jsp?type=hj/GK14791_00IM0001_127b.jpg","1870_해북촌_127b")</f>
        <v>1870_해북촌_127b</v>
      </c>
      <c r="B532" s="4">
        <v>1870</v>
      </c>
      <c r="C532" s="4" t="s">
        <v>9142</v>
      </c>
      <c r="D532" s="4" t="s">
        <v>9143</v>
      </c>
      <c r="E532" s="4">
        <v>531</v>
      </c>
      <c r="F532" s="4">
        <v>3</v>
      </c>
      <c r="G532" s="4" t="s">
        <v>1183</v>
      </c>
      <c r="H532" s="4" t="s">
        <v>1184</v>
      </c>
      <c r="I532" s="4">
        <v>7</v>
      </c>
      <c r="L532" s="4">
        <v>5</v>
      </c>
      <c r="M532" s="4" t="s">
        <v>2123</v>
      </c>
      <c r="N532" s="4" t="s">
        <v>2124</v>
      </c>
      <c r="S532" s="4" t="s">
        <v>116</v>
      </c>
      <c r="T532" s="4" t="s">
        <v>117</v>
      </c>
      <c r="Y532" s="4" t="s">
        <v>2118</v>
      </c>
      <c r="Z532" s="4" t="s">
        <v>2119</v>
      </c>
      <c r="AC532" s="4">
        <v>33</v>
      </c>
      <c r="AD532" s="4" t="s">
        <v>480</v>
      </c>
      <c r="AE532" s="4" t="s">
        <v>481</v>
      </c>
    </row>
    <row r="533" spans="1:72" ht="13.5" customHeight="1">
      <c r="A533" s="6" t="str">
        <f>HYPERLINK("http://kyu.snu.ac.kr/sdhj/index.jsp?type=hj/GK14791_00IM0001_127b.jpg","1870_해북촌_127b")</f>
        <v>1870_해북촌_127b</v>
      </c>
      <c r="B533" s="4">
        <v>1870</v>
      </c>
      <c r="C533" s="4" t="s">
        <v>9503</v>
      </c>
      <c r="D533" s="4" t="s">
        <v>9504</v>
      </c>
      <c r="E533" s="4">
        <v>532</v>
      </c>
      <c r="F533" s="4">
        <v>3</v>
      </c>
      <c r="G533" s="4" t="s">
        <v>1183</v>
      </c>
      <c r="H533" s="4" t="s">
        <v>1184</v>
      </c>
      <c r="I533" s="4">
        <v>7</v>
      </c>
      <c r="L533" s="4">
        <v>5</v>
      </c>
      <c r="M533" s="4" t="s">
        <v>2123</v>
      </c>
      <c r="N533" s="4" t="s">
        <v>2124</v>
      </c>
      <c r="S533" s="4" t="s">
        <v>2131</v>
      </c>
      <c r="T533" s="4" t="s">
        <v>1502</v>
      </c>
      <c r="W533" s="4" t="s">
        <v>688</v>
      </c>
      <c r="X533" s="4" t="s">
        <v>689</v>
      </c>
      <c r="Y533" s="4" t="s">
        <v>100</v>
      </c>
      <c r="Z533" s="4" t="s">
        <v>101</v>
      </c>
      <c r="AC533" s="4">
        <v>25</v>
      </c>
      <c r="AD533" s="4" t="s">
        <v>1000</v>
      </c>
      <c r="AE533" s="4" t="s">
        <v>1001</v>
      </c>
    </row>
    <row r="534" spans="1:72" ht="13.5" customHeight="1">
      <c r="A534" s="6" t="str">
        <f>HYPERLINK("http://kyu.snu.ac.kr/sdhj/index.jsp?type=hj/GK14791_00IM0001_127b.jpg","1870_해북촌_127b")</f>
        <v>1870_해북촌_127b</v>
      </c>
      <c r="B534" s="4">
        <v>1870</v>
      </c>
      <c r="C534" s="4" t="s">
        <v>9503</v>
      </c>
      <c r="D534" s="4" t="s">
        <v>9504</v>
      </c>
      <c r="E534" s="4">
        <v>533</v>
      </c>
      <c r="F534" s="4">
        <v>3</v>
      </c>
      <c r="G534" s="4" t="s">
        <v>1183</v>
      </c>
      <c r="H534" s="4" t="s">
        <v>1184</v>
      </c>
      <c r="I534" s="4">
        <v>7</v>
      </c>
      <c r="L534" s="4">
        <v>5</v>
      </c>
      <c r="M534" s="4" t="s">
        <v>2123</v>
      </c>
      <c r="N534" s="4" t="s">
        <v>2124</v>
      </c>
      <c r="T534" s="4" t="s">
        <v>9505</v>
      </c>
      <c r="U534" s="4" t="s">
        <v>138</v>
      </c>
      <c r="V534" s="4" t="s">
        <v>139</v>
      </c>
      <c r="Y534" s="4" t="s">
        <v>1179</v>
      </c>
      <c r="Z534" s="4" t="s">
        <v>1180</v>
      </c>
      <c r="AD534" s="4" t="s">
        <v>218</v>
      </c>
      <c r="AE534" s="4" t="s">
        <v>219</v>
      </c>
    </row>
    <row r="535" spans="1:72" ht="13.5" customHeight="1">
      <c r="A535" s="6" t="str">
        <f>HYPERLINK("http://kyu.snu.ac.kr/sdhj/index.jsp?type=hj/GK14791_00IM0001_127b.jpg","1870_해북촌_127b")</f>
        <v>1870_해북촌_127b</v>
      </c>
      <c r="B535" s="4">
        <v>1870</v>
      </c>
      <c r="C535" s="4" t="s">
        <v>9503</v>
      </c>
      <c r="D535" s="4" t="s">
        <v>9504</v>
      </c>
      <c r="E535" s="4">
        <v>534</v>
      </c>
      <c r="F535" s="4">
        <v>3</v>
      </c>
      <c r="G535" s="4" t="s">
        <v>1183</v>
      </c>
      <c r="H535" s="4" t="s">
        <v>1184</v>
      </c>
      <c r="I535" s="4">
        <v>7</v>
      </c>
      <c r="L535" s="4">
        <v>5</v>
      </c>
      <c r="M535" s="4" t="s">
        <v>2123</v>
      </c>
      <c r="N535" s="4" t="s">
        <v>2124</v>
      </c>
      <c r="T535" s="4" t="s">
        <v>9505</v>
      </c>
      <c r="U535" s="4" t="s">
        <v>138</v>
      </c>
      <c r="V535" s="4" t="s">
        <v>139</v>
      </c>
      <c r="Y535" s="4" t="s">
        <v>1437</v>
      </c>
      <c r="Z535" s="4" t="s">
        <v>1438</v>
      </c>
      <c r="AD535" s="4" t="s">
        <v>274</v>
      </c>
      <c r="AE535" s="4" t="s">
        <v>275</v>
      </c>
    </row>
    <row r="536" spans="1:72" ht="13.5" customHeight="1">
      <c r="A536" s="6" t="str">
        <f>HYPERLINK("http://kyu.snu.ac.kr/sdhj/index.jsp?type=hj/GK14791_00IM0001_127b.jpg","1870_해북촌_127b")</f>
        <v>1870_해북촌_127b</v>
      </c>
      <c r="B536" s="4">
        <v>1870</v>
      </c>
      <c r="C536" s="4" t="s">
        <v>9503</v>
      </c>
      <c r="D536" s="4" t="s">
        <v>9504</v>
      </c>
      <c r="E536" s="4">
        <v>535</v>
      </c>
      <c r="F536" s="4">
        <v>3</v>
      </c>
      <c r="G536" s="4" t="s">
        <v>1183</v>
      </c>
      <c r="H536" s="4" t="s">
        <v>1184</v>
      </c>
      <c r="I536" s="4">
        <v>7</v>
      </c>
      <c r="L536" s="4">
        <v>6</v>
      </c>
      <c r="M536" s="4" t="s">
        <v>2132</v>
      </c>
      <c r="N536" s="4" t="s">
        <v>2133</v>
      </c>
      <c r="T536" s="4" t="s">
        <v>9378</v>
      </c>
      <c r="U536" s="4" t="s">
        <v>73</v>
      </c>
      <c r="V536" s="4" t="s">
        <v>74</v>
      </c>
      <c r="W536" s="4" t="s">
        <v>634</v>
      </c>
      <c r="X536" s="4" t="s">
        <v>635</v>
      </c>
      <c r="Y536" s="4" t="s">
        <v>2134</v>
      </c>
      <c r="Z536" s="4" t="s">
        <v>2135</v>
      </c>
      <c r="AC536" s="4">
        <v>81</v>
      </c>
      <c r="AD536" s="4" t="s">
        <v>127</v>
      </c>
      <c r="AE536" s="4" t="s">
        <v>128</v>
      </c>
      <c r="AJ536" s="4" t="s">
        <v>34</v>
      </c>
      <c r="AK536" s="4" t="s">
        <v>35</v>
      </c>
      <c r="AL536" s="4" t="s">
        <v>638</v>
      </c>
      <c r="AM536" s="4" t="s">
        <v>639</v>
      </c>
      <c r="AT536" s="4" t="s">
        <v>82</v>
      </c>
      <c r="AU536" s="4" t="s">
        <v>83</v>
      </c>
      <c r="AV536" s="4" t="s">
        <v>2136</v>
      </c>
      <c r="AW536" s="4" t="s">
        <v>2137</v>
      </c>
      <c r="BG536" s="4" t="s">
        <v>82</v>
      </c>
      <c r="BH536" s="4" t="s">
        <v>83</v>
      </c>
      <c r="BI536" s="4" t="s">
        <v>2138</v>
      </c>
      <c r="BJ536" s="4" t="s">
        <v>2139</v>
      </c>
      <c r="BK536" s="4" t="s">
        <v>82</v>
      </c>
      <c r="BL536" s="4" t="s">
        <v>83</v>
      </c>
      <c r="BM536" s="4" t="s">
        <v>2140</v>
      </c>
      <c r="BN536" s="4" t="s">
        <v>2141</v>
      </c>
      <c r="BO536" s="4" t="s">
        <v>82</v>
      </c>
      <c r="BP536" s="4" t="s">
        <v>83</v>
      </c>
      <c r="BQ536" s="4" t="s">
        <v>2142</v>
      </c>
      <c r="BR536" s="4" t="s">
        <v>2143</v>
      </c>
      <c r="BS536" s="4" t="s">
        <v>115</v>
      </c>
      <c r="BT536" s="4" t="s">
        <v>9506</v>
      </c>
    </row>
    <row r="537" spans="1:72" ht="13.5" customHeight="1">
      <c r="A537" s="6" t="str">
        <f>HYPERLINK("http://kyu.snu.ac.kr/sdhj/index.jsp?type=hj/GK14791_00IM0001_127b.jpg","1870_해북촌_127b")</f>
        <v>1870_해북촌_127b</v>
      </c>
      <c r="B537" s="4">
        <v>1870</v>
      </c>
      <c r="C537" s="4" t="s">
        <v>9064</v>
      </c>
      <c r="D537" s="4" t="s">
        <v>9065</v>
      </c>
      <c r="E537" s="4">
        <v>536</v>
      </c>
      <c r="F537" s="4">
        <v>3</v>
      </c>
      <c r="G537" s="4" t="s">
        <v>1183</v>
      </c>
      <c r="H537" s="4" t="s">
        <v>1184</v>
      </c>
      <c r="I537" s="4">
        <v>7</v>
      </c>
      <c r="L537" s="4">
        <v>6</v>
      </c>
      <c r="M537" s="4" t="s">
        <v>2132</v>
      </c>
      <c r="N537" s="4" t="s">
        <v>2133</v>
      </c>
      <c r="S537" s="4" t="s">
        <v>116</v>
      </c>
      <c r="T537" s="4" t="s">
        <v>117</v>
      </c>
      <c r="Y537" s="4" t="s">
        <v>2144</v>
      </c>
      <c r="Z537" s="4" t="s">
        <v>637</v>
      </c>
      <c r="AC537" s="4">
        <v>50</v>
      </c>
      <c r="AD537" s="4" t="s">
        <v>380</v>
      </c>
      <c r="AE537" s="4" t="s">
        <v>381</v>
      </c>
    </row>
    <row r="538" spans="1:72" ht="13.5" customHeight="1">
      <c r="A538" s="6" t="str">
        <f>HYPERLINK("http://kyu.snu.ac.kr/sdhj/index.jsp?type=hj/GK14791_00IM0001_127b.jpg","1870_해북촌_127b")</f>
        <v>1870_해북촌_127b</v>
      </c>
      <c r="B538" s="4">
        <v>1870</v>
      </c>
      <c r="C538" s="4" t="s">
        <v>9380</v>
      </c>
      <c r="D538" s="4" t="s">
        <v>9381</v>
      </c>
      <c r="E538" s="4">
        <v>537</v>
      </c>
      <c r="F538" s="4">
        <v>3</v>
      </c>
      <c r="G538" s="4" t="s">
        <v>1183</v>
      </c>
      <c r="H538" s="4" t="s">
        <v>1184</v>
      </c>
      <c r="I538" s="4">
        <v>7</v>
      </c>
      <c r="L538" s="4">
        <v>6</v>
      </c>
      <c r="M538" s="4" t="s">
        <v>2132</v>
      </c>
      <c r="N538" s="4" t="s">
        <v>2133</v>
      </c>
      <c r="S538" s="4" t="s">
        <v>124</v>
      </c>
      <c r="T538" s="4" t="s">
        <v>125</v>
      </c>
      <c r="W538" s="4" t="s">
        <v>310</v>
      </c>
      <c r="X538" s="4" t="s">
        <v>311</v>
      </c>
      <c r="Y538" s="4" t="s">
        <v>100</v>
      </c>
      <c r="Z538" s="4" t="s">
        <v>101</v>
      </c>
      <c r="AC538" s="4">
        <v>46</v>
      </c>
      <c r="AD538" s="4" t="s">
        <v>287</v>
      </c>
      <c r="AE538" s="4" t="s">
        <v>288</v>
      </c>
    </row>
    <row r="539" spans="1:72" ht="13.5" customHeight="1">
      <c r="A539" s="6" t="str">
        <f>HYPERLINK("http://kyu.snu.ac.kr/sdhj/index.jsp?type=hj/GK14791_00IM0001_127b.jpg","1870_해북촌_127b")</f>
        <v>1870_해북촌_127b</v>
      </c>
      <c r="B539" s="4">
        <v>1870</v>
      </c>
      <c r="C539" s="4" t="s">
        <v>9380</v>
      </c>
      <c r="D539" s="4" t="s">
        <v>9381</v>
      </c>
      <c r="E539" s="4">
        <v>538</v>
      </c>
      <c r="F539" s="4">
        <v>3</v>
      </c>
      <c r="G539" s="4" t="s">
        <v>1183</v>
      </c>
      <c r="H539" s="4" t="s">
        <v>1184</v>
      </c>
      <c r="I539" s="4">
        <v>7</v>
      </c>
      <c r="L539" s="4">
        <v>6</v>
      </c>
      <c r="M539" s="4" t="s">
        <v>2132</v>
      </c>
      <c r="N539" s="4" t="s">
        <v>2133</v>
      </c>
      <c r="S539" s="4" t="s">
        <v>116</v>
      </c>
      <c r="T539" s="4" t="s">
        <v>117</v>
      </c>
      <c r="Y539" s="4" t="s">
        <v>9507</v>
      </c>
      <c r="Z539" s="4" t="s">
        <v>9508</v>
      </c>
      <c r="AC539" s="4">
        <v>43</v>
      </c>
      <c r="AD539" s="4" t="s">
        <v>274</v>
      </c>
      <c r="AE539" s="4" t="s">
        <v>275</v>
      </c>
    </row>
    <row r="540" spans="1:72" ht="13.5" customHeight="1">
      <c r="A540" s="6" t="str">
        <f>HYPERLINK("http://kyu.snu.ac.kr/sdhj/index.jsp?type=hj/GK14791_00IM0001_127b.jpg","1870_해북촌_127b")</f>
        <v>1870_해북촌_127b</v>
      </c>
      <c r="B540" s="4">
        <v>1870</v>
      </c>
      <c r="C540" s="4" t="s">
        <v>9380</v>
      </c>
      <c r="D540" s="4" t="s">
        <v>9381</v>
      </c>
      <c r="E540" s="4">
        <v>539</v>
      </c>
      <c r="F540" s="4">
        <v>3</v>
      </c>
      <c r="G540" s="4" t="s">
        <v>1183</v>
      </c>
      <c r="H540" s="4" t="s">
        <v>1184</v>
      </c>
      <c r="I540" s="4">
        <v>7</v>
      </c>
      <c r="L540" s="4">
        <v>6</v>
      </c>
      <c r="M540" s="4" t="s">
        <v>2132</v>
      </c>
      <c r="N540" s="4" t="s">
        <v>2133</v>
      </c>
      <c r="S540" s="4" t="s">
        <v>124</v>
      </c>
      <c r="T540" s="4" t="s">
        <v>125</v>
      </c>
      <c r="W540" s="4" t="s">
        <v>1313</v>
      </c>
      <c r="X540" s="4" t="s">
        <v>1314</v>
      </c>
      <c r="Y540" s="4" t="s">
        <v>100</v>
      </c>
      <c r="Z540" s="4" t="s">
        <v>101</v>
      </c>
      <c r="AC540" s="4">
        <v>43</v>
      </c>
      <c r="AD540" s="4" t="s">
        <v>274</v>
      </c>
      <c r="AE540" s="4" t="s">
        <v>275</v>
      </c>
    </row>
    <row r="541" spans="1:72" ht="13.5" customHeight="1">
      <c r="A541" s="6" t="str">
        <f>HYPERLINK("http://kyu.snu.ac.kr/sdhj/index.jsp?type=hj/GK14791_00IM0001_127b.jpg","1870_해북촌_127b")</f>
        <v>1870_해북촌_127b</v>
      </c>
      <c r="B541" s="4">
        <v>1870</v>
      </c>
      <c r="C541" s="4" t="s">
        <v>9380</v>
      </c>
      <c r="D541" s="4" t="s">
        <v>9381</v>
      </c>
      <c r="E541" s="4">
        <v>540</v>
      </c>
      <c r="F541" s="4">
        <v>3</v>
      </c>
      <c r="G541" s="4" t="s">
        <v>1183</v>
      </c>
      <c r="H541" s="4" t="s">
        <v>1184</v>
      </c>
      <c r="I541" s="4">
        <v>7</v>
      </c>
      <c r="L541" s="4">
        <v>6</v>
      </c>
      <c r="M541" s="4" t="s">
        <v>2132</v>
      </c>
      <c r="N541" s="4" t="s">
        <v>2133</v>
      </c>
      <c r="S541" s="4" t="s">
        <v>116</v>
      </c>
      <c r="T541" s="4" t="s">
        <v>117</v>
      </c>
      <c r="Y541" s="4" t="s">
        <v>2145</v>
      </c>
      <c r="Z541" s="4" t="s">
        <v>2146</v>
      </c>
      <c r="AC541" s="4">
        <v>30</v>
      </c>
      <c r="AD541" s="4" t="s">
        <v>414</v>
      </c>
      <c r="AE541" s="4" t="s">
        <v>415</v>
      </c>
    </row>
    <row r="542" spans="1:72" ht="13.5" customHeight="1">
      <c r="A542" s="6" t="str">
        <f>HYPERLINK("http://kyu.snu.ac.kr/sdhj/index.jsp?type=hj/GK14791_00IM0001_127b.jpg","1870_해북촌_127b")</f>
        <v>1870_해북촌_127b</v>
      </c>
      <c r="B542" s="4">
        <v>1870</v>
      </c>
      <c r="C542" s="4" t="s">
        <v>9380</v>
      </c>
      <c r="D542" s="4" t="s">
        <v>9381</v>
      </c>
      <c r="E542" s="4">
        <v>541</v>
      </c>
      <c r="F542" s="4">
        <v>3</v>
      </c>
      <c r="G542" s="4" t="s">
        <v>1183</v>
      </c>
      <c r="H542" s="4" t="s">
        <v>1184</v>
      </c>
      <c r="I542" s="4">
        <v>7</v>
      </c>
      <c r="L542" s="4">
        <v>6</v>
      </c>
      <c r="M542" s="4" t="s">
        <v>2132</v>
      </c>
      <c r="N542" s="4" t="s">
        <v>2133</v>
      </c>
      <c r="S542" s="4" t="s">
        <v>124</v>
      </c>
      <c r="T542" s="4" t="s">
        <v>125</v>
      </c>
      <c r="W542" s="4" t="s">
        <v>688</v>
      </c>
      <c r="X542" s="4" t="s">
        <v>689</v>
      </c>
      <c r="Y542" s="4" t="s">
        <v>100</v>
      </c>
      <c r="Z542" s="4" t="s">
        <v>101</v>
      </c>
      <c r="AC542" s="4">
        <v>33</v>
      </c>
      <c r="AD542" s="4" t="s">
        <v>621</v>
      </c>
      <c r="AE542" s="4" t="s">
        <v>622</v>
      </c>
    </row>
    <row r="543" spans="1:72" ht="13.5" customHeight="1">
      <c r="A543" s="6" t="str">
        <f>HYPERLINK("http://kyu.snu.ac.kr/sdhj/index.jsp?type=hj/GK14791_00IM0001_127b.jpg","1870_해북촌_127b")</f>
        <v>1870_해북촌_127b</v>
      </c>
      <c r="B543" s="4">
        <v>1870</v>
      </c>
      <c r="C543" s="4" t="s">
        <v>9380</v>
      </c>
      <c r="D543" s="4" t="s">
        <v>9381</v>
      </c>
      <c r="E543" s="4">
        <v>542</v>
      </c>
      <c r="F543" s="4">
        <v>3</v>
      </c>
      <c r="G543" s="4" t="s">
        <v>1183</v>
      </c>
      <c r="H543" s="4" t="s">
        <v>1184</v>
      </c>
      <c r="I543" s="4">
        <v>7</v>
      </c>
      <c r="L543" s="4">
        <v>6</v>
      </c>
      <c r="M543" s="4" t="s">
        <v>2132</v>
      </c>
      <c r="N543" s="4" t="s">
        <v>2133</v>
      </c>
      <c r="S543" s="4" t="s">
        <v>580</v>
      </c>
      <c r="T543" s="4" t="s">
        <v>581</v>
      </c>
      <c r="Y543" s="4" t="s">
        <v>2147</v>
      </c>
      <c r="Z543" s="4" t="s">
        <v>2148</v>
      </c>
      <c r="AA543" s="4" t="s">
        <v>2149</v>
      </c>
      <c r="AB543" s="4" t="s">
        <v>2150</v>
      </c>
      <c r="AC543" s="4">
        <v>29</v>
      </c>
      <c r="AD543" s="4" t="s">
        <v>282</v>
      </c>
      <c r="AE543" s="4" t="s">
        <v>283</v>
      </c>
    </row>
    <row r="544" spans="1:72" ht="13.5" customHeight="1">
      <c r="A544" s="6" t="str">
        <f>HYPERLINK("http://kyu.snu.ac.kr/sdhj/index.jsp?type=hj/GK14791_00IM0001_127b.jpg","1870_해북촌_127b")</f>
        <v>1870_해북촌_127b</v>
      </c>
      <c r="B544" s="4">
        <v>1870</v>
      </c>
      <c r="C544" s="4" t="s">
        <v>9380</v>
      </c>
      <c r="D544" s="4" t="s">
        <v>9381</v>
      </c>
      <c r="E544" s="4">
        <v>543</v>
      </c>
      <c r="F544" s="4">
        <v>3</v>
      </c>
      <c r="G544" s="4" t="s">
        <v>1183</v>
      </c>
      <c r="H544" s="4" t="s">
        <v>1184</v>
      </c>
      <c r="I544" s="4">
        <v>7</v>
      </c>
      <c r="L544" s="4">
        <v>6</v>
      </c>
      <c r="M544" s="4" t="s">
        <v>2132</v>
      </c>
      <c r="N544" s="4" t="s">
        <v>2133</v>
      </c>
      <c r="S544" s="4" t="s">
        <v>1507</v>
      </c>
      <c r="T544" s="4" t="s">
        <v>1508</v>
      </c>
      <c r="W544" s="4" t="s">
        <v>75</v>
      </c>
      <c r="X544" s="4" t="s">
        <v>9379</v>
      </c>
      <c r="Y544" s="4" t="s">
        <v>100</v>
      </c>
      <c r="Z544" s="4" t="s">
        <v>101</v>
      </c>
      <c r="AC544" s="4">
        <v>32</v>
      </c>
      <c r="AD544" s="4" t="s">
        <v>134</v>
      </c>
      <c r="AE544" s="4" t="s">
        <v>135</v>
      </c>
    </row>
    <row r="545" spans="1:72" ht="13.5" customHeight="1">
      <c r="A545" s="6" t="str">
        <f>HYPERLINK("http://kyu.snu.ac.kr/sdhj/index.jsp?type=hj/GK14791_00IM0001_127b.jpg","1870_해북촌_127b")</f>
        <v>1870_해북촌_127b</v>
      </c>
      <c r="B545" s="4">
        <v>1870</v>
      </c>
      <c r="C545" s="4" t="s">
        <v>9380</v>
      </c>
      <c r="D545" s="4" t="s">
        <v>9381</v>
      </c>
      <c r="E545" s="4">
        <v>544</v>
      </c>
      <c r="F545" s="4">
        <v>3</v>
      </c>
      <c r="G545" s="4" t="s">
        <v>1183</v>
      </c>
      <c r="H545" s="4" t="s">
        <v>1184</v>
      </c>
      <c r="I545" s="4">
        <v>7</v>
      </c>
      <c r="L545" s="4">
        <v>6</v>
      </c>
      <c r="M545" s="4" t="s">
        <v>2132</v>
      </c>
      <c r="N545" s="4" t="s">
        <v>2133</v>
      </c>
      <c r="S545" s="4" t="s">
        <v>580</v>
      </c>
      <c r="T545" s="4" t="s">
        <v>581</v>
      </c>
      <c r="Y545" s="4" t="s">
        <v>2151</v>
      </c>
      <c r="Z545" s="4" t="s">
        <v>762</v>
      </c>
      <c r="AC545" s="4">
        <v>21</v>
      </c>
      <c r="AD545" s="4" t="s">
        <v>127</v>
      </c>
      <c r="AE545" s="4" t="s">
        <v>128</v>
      </c>
    </row>
    <row r="546" spans="1:72" ht="13.5" customHeight="1">
      <c r="A546" s="6" t="str">
        <f>HYPERLINK("http://kyu.snu.ac.kr/sdhj/index.jsp?type=hj/GK14791_00IM0001_127b.jpg","1870_해북촌_127b")</f>
        <v>1870_해북촌_127b</v>
      </c>
      <c r="B546" s="4">
        <v>1870</v>
      </c>
      <c r="C546" s="4" t="s">
        <v>9380</v>
      </c>
      <c r="D546" s="4" t="s">
        <v>9381</v>
      </c>
      <c r="E546" s="4">
        <v>545</v>
      </c>
      <c r="F546" s="4">
        <v>3</v>
      </c>
      <c r="G546" s="4" t="s">
        <v>1183</v>
      </c>
      <c r="H546" s="4" t="s">
        <v>1184</v>
      </c>
      <c r="I546" s="4">
        <v>7</v>
      </c>
      <c r="L546" s="4">
        <v>6</v>
      </c>
      <c r="M546" s="4" t="s">
        <v>2132</v>
      </c>
      <c r="N546" s="4" t="s">
        <v>2133</v>
      </c>
      <c r="S546" s="4" t="s">
        <v>1507</v>
      </c>
      <c r="T546" s="4" t="s">
        <v>1508</v>
      </c>
      <c r="W546" s="4" t="s">
        <v>1269</v>
      </c>
      <c r="X546" s="4" t="s">
        <v>585</v>
      </c>
      <c r="Y546" s="4" t="s">
        <v>100</v>
      </c>
      <c r="Z546" s="4" t="s">
        <v>101</v>
      </c>
      <c r="AC546" s="4">
        <v>22</v>
      </c>
      <c r="AD546" s="4" t="s">
        <v>826</v>
      </c>
      <c r="AE546" s="4" t="s">
        <v>827</v>
      </c>
    </row>
    <row r="547" spans="1:72" ht="13.5" customHeight="1">
      <c r="A547" s="6" t="str">
        <f>HYPERLINK("http://kyu.snu.ac.kr/sdhj/index.jsp?type=hj/GK14791_00IM0001_127b.jpg","1870_해북촌_127b")</f>
        <v>1870_해북촌_127b</v>
      </c>
      <c r="B547" s="4">
        <v>1870</v>
      </c>
      <c r="C547" s="4" t="s">
        <v>9380</v>
      </c>
      <c r="D547" s="4" t="s">
        <v>9381</v>
      </c>
      <c r="E547" s="4">
        <v>546</v>
      </c>
      <c r="F547" s="4">
        <v>3</v>
      </c>
      <c r="G547" s="4" t="s">
        <v>1183</v>
      </c>
      <c r="H547" s="4" t="s">
        <v>1184</v>
      </c>
      <c r="I547" s="4">
        <v>7</v>
      </c>
      <c r="L547" s="4">
        <v>6</v>
      </c>
      <c r="M547" s="4" t="s">
        <v>2132</v>
      </c>
      <c r="N547" s="4" t="s">
        <v>2133</v>
      </c>
      <c r="S547" s="4" t="s">
        <v>580</v>
      </c>
      <c r="T547" s="4" t="s">
        <v>581</v>
      </c>
      <c r="Y547" s="4" t="s">
        <v>2152</v>
      </c>
      <c r="Z547" s="4" t="s">
        <v>2153</v>
      </c>
      <c r="AC547" s="4">
        <v>15</v>
      </c>
      <c r="AD547" s="4" t="s">
        <v>218</v>
      </c>
      <c r="AE547" s="4" t="s">
        <v>219</v>
      </c>
    </row>
    <row r="548" spans="1:72" ht="13.5" customHeight="1">
      <c r="A548" s="6" t="str">
        <f>HYPERLINK("http://kyu.snu.ac.kr/sdhj/index.jsp?type=hj/GK14791_00IM0001_127b.jpg","1870_해북촌_127b")</f>
        <v>1870_해북촌_127b</v>
      </c>
      <c r="B548" s="4">
        <v>1870</v>
      </c>
      <c r="C548" s="4" t="s">
        <v>9380</v>
      </c>
      <c r="D548" s="4" t="s">
        <v>9381</v>
      </c>
      <c r="E548" s="4">
        <v>547</v>
      </c>
      <c r="F548" s="4">
        <v>3</v>
      </c>
      <c r="G548" s="4" t="s">
        <v>1183</v>
      </c>
      <c r="H548" s="4" t="s">
        <v>1184</v>
      </c>
      <c r="I548" s="4">
        <v>7</v>
      </c>
      <c r="L548" s="4">
        <v>6</v>
      </c>
      <c r="M548" s="4" t="s">
        <v>2132</v>
      </c>
      <c r="N548" s="4" t="s">
        <v>2133</v>
      </c>
      <c r="S548" s="4" t="s">
        <v>2154</v>
      </c>
      <c r="T548" s="4" t="s">
        <v>2155</v>
      </c>
      <c r="Y548" s="4" t="s">
        <v>2156</v>
      </c>
      <c r="Z548" s="4" t="s">
        <v>2157</v>
      </c>
      <c r="AC548" s="4">
        <v>28</v>
      </c>
      <c r="AD548" s="4" t="s">
        <v>771</v>
      </c>
      <c r="AE548" s="4" t="s">
        <v>772</v>
      </c>
    </row>
    <row r="549" spans="1:72" ht="13.5" customHeight="1">
      <c r="A549" s="6" t="str">
        <f>HYPERLINK("http://kyu.snu.ac.kr/sdhj/index.jsp?type=hj/GK14791_00IM0001_127b.jpg","1870_해북촌_127b")</f>
        <v>1870_해북촌_127b</v>
      </c>
      <c r="B549" s="4">
        <v>1870</v>
      </c>
      <c r="C549" s="4" t="s">
        <v>9380</v>
      </c>
      <c r="D549" s="4" t="s">
        <v>9381</v>
      </c>
      <c r="E549" s="4">
        <v>548</v>
      </c>
      <c r="F549" s="4">
        <v>3</v>
      </c>
      <c r="G549" s="4" t="s">
        <v>1183</v>
      </c>
      <c r="H549" s="4" t="s">
        <v>1184</v>
      </c>
      <c r="I549" s="4">
        <v>7</v>
      </c>
      <c r="L549" s="4">
        <v>6</v>
      </c>
      <c r="M549" s="4" t="s">
        <v>2132</v>
      </c>
      <c r="N549" s="4" t="s">
        <v>2133</v>
      </c>
      <c r="T549" s="4" t="s">
        <v>9382</v>
      </c>
      <c r="U549" s="4" t="s">
        <v>138</v>
      </c>
      <c r="V549" s="4" t="s">
        <v>139</v>
      </c>
      <c r="Y549" s="4" t="s">
        <v>2158</v>
      </c>
      <c r="Z549" s="4" t="s">
        <v>2159</v>
      </c>
      <c r="AD549" s="4" t="s">
        <v>238</v>
      </c>
      <c r="AE549" s="4" t="s">
        <v>239</v>
      </c>
    </row>
    <row r="550" spans="1:72" ht="13.5" customHeight="1">
      <c r="A550" s="6" t="str">
        <f>HYPERLINK("http://kyu.snu.ac.kr/sdhj/index.jsp?type=hj/GK14791_00IM0001_127b.jpg","1870_해북촌_127b")</f>
        <v>1870_해북촌_127b</v>
      </c>
      <c r="B550" s="4">
        <v>1870</v>
      </c>
      <c r="C550" s="4" t="s">
        <v>9380</v>
      </c>
      <c r="D550" s="4" t="s">
        <v>9381</v>
      </c>
      <c r="E550" s="4">
        <v>549</v>
      </c>
      <c r="F550" s="4">
        <v>3</v>
      </c>
      <c r="G550" s="4" t="s">
        <v>1183</v>
      </c>
      <c r="H550" s="4" t="s">
        <v>1184</v>
      </c>
      <c r="I550" s="4">
        <v>7</v>
      </c>
      <c r="L550" s="4">
        <v>6</v>
      </c>
      <c r="M550" s="4" t="s">
        <v>2132</v>
      </c>
      <c r="N550" s="4" t="s">
        <v>2133</v>
      </c>
      <c r="T550" s="4" t="s">
        <v>9382</v>
      </c>
      <c r="U550" s="4" t="s">
        <v>284</v>
      </c>
      <c r="V550" s="4" t="s">
        <v>285</v>
      </c>
      <c r="Y550" s="4" t="s">
        <v>2160</v>
      </c>
      <c r="Z550" s="4" t="s">
        <v>2161</v>
      </c>
      <c r="AD550" s="4" t="s">
        <v>282</v>
      </c>
      <c r="AE550" s="4" t="s">
        <v>283</v>
      </c>
    </row>
    <row r="551" spans="1:72" ht="13.5" customHeight="1">
      <c r="A551" s="6" t="str">
        <f>HYPERLINK("http://kyu.snu.ac.kr/sdhj/index.jsp?type=hj/GK14791_00IM0001_127b.jpg","1870_해북촌_127b")</f>
        <v>1870_해북촌_127b</v>
      </c>
      <c r="B551" s="4">
        <v>1870</v>
      </c>
      <c r="C551" s="4" t="s">
        <v>9380</v>
      </c>
      <c r="D551" s="4" t="s">
        <v>9381</v>
      </c>
      <c r="E551" s="4">
        <v>550</v>
      </c>
      <c r="F551" s="4">
        <v>3</v>
      </c>
      <c r="G551" s="4" t="s">
        <v>1183</v>
      </c>
      <c r="H551" s="4" t="s">
        <v>1184</v>
      </c>
      <c r="I551" s="4">
        <v>7</v>
      </c>
      <c r="L551" s="4">
        <v>6</v>
      </c>
      <c r="M551" s="4" t="s">
        <v>2132</v>
      </c>
      <c r="N551" s="4" t="s">
        <v>2133</v>
      </c>
      <c r="T551" s="4" t="s">
        <v>9382</v>
      </c>
      <c r="U551" s="4" t="s">
        <v>138</v>
      </c>
      <c r="V551" s="4" t="s">
        <v>139</v>
      </c>
      <c r="Y551" s="4" t="s">
        <v>2162</v>
      </c>
      <c r="Z551" s="4" t="s">
        <v>2163</v>
      </c>
      <c r="AD551" s="4" t="s">
        <v>414</v>
      </c>
      <c r="AE551" s="4" t="s">
        <v>415</v>
      </c>
    </row>
    <row r="552" spans="1:72" ht="13.5" customHeight="1">
      <c r="A552" s="6" t="str">
        <f>HYPERLINK("http://kyu.snu.ac.kr/sdhj/index.jsp?type=hj/GK14791_00IM0001_127b.jpg","1870_해북촌_127b")</f>
        <v>1870_해북촌_127b</v>
      </c>
      <c r="B552" s="4">
        <v>1870</v>
      </c>
      <c r="C552" s="4" t="s">
        <v>9057</v>
      </c>
      <c r="D552" s="4" t="s">
        <v>9058</v>
      </c>
      <c r="E552" s="4">
        <v>551</v>
      </c>
      <c r="F552" s="4">
        <v>3</v>
      </c>
      <c r="G552" s="4" t="s">
        <v>1183</v>
      </c>
      <c r="H552" s="4" t="s">
        <v>1184</v>
      </c>
      <c r="I552" s="4">
        <v>7</v>
      </c>
      <c r="L552" s="4">
        <v>7</v>
      </c>
      <c r="M552" s="4" t="s">
        <v>9509</v>
      </c>
      <c r="N552" s="4" t="s">
        <v>9510</v>
      </c>
      <c r="O552" s="4" t="s">
        <v>13</v>
      </c>
      <c r="P552" s="4" t="s">
        <v>14</v>
      </c>
      <c r="T552" s="4" t="s">
        <v>9109</v>
      </c>
      <c r="U552" s="4" t="s">
        <v>73</v>
      </c>
      <c r="V552" s="4" t="s">
        <v>74</v>
      </c>
      <c r="W552" s="4" t="s">
        <v>634</v>
      </c>
      <c r="X552" s="4" t="s">
        <v>635</v>
      </c>
      <c r="Y552" s="4" t="s">
        <v>9511</v>
      </c>
      <c r="Z552" s="4" t="s">
        <v>9512</v>
      </c>
      <c r="AC552" s="4">
        <v>57</v>
      </c>
      <c r="AD552" s="4" t="s">
        <v>248</v>
      </c>
      <c r="AE552" s="4" t="s">
        <v>249</v>
      </c>
      <c r="AJ552" s="4" t="s">
        <v>34</v>
      </c>
      <c r="AK552" s="4" t="s">
        <v>35</v>
      </c>
      <c r="AL552" s="4" t="s">
        <v>638</v>
      </c>
      <c r="AM552" s="4" t="s">
        <v>639</v>
      </c>
      <c r="AT552" s="4" t="s">
        <v>82</v>
      </c>
      <c r="AU552" s="4" t="s">
        <v>83</v>
      </c>
      <c r="AV552" s="4" t="s">
        <v>1193</v>
      </c>
      <c r="AW552" s="4" t="s">
        <v>1194</v>
      </c>
      <c r="BG552" s="4" t="s">
        <v>82</v>
      </c>
      <c r="BH552" s="4" t="s">
        <v>83</v>
      </c>
      <c r="BI552" s="4" t="s">
        <v>1195</v>
      </c>
      <c r="BJ552" s="4" t="s">
        <v>1196</v>
      </c>
      <c r="BK552" s="4" t="s">
        <v>82</v>
      </c>
      <c r="BL552" s="4" t="s">
        <v>83</v>
      </c>
      <c r="BM552" s="4" t="s">
        <v>1251</v>
      </c>
      <c r="BN552" s="4" t="s">
        <v>1252</v>
      </c>
      <c r="BO552" s="4" t="s">
        <v>82</v>
      </c>
      <c r="BP552" s="4" t="s">
        <v>83</v>
      </c>
      <c r="BQ552" s="4" t="s">
        <v>9513</v>
      </c>
      <c r="BR552" s="4" t="s">
        <v>1479</v>
      </c>
      <c r="BS552" s="4" t="s">
        <v>400</v>
      </c>
      <c r="BT552" s="4" t="s">
        <v>401</v>
      </c>
    </row>
    <row r="553" spans="1:72" ht="13.5" customHeight="1">
      <c r="A553" s="6" t="str">
        <f>HYPERLINK("http://kyu.snu.ac.kr/sdhj/index.jsp?type=hj/GK14791_00IM0001_127b.jpg","1870_해북촌_127b")</f>
        <v>1870_해북촌_127b</v>
      </c>
      <c r="B553" s="4">
        <v>1870</v>
      </c>
      <c r="C553" s="4" t="s">
        <v>9383</v>
      </c>
      <c r="D553" s="4" t="s">
        <v>9384</v>
      </c>
      <c r="E553" s="4">
        <v>552</v>
      </c>
      <c r="F553" s="4">
        <v>3</v>
      </c>
      <c r="G553" s="4" t="s">
        <v>1183</v>
      </c>
      <c r="H553" s="4" t="s">
        <v>1184</v>
      </c>
      <c r="I553" s="4">
        <v>7</v>
      </c>
      <c r="L553" s="4">
        <v>7</v>
      </c>
      <c r="M553" s="4" t="s">
        <v>9509</v>
      </c>
      <c r="N553" s="4" t="s">
        <v>9510</v>
      </c>
      <c r="S553" s="4" t="s">
        <v>96</v>
      </c>
      <c r="T553" s="4" t="s">
        <v>97</v>
      </c>
      <c r="W553" s="4" t="s">
        <v>310</v>
      </c>
      <c r="X553" s="4" t="s">
        <v>311</v>
      </c>
      <c r="Y553" s="4" t="s">
        <v>100</v>
      </c>
      <c r="Z553" s="4" t="s">
        <v>101</v>
      </c>
      <c r="AC553" s="4">
        <v>50</v>
      </c>
      <c r="AD553" s="4" t="s">
        <v>169</v>
      </c>
      <c r="AE553" s="4" t="s">
        <v>170</v>
      </c>
      <c r="AJ553" s="4" t="s">
        <v>34</v>
      </c>
      <c r="AK553" s="4" t="s">
        <v>35</v>
      </c>
      <c r="AL553" s="4" t="s">
        <v>909</v>
      </c>
      <c r="AM553" s="4" t="s">
        <v>910</v>
      </c>
    </row>
    <row r="554" spans="1:72" ht="13.5" customHeight="1">
      <c r="A554" s="6" t="str">
        <f>HYPERLINK("http://kyu.snu.ac.kr/sdhj/index.jsp?type=hj/GK14791_00IM0001_127b.jpg","1870_해북촌_127b")</f>
        <v>1870_해북촌_127b</v>
      </c>
      <c r="B554" s="4">
        <v>1870</v>
      </c>
      <c r="C554" s="4" t="s">
        <v>9116</v>
      </c>
      <c r="D554" s="4" t="s">
        <v>9117</v>
      </c>
      <c r="E554" s="4">
        <v>553</v>
      </c>
      <c r="F554" s="4">
        <v>3</v>
      </c>
      <c r="G554" s="4" t="s">
        <v>1183</v>
      </c>
      <c r="H554" s="4" t="s">
        <v>1184</v>
      </c>
      <c r="I554" s="4">
        <v>7</v>
      </c>
      <c r="L554" s="4">
        <v>7</v>
      </c>
      <c r="M554" s="4" t="s">
        <v>9509</v>
      </c>
      <c r="N554" s="4" t="s">
        <v>9510</v>
      </c>
      <c r="T554" s="4" t="s">
        <v>9120</v>
      </c>
      <c r="U554" s="4" t="s">
        <v>138</v>
      </c>
      <c r="V554" s="4" t="s">
        <v>139</v>
      </c>
      <c r="Y554" s="4" t="s">
        <v>1494</v>
      </c>
      <c r="Z554" s="4" t="s">
        <v>1495</v>
      </c>
      <c r="AD554" s="4" t="s">
        <v>258</v>
      </c>
      <c r="AE554" s="4" t="s">
        <v>259</v>
      </c>
    </row>
    <row r="555" spans="1:72" ht="13.5" customHeight="1">
      <c r="A555" s="6" t="str">
        <f>HYPERLINK("http://kyu.snu.ac.kr/sdhj/index.jsp?type=hj/GK14791_00IM0001_128a.jpg","1870_해북촌_128a")</f>
        <v>1870_해북촌_128a</v>
      </c>
      <c r="B555" s="4">
        <v>1870</v>
      </c>
      <c r="C555" s="4" t="s">
        <v>9116</v>
      </c>
      <c r="D555" s="4" t="s">
        <v>9117</v>
      </c>
      <c r="E555" s="4">
        <v>554</v>
      </c>
      <c r="F555" s="4">
        <v>4</v>
      </c>
      <c r="G555" s="4" t="s">
        <v>2164</v>
      </c>
      <c r="H555" s="4" t="s">
        <v>9514</v>
      </c>
      <c r="I555" s="4">
        <v>1</v>
      </c>
      <c r="J555" s="4" t="s">
        <v>2165</v>
      </c>
      <c r="K555" s="4" t="s">
        <v>2166</v>
      </c>
      <c r="L555" s="4">
        <v>1</v>
      </c>
      <c r="M555" s="4" t="s">
        <v>2167</v>
      </c>
      <c r="N555" s="4" t="s">
        <v>2168</v>
      </c>
      <c r="T555" s="4" t="s">
        <v>9515</v>
      </c>
      <c r="U555" s="4" t="s">
        <v>73</v>
      </c>
      <c r="V555" s="4" t="s">
        <v>74</v>
      </c>
      <c r="W555" s="4" t="s">
        <v>126</v>
      </c>
      <c r="X555" s="4" t="s">
        <v>9516</v>
      </c>
      <c r="Y555" s="4" t="s">
        <v>2169</v>
      </c>
      <c r="Z555" s="4" t="s">
        <v>2170</v>
      </c>
      <c r="AC555" s="4">
        <v>41</v>
      </c>
      <c r="AD555" s="4" t="s">
        <v>174</v>
      </c>
      <c r="AE555" s="4" t="s">
        <v>175</v>
      </c>
      <c r="AJ555" s="4" t="s">
        <v>34</v>
      </c>
      <c r="AK555" s="4" t="s">
        <v>35</v>
      </c>
      <c r="AL555" s="4" t="s">
        <v>2171</v>
      </c>
      <c r="AM555" s="4" t="s">
        <v>359</v>
      </c>
      <c r="AT555" s="4" t="s">
        <v>82</v>
      </c>
      <c r="AU555" s="4" t="s">
        <v>83</v>
      </c>
      <c r="AV555" s="4" t="s">
        <v>2172</v>
      </c>
      <c r="AW555" s="4" t="s">
        <v>2173</v>
      </c>
      <c r="BG555" s="4" t="s">
        <v>82</v>
      </c>
      <c r="BH555" s="4" t="s">
        <v>83</v>
      </c>
      <c r="BI555" s="4" t="s">
        <v>2174</v>
      </c>
      <c r="BJ555" s="4" t="s">
        <v>2175</v>
      </c>
      <c r="BK555" s="4" t="s">
        <v>82</v>
      </c>
      <c r="BL555" s="4" t="s">
        <v>83</v>
      </c>
      <c r="BM555" s="4" t="s">
        <v>2176</v>
      </c>
      <c r="BN555" s="4" t="s">
        <v>2177</v>
      </c>
      <c r="BO555" s="4" t="s">
        <v>82</v>
      </c>
      <c r="BP555" s="4" t="s">
        <v>83</v>
      </c>
      <c r="BQ555" s="4" t="s">
        <v>9517</v>
      </c>
      <c r="BR555" s="4" t="s">
        <v>2178</v>
      </c>
      <c r="BS555" s="4" t="s">
        <v>2179</v>
      </c>
      <c r="BT555" s="4" t="s">
        <v>2180</v>
      </c>
    </row>
    <row r="556" spans="1:72" ht="13.5" customHeight="1">
      <c r="A556" s="6" t="str">
        <f>HYPERLINK("http://kyu.snu.ac.kr/sdhj/index.jsp?type=hj/GK14791_00IM0001_128a.jpg","1870_해북촌_128a")</f>
        <v>1870_해북촌_128a</v>
      </c>
      <c r="B556" s="4">
        <v>1870</v>
      </c>
      <c r="C556" s="4" t="s">
        <v>9518</v>
      </c>
      <c r="D556" s="4" t="s">
        <v>9519</v>
      </c>
      <c r="E556" s="4">
        <v>555</v>
      </c>
      <c r="F556" s="4">
        <v>4</v>
      </c>
      <c r="G556" s="4" t="s">
        <v>2164</v>
      </c>
      <c r="H556" s="4" t="s">
        <v>2181</v>
      </c>
      <c r="I556" s="4">
        <v>1</v>
      </c>
      <c r="L556" s="4">
        <v>1</v>
      </c>
      <c r="M556" s="4" t="s">
        <v>2167</v>
      </c>
      <c r="N556" s="4" t="s">
        <v>2168</v>
      </c>
      <c r="S556" s="4" t="s">
        <v>96</v>
      </c>
      <c r="T556" s="4" t="s">
        <v>97</v>
      </c>
      <c r="W556" s="4" t="s">
        <v>75</v>
      </c>
      <c r="X556" s="4" t="s">
        <v>9520</v>
      </c>
      <c r="Y556" s="4" t="s">
        <v>100</v>
      </c>
      <c r="Z556" s="4" t="s">
        <v>101</v>
      </c>
      <c r="AC556" s="4">
        <v>33</v>
      </c>
      <c r="AD556" s="4" t="s">
        <v>621</v>
      </c>
      <c r="AE556" s="4" t="s">
        <v>622</v>
      </c>
      <c r="AJ556" s="4" t="s">
        <v>104</v>
      </c>
      <c r="AK556" s="4" t="s">
        <v>105</v>
      </c>
      <c r="AL556" s="4" t="s">
        <v>80</v>
      </c>
      <c r="AM556" s="4" t="s">
        <v>81</v>
      </c>
      <c r="AT556" s="4" t="s">
        <v>82</v>
      </c>
      <c r="AU556" s="4" t="s">
        <v>83</v>
      </c>
      <c r="AV556" s="4" t="s">
        <v>2182</v>
      </c>
      <c r="AW556" s="4" t="s">
        <v>1481</v>
      </c>
      <c r="BG556" s="4" t="s">
        <v>82</v>
      </c>
      <c r="BH556" s="4" t="s">
        <v>83</v>
      </c>
      <c r="BI556" s="4" t="s">
        <v>2183</v>
      </c>
      <c r="BJ556" s="4" t="s">
        <v>2184</v>
      </c>
      <c r="BK556" s="4" t="s">
        <v>1074</v>
      </c>
      <c r="BL556" s="4" t="s">
        <v>1075</v>
      </c>
      <c r="BM556" s="4" t="s">
        <v>1134</v>
      </c>
      <c r="BN556" s="4" t="s">
        <v>1135</v>
      </c>
      <c r="BO556" s="4" t="s">
        <v>82</v>
      </c>
      <c r="BP556" s="4" t="s">
        <v>83</v>
      </c>
      <c r="BQ556" s="4" t="s">
        <v>2185</v>
      </c>
      <c r="BR556" s="4" t="s">
        <v>2186</v>
      </c>
      <c r="BS556" s="4" t="s">
        <v>638</v>
      </c>
      <c r="BT556" s="4" t="s">
        <v>639</v>
      </c>
    </row>
    <row r="557" spans="1:72" ht="13.5" customHeight="1">
      <c r="A557" s="6" t="str">
        <f>HYPERLINK("http://kyu.snu.ac.kr/sdhj/index.jsp?type=hj/GK14791_00IM0001_128a.jpg","1870_해북촌_128a")</f>
        <v>1870_해북촌_128a</v>
      </c>
      <c r="B557" s="4">
        <v>1870</v>
      </c>
      <c r="C557" s="4" t="s">
        <v>9337</v>
      </c>
      <c r="D557" s="4" t="s">
        <v>9338</v>
      </c>
      <c r="E557" s="4">
        <v>556</v>
      </c>
      <c r="F557" s="4">
        <v>4</v>
      </c>
      <c r="G557" s="4" t="s">
        <v>2164</v>
      </c>
      <c r="H557" s="4" t="s">
        <v>2181</v>
      </c>
      <c r="I557" s="4">
        <v>1</v>
      </c>
      <c r="L557" s="4">
        <v>1</v>
      </c>
      <c r="M557" s="4" t="s">
        <v>2167</v>
      </c>
      <c r="N557" s="4" t="s">
        <v>2168</v>
      </c>
      <c r="T557" s="4" t="s">
        <v>9521</v>
      </c>
      <c r="U557" s="4" t="s">
        <v>138</v>
      </c>
      <c r="V557" s="4" t="s">
        <v>139</v>
      </c>
      <c r="Y557" s="4" t="s">
        <v>2187</v>
      </c>
      <c r="Z557" s="4" t="s">
        <v>2188</v>
      </c>
      <c r="AD557" s="4" t="s">
        <v>238</v>
      </c>
      <c r="AE557" s="4" t="s">
        <v>239</v>
      </c>
    </row>
    <row r="558" spans="1:72" ht="13.5" customHeight="1">
      <c r="A558" s="6" t="str">
        <f>HYPERLINK("http://kyu.snu.ac.kr/sdhj/index.jsp?type=hj/GK14791_00IM0001_128a.jpg","1870_해북촌_128a")</f>
        <v>1870_해북촌_128a</v>
      </c>
      <c r="B558" s="4">
        <v>1870</v>
      </c>
      <c r="C558" s="4" t="s">
        <v>9212</v>
      </c>
      <c r="D558" s="4" t="s">
        <v>9213</v>
      </c>
      <c r="E558" s="4">
        <v>557</v>
      </c>
      <c r="F558" s="4">
        <v>4</v>
      </c>
      <c r="G558" s="4" t="s">
        <v>2164</v>
      </c>
      <c r="H558" s="4" t="s">
        <v>2181</v>
      </c>
      <c r="I558" s="4">
        <v>1</v>
      </c>
      <c r="L558" s="4">
        <v>1</v>
      </c>
      <c r="M558" s="4" t="s">
        <v>2167</v>
      </c>
      <c r="N558" s="4" t="s">
        <v>2168</v>
      </c>
      <c r="T558" s="4" t="s">
        <v>9521</v>
      </c>
      <c r="U558" s="4" t="s">
        <v>284</v>
      </c>
      <c r="V558" s="4" t="s">
        <v>285</v>
      </c>
      <c r="Y558" s="4" t="s">
        <v>2189</v>
      </c>
      <c r="Z558" s="4" t="s">
        <v>2190</v>
      </c>
      <c r="AD558" s="4" t="s">
        <v>319</v>
      </c>
      <c r="AE558" s="4" t="s">
        <v>320</v>
      </c>
    </row>
    <row r="559" spans="1:72" ht="13.5" customHeight="1">
      <c r="A559" s="6" t="str">
        <f>HYPERLINK("http://kyu.snu.ac.kr/sdhj/index.jsp?type=hj/GK14791_00IM0001_128a.jpg","1870_해북촌_128a")</f>
        <v>1870_해북촌_128a</v>
      </c>
      <c r="B559" s="4">
        <v>1870</v>
      </c>
      <c r="C559" s="4" t="s">
        <v>9212</v>
      </c>
      <c r="D559" s="4" t="s">
        <v>9213</v>
      </c>
      <c r="E559" s="4">
        <v>558</v>
      </c>
      <c r="F559" s="4">
        <v>4</v>
      </c>
      <c r="G559" s="4" t="s">
        <v>2164</v>
      </c>
      <c r="H559" s="4" t="s">
        <v>2181</v>
      </c>
      <c r="I559" s="4">
        <v>1</v>
      </c>
      <c r="L559" s="4">
        <v>1</v>
      </c>
      <c r="M559" s="4" t="s">
        <v>2167</v>
      </c>
      <c r="N559" s="4" t="s">
        <v>2168</v>
      </c>
      <c r="T559" s="4" t="s">
        <v>9521</v>
      </c>
      <c r="U559" s="4" t="s">
        <v>138</v>
      </c>
      <c r="V559" s="4" t="s">
        <v>139</v>
      </c>
      <c r="Y559" s="4" t="s">
        <v>2191</v>
      </c>
      <c r="Z559" s="4" t="s">
        <v>2192</v>
      </c>
      <c r="AD559" s="4" t="s">
        <v>282</v>
      </c>
      <c r="AE559" s="4" t="s">
        <v>283</v>
      </c>
    </row>
    <row r="560" spans="1:72" ht="13.5" customHeight="1">
      <c r="A560" s="6" t="str">
        <f>HYPERLINK("http://kyu.snu.ac.kr/sdhj/index.jsp?type=hj/GK14791_00IM0001_128a.jpg","1870_해북촌_128a")</f>
        <v>1870_해북촌_128a</v>
      </c>
      <c r="B560" s="4">
        <v>1870</v>
      </c>
      <c r="C560" s="4" t="s">
        <v>9212</v>
      </c>
      <c r="D560" s="4" t="s">
        <v>9213</v>
      </c>
      <c r="E560" s="4">
        <v>559</v>
      </c>
      <c r="F560" s="4">
        <v>4</v>
      </c>
      <c r="G560" s="4" t="s">
        <v>2164</v>
      </c>
      <c r="H560" s="4" t="s">
        <v>2181</v>
      </c>
      <c r="I560" s="4">
        <v>1</v>
      </c>
      <c r="L560" s="4">
        <v>2</v>
      </c>
      <c r="M560" s="4" t="s">
        <v>2193</v>
      </c>
      <c r="N560" s="4" t="s">
        <v>2194</v>
      </c>
      <c r="T560" s="4" t="s">
        <v>9371</v>
      </c>
      <c r="U560" s="4" t="s">
        <v>73</v>
      </c>
      <c r="V560" s="4" t="s">
        <v>74</v>
      </c>
      <c r="W560" s="4" t="s">
        <v>126</v>
      </c>
      <c r="X560" s="4" t="s">
        <v>9373</v>
      </c>
      <c r="Y560" s="4" t="s">
        <v>2195</v>
      </c>
      <c r="Z560" s="4" t="s">
        <v>2196</v>
      </c>
      <c r="AC560" s="4">
        <v>60</v>
      </c>
      <c r="AD560" s="4" t="s">
        <v>410</v>
      </c>
      <c r="AE560" s="4" t="s">
        <v>411</v>
      </c>
      <c r="AJ560" s="4" t="s">
        <v>34</v>
      </c>
      <c r="AK560" s="4" t="s">
        <v>35</v>
      </c>
      <c r="AL560" s="4" t="s">
        <v>115</v>
      </c>
      <c r="AM560" s="4" t="s">
        <v>9522</v>
      </c>
      <c r="AT560" s="4" t="s">
        <v>82</v>
      </c>
      <c r="AU560" s="4" t="s">
        <v>83</v>
      </c>
      <c r="AV560" s="4" t="s">
        <v>2197</v>
      </c>
      <c r="AW560" s="4" t="s">
        <v>2198</v>
      </c>
      <c r="BG560" s="4" t="s">
        <v>82</v>
      </c>
      <c r="BH560" s="4" t="s">
        <v>83</v>
      </c>
      <c r="BI560" s="4" t="s">
        <v>2199</v>
      </c>
      <c r="BJ560" s="4" t="s">
        <v>2200</v>
      </c>
      <c r="BK560" s="4" t="s">
        <v>82</v>
      </c>
      <c r="BL560" s="4" t="s">
        <v>83</v>
      </c>
      <c r="BM560" s="4" t="s">
        <v>2201</v>
      </c>
      <c r="BN560" s="4" t="s">
        <v>2202</v>
      </c>
      <c r="BO560" s="4" t="s">
        <v>82</v>
      </c>
      <c r="BP560" s="4" t="s">
        <v>83</v>
      </c>
      <c r="BQ560" s="4" t="s">
        <v>2203</v>
      </c>
      <c r="BR560" s="4" t="s">
        <v>2204</v>
      </c>
      <c r="BS560" s="4" t="s">
        <v>222</v>
      </c>
      <c r="BT560" s="4" t="s">
        <v>223</v>
      </c>
    </row>
    <row r="561" spans="1:72" ht="13.5" customHeight="1">
      <c r="A561" s="6" t="str">
        <f>HYPERLINK("http://kyu.snu.ac.kr/sdhj/index.jsp?type=hj/GK14791_00IM0001_128a.jpg","1870_해북촌_128a")</f>
        <v>1870_해북촌_128a</v>
      </c>
      <c r="B561" s="4">
        <v>1870</v>
      </c>
      <c r="C561" s="4" t="s">
        <v>9523</v>
      </c>
      <c r="D561" s="4" t="s">
        <v>9524</v>
      </c>
      <c r="E561" s="4">
        <v>560</v>
      </c>
      <c r="F561" s="4">
        <v>4</v>
      </c>
      <c r="G561" s="4" t="s">
        <v>2164</v>
      </c>
      <c r="H561" s="4" t="s">
        <v>2181</v>
      </c>
      <c r="I561" s="4">
        <v>1</v>
      </c>
      <c r="L561" s="4">
        <v>2</v>
      </c>
      <c r="M561" s="4" t="s">
        <v>2193</v>
      </c>
      <c r="N561" s="4" t="s">
        <v>2194</v>
      </c>
      <c r="S561" s="4" t="s">
        <v>96</v>
      </c>
      <c r="T561" s="4" t="s">
        <v>97</v>
      </c>
      <c r="W561" s="4" t="s">
        <v>2205</v>
      </c>
      <c r="X561" s="4" t="s">
        <v>2206</v>
      </c>
      <c r="Y561" s="4" t="s">
        <v>100</v>
      </c>
      <c r="Z561" s="4" t="s">
        <v>101</v>
      </c>
      <c r="AC561" s="4">
        <v>54</v>
      </c>
      <c r="AD561" s="4" t="s">
        <v>151</v>
      </c>
      <c r="AE561" s="4" t="s">
        <v>152</v>
      </c>
      <c r="AJ561" s="4" t="s">
        <v>104</v>
      </c>
      <c r="AK561" s="4" t="s">
        <v>105</v>
      </c>
      <c r="AL561" s="4" t="s">
        <v>2207</v>
      </c>
      <c r="AM561" s="4" t="s">
        <v>2208</v>
      </c>
      <c r="AT561" s="4" t="s">
        <v>82</v>
      </c>
      <c r="AU561" s="4" t="s">
        <v>83</v>
      </c>
      <c r="AV561" s="4" t="s">
        <v>2209</v>
      </c>
      <c r="AW561" s="4" t="s">
        <v>2210</v>
      </c>
      <c r="BG561" s="4" t="s">
        <v>82</v>
      </c>
      <c r="BH561" s="4" t="s">
        <v>83</v>
      </c>
      <c r="BI561" s="4" t="s">
        <v>2211</v>
      </c>
      <c r="BJ561" s="4" t="s">
        <v>2212</v>
      </c>
      <c r="BK561" s="4" t="s">
        <v>82</v>
      </c>
      <c r="BL561" s="4" t="s">
        <v>83</v>
      </c>
      <c r="BM561" s="4" t="s">
        <v>2213</v>
      </c>
      <c r="BN561" s="4" t="s">
        <v>1434</v>
      </c>
      <c r="BO561" s="4" t="s">
        <v>82</v>
      </c>
      <c r="BP561" s="4" t="s">
        <v>83</v>
      </c>
      <c r="BQ561" s="4" t="s">
        <v>2214</v>
      </c>
      <c r="BR561" s="4" t="s">
        <v>2215</v>
      </c>
      <c r="BS561" s="4" t="s">
        <v>488</v>
      </c>
      <c r="BT561" s="4" t="s">
        <v>489</v>
      </c>
    </row>
    <row r="562" spans="1:72" ht="13.5" customHeight="1">
      <c r="A562" s="6" t="str">
        <f>HYPERLINK("http://kyu.snu.ac.kr/sdhj/index.jsp?type=hj/GK14791_00IM0001_128a.jpg","1870_해북촌_128a")</f>
        <v>1870_해북촌_128a</v>
      </c>
      <c r="B562" s="4">
        <v>1870</v>
      </c>
      <c r="C562" s="4" t="s">
        <v>9169</v>
      </c>
      <c r="D562" s="4" t="s">
        <v>9170</v>
      </c>
      <c r="E562" s="4">
        <v>561</v>
      </c>
      <c r="F562" s="4">
        <v>4</v>
      </c>
      <c r="G562" s="4" t="s">
        <v>2164</v>
      </c>
      <c r="H562" s="4" t="s">
        <v>2181</v>
      </c>
      <c r="I562" s="4">
        <v>1</v>
      </c>
      <c r="L562" s="4">
        <v>2</v>
      </c>
      <c r="M562" s="4" t="s">
        <v>2193</v>
      </c>
      <c r="N562" s="4" t="s">
        <v>2194</v>
      </c>
      <c r="S562" s="4" t="s">
        <v>116</v>
      </c>
      <c r="T562" s="4" t="s">
        <v>117</v>
      </c>
      <c r="Y562" s="4" t="s">
        <v>2216</v>
      </c>
      <c r="Z562" s="4" t="s">
        <v>2217</v>
      </c>
      <c r="AC562" s="4">
        <v>14</v>
      </c>
      <c r="AD562" s="4" t="s">
        <v>550</v>
      </c>
      <c r="AE562" s="4" t="s">
        <v>551</v>
      </c>
    </row>
    <row r="563" spans="1:72" ht="13.5" customHeight="1">
      <c r="A563" s="6" t="str">
        <f>HYPERLINK("http://kyu.snu.ac.kr/sdhj/index.jsp?type=hj/GK14791_00IM0001_128a.jpg","1870_해북촌_128a")</f>
        <v>1870_해북촌_128a</v>
      </c>
      <c r="B563" s="4">
        <v>1870</v>
      </c>
      <c r="C563" s="4" t="s">
        <v>9113</v>
      </c>
      <c r="D563" s="4" t="s">
        <v>9114</v>
      </c>
      <c r="E563" s="4">
        <v>562</v>
      </c>
      <c r="F563" s="4">
        <v>4</v>
      </c>
      <c r="G563" s="4" t="s">
        <v>2164</v>
      </c>
      <c r="H563" s="4" t="s">
        <v>2181</v>
      </c>
      <c r="I563" s="4">
        <v>1</v>
      </c>
      <c r="L563" s="4">
        <v>2</v>
      </c>
      <c r="M563" s="4" t="s">
        <v>2193</v>
      </c>
      <c r="N563" s="4" t="s">
        <v>2194</v>
      </c>
      <c r="T563" s="4" t="s">
        <v>9377</v>
      </c>
      <c r="U563" s="4" t="s">
        <v>138</v>
      </c>
      <c r="V563" s="4" t="s">
        <v>139</v>
      </c>
      <c r="Y563" s="4" t="s">
        <v>2218</v>
      </c>
      <c r="Z563" s="4" t="s">
        <v>2219</v>
      </c>
      <c r="AD563" s="4" t="s">
        <v>102</v>
      </c>
      <c r="AE563" s="4" t="s">
        <v>103</v>
      </c>
    </row>
    <row r="564" spans="1:72" ht="13.5" customHeight="1">
      <c r="A564" s="6" t="str">
        <f>HYPERLINK("http://kyu.snu.ac.kr/sdhj/index.jsp?type=hj/GK14791_00IM0001_128a.jpg","1870_해북촌_128a")</f>
        <v>1870_해북촌_128a</v>
      </c>
      <c r="B564" s="4">
        <v>1870</v>
      </c>
      <c r="C564" s="4" t="s">
        <v>9113</v>
      </c>
      <c r="D564" s="4" t="s">
        <v>9114</v>
      </c>
      <c r="E564" s="4">
        <v>563</v>
      </c>
      <c r="F564" s="4">
        <v>4</v>
      </c>
      <c r="G564" s="4" t="s">
        <v>2164</v>
      </c>
      <c r="H564" s="4" t="s">
        <v>2181</v>
      </c>
      <c r="I564" s="4">
        <v>1</v>
      </c>
      <c r="L564" s="4">
        <v>2</v>
      </c>
      <c r="M564" s="4" t="s">
        <v>2193</v>
      </c>
      <c r="N564" s="4" t="s">
        <v>2194</v>
      </c>
      <c r="T564" s="4" t="s">
        <v>9377</v>
      </c>
      <c r="U564" s="4" t="s">
        <v>138</v>
      </c>
      <c r="V564" s="4" t="s">
        <v>139</v>
      </c>
      <c r="Y564" s="4" t="s">
        <v>2220</v>
      </c>
      <c r="Z564" s="4" t="s">
        <v>2221</v>
      </c>
      <c r="AD564" s="4" t="s">
        <v>321</v>
      </c>
      <c r="AE564" s="4" t="s">
        <v>322</v>
      </c>
    </row>
    <row r="565" spans="1:72" ht="13.5" customHeight="1">
      <c r="A565" s="6" t="str">
        <f>HYPERLINK("http://kyu.snu.ac.kr/sdhj/index.jsp?type=hj/GK14791_00IM0001_128a.jpg","1870_해북촌_128a")</f>
        <v>1870_해북촌_128a</v>
      </c>
      <c r="B565" s="4">
        <v>1870</v>
      </c>
      <c r="C565" s="4" t="s">
        <v>9113</v>
      </c>
      <c r="D565" s="4" t="s">
        <v>9114</v>
      </c>
      <c r="E565" s="4">
        <v>564</v>
      </c>
      <c r="F565" s="4">
        <v>4</v>
      </c>
      <c r="G565" s="4" t="s">
        <v>2164</v>
      </c>
      <c r="H565" s="4" t="s">
        <v>2181</v>
      </c>
      <c r="I565" s="4">
        <v>1</v>
      </c>
      <c r="L565" s="4">
        <v>3</v>
      </c>
      <c r="M565" s="4" t="s">
        <v>2222</v>
      </c>
      <c r="N565" s="4" t="s">
        <v>2223</v>
      </c>
      <c r="T565" s="4" t="s">
        <v>9177</v>
      </c>
      <c r="U565" s="4" t="s">
        <v>73</v>
      </c>
      <c r="V565" s="4" t="s">
        <v>74</v>
      </c>
      <c r="W565" s="4" t="s">
        <v>75</v>
      </c>
      <c r="X565" s="4" t="s">
        <v>9178</v>
      </c>
      <c r="Y565" s="4" t="s">
        <v>2224</v>
      </c>
      <c r="Z565" s="4" t="s">
        <v>2225</v>
      </c>
      <c r="AC565" s="4">
        <v>44</v>
      </c>
      <c r="AD565" s="4" t="s">
        <v>480</v>
      </c>
      <c r="AE565" s="4" t="s">
        <v>481</v>
      </c>
      <c r="AJ565" s="4" t="s">
        <v>34</v>
      </c>
      <c r="AK565" s="4" t="s">
        <v>35</v>
      </c>
      <c r="AL565" s="4" t="s">
        <v>80</v>
      </c>
      <c r="AM565" s="4" t="s">
        <v>81</v>
      </c>
      <c r="AT565" s="4" t="s">
        <v>82</v>
      </c>
      <c r="AU565" s="4" t="s">
        <v>83</v>
      </c>
      <c r="AV565" s="4" t="s">
        <v>954</v>
      </c>
      <c r="AW565" s="4" t="s">
        <v>955</v>
      </c>
      <c r="AX565" s="4" t="s">
        <v>82</v>
      </c>
      <c r="AY565" s="4" t="s">
        <v>83</v>
      </c>
      <c r="AZ565" s="4" t="s">
        <v>2226</v>
      </c>
      <c r="BA565" s="4" t="s">
        <v>2227</v>
      </c>
      <c r="BG565" s="4" t="s">
        <v>82</v>
      </c>
      <c r="BH565" s="4" t="s">
        <v>83</v>
      </c>
      <c r="BI565" s="4" t="s">
        <v>84</v>
      </c>
      <c r="BJ565" s="4" t="s">
        <v>85</v>
      </c>
      <c r="BK565" s="4" t="s">
        <v>82</v>
      </c>
      <c r="BL565" s="4" t="s">
        <v>83</v>
      </c>
      <c r="BM565" s="4" t="s">
        <v>86</v>
      </c>
      <c r="BN565" s="4" t="s">
        <v>87</v>
      </c>
      <c r="BO565" s="4" t="s">
        <v>82</v>
      </c>
      <c r="BP565" s="4" t="s">
        <v>83</v>
      </c>
      <c r="BQ565" s="4" t="s">
        <v>2228</v>
      </c>
      <c r="BR565" s="4" t="s">
        <v>2229</v>
      </c>
      <c r="BS565" s="4" t="s">
        <v>202</v>
      </c>
      <c r="BT565" s="4" t="s">
        <v>203</v>
      </c>
    </row>
    <row r="566" spans="1:72" ht="13.5" customHeight="1">
      <c r="A566" s="6" t="str">
        <f>HYPERLINK("http://kyu.snu.ac.kr/sdhj/index.jsp?type=hj/GK14791_00IM0001_128a.jpg","1870_해북촌_128a")</f>
        <v>1870_해북촌_128a</v>
      </c>
      <c r="B566" s="4">
        <v>1870</v>
      </c>
      <c r="C566" s="4" t="s">
        <v>9204</v>
      </c>
      <c r="D566" s="4" t="s">
        <v>9205</v>
      </c>
      <c r="E566" s="4">
        <v>565</v>
      </c>
      <c r="F566" s="4">
        <v>4</v>
      </c>
      <c r="G566" s="4" t="s">
        <v>2164</v>
      </c>
      <c r="H566" s="4" t="s">
        <v>2181</v>
      </c>
      <c r="I566" s="4">
        <v>1</v>
      </c>
      <c r="L566" s="4">
        <v>3</v>
      </c>
      <c r="M566" s="4" t="s">
        <v>2222</v>
      </c>
      <c r="N566" s="4" t="s">
        <v>2223</v>
      </c>
      <c r="S566" s="4" t="s">
        <v>96</v>
      </c>
      <c r="T566" s="4" t="s">
        <v>97</v>
      </c>
      <c r="W566" s="4" t="s">
        <v>291</v>
      </c>
      <c r="X566" s="4" t="s">
        <v>292</v>
      </c>
      <c r="Y566" s="4" t="s">
        <v>100</v>
      </c>
      <c r="Z566" s="4" t="s">
        <v>101</v>
      </c>
      <c r="AC566" s="4">
        <v>35</v>
      </c>
      <c r="AD566" s="4" t="s">
        <v>218</v>
      </c>
      <c r="AE566" s="4" t="s">
        <v>219</v>
      </c>
      <c r="AJ566" s="4" t="s">
        <v>104</v>
      </c>
      <c r="AK566" s="4" t="s">
        <v>105</v>
      </c>
      <c r="AL566" s="4" t="s">
        <v>297</v>
      </c>
      <c r="AM566" s="4" t="s">
        <v>298</v>
      </c>
      <c r="AT566" s="4" t="s">
        <v>73</v>
      </c>
      <c r="AU566" s="4" t="s">
        <v>74</v>
      </c>
      <c r="AV566" s="4" t="s">
        <v>2230</v>
      </c>
      <c r="AW566" s="4" t="s">
        <v>9525</v>
      </c>
      <c r="BG566" s="4" t="s">
        <v>82</v>
      </c>
      <c r="BH566" s="4" t="s">
        <v>83</v>
      </c>
      <c r="BI566" s="4" t="s">
        <v>2231</v>
      </c>
      <c r="BJ566" s="4" t="s">
        <v>948</v>
      </c>
      <c r="BK566" s="4" t="s">
        <v>82</v>
      </c>
      <c r="BL566" s="4" t="s">
        <v>83</v>
      </c>
      <c r="BM566" s="4" t="s">
        <v>2232</v>
      </c>
      <c r="BN566" s="4" t="s">
        <v>2233</v>
      </c>
      <c r="BO566" s="4" t="s">
        <v>82</v>
      </c>
      <c r="BP566" s="4" t="s">
        <v>83</v>
      </c>
      <c r="BQ566" s="4" t="s">
        <v>2234</v>
      </c>
      <c r="BR566" s="4" t="s">
        <v>2235</v>
      </c>
      <c r="BS566" s="4" t="s">
        <v>222</v>
      </c>
      <c r="BT566" s="4" t="s">
        <v>223</v>
      </c>
    </row>
    <row r="567" spans="1:72" ht="13.5" customHeight="1">
      <c r="A567" s="6" t="str">
        <f>HYPERLINK("http://kyu.snu.ac.kr/sdhj/index.jsp?type=hj/GK14791_00IM0001_128a.jpg","1870_해북촌_128a")</f>
        <v>1870_해북촌_128a</v>
      </c>
      <c r="B567" s="4">
        <v>1870</v>
      </c>
      <c r="C567" s="4" t="s">
        <v>9016</v>
      </c>
      <c r="D567" s="4" t="s">
        <v>9017</v>
      </c>
      <c r="E567" s="4">
        <v>566</v>
      </c>
      <c r="F567" s="4">
        <v>4</v>
      </c>
      <c r="G567" s="4" t="s">
        <v>2164</v>
      </c>
      <c r="H567" s="4" t="s">
        <v>2181</v>
      </c>
      <c r="I567" s="4">
        <v>1</v>
      </c>
      <c r="L567" s="4">
        <v>3</v>
      </c>
      <c r="M567" s="4" t="s">
        <v>2222</v>
      </c>
      <c r="N567" s="4" t="s">
        <v>2223</v>
      </c>
      <c r="S567" s="4" t="s">
        <v>116</v>
      </c>
      <c r="T567" s="4" t="s">
        <v>117</v>
      </c>
      <c r="Y567" s="4" t="s">
        <v>2236</v>
      </c>
      <c r="Z567" s="4" t="s">
        <v>2237</v>
      </c>
      <c r="AC567" s="4">
        <v>19</v>
      </c>
      <c r="AD567" s="4" t="s">
        <v>122</v>
      </c>
      <c r="AE567" s="4" t="s">
        <v>123</v>
      </c>
    </row>
    <row r="568" spans="1:72" ht="13.5" customHeight="1">
      <c r="A568" s="6" t="str">
        <f>HYPERLINK("http://kyu.snu.ac.kr/sdhj/index.jsp?type=hj/GK14791_00IM0001_128a.jpg","1870_해북촌_128a")</f>
        <v>1870_해북촌_128a</v>
      </c>
      <c r="B568" s="4">
        <v>1870</v>
      </c>
      <c r="C568" s="4" t="s">
        <v>9181</v>
      </c>
      <c r="D568" s="4" t="s">
        <v>9182</v>
      </c>
      <c r="E568" s="4">
        <v>567</v>
      </c>
      <c r="F568" s="4">
        <v>4</v>
      </c>
      <c r="G568" s="4" t="s">
        <v>2164</v>
      </c>
      <c r="H568" s="4" t="s">
        <v>2181</v>
      </c>
      <c r="I568" s="4">
        <v>1</v>
      </c>
      <c r="L568" s="4">
        <v>3</v>
      </c>
      <c r="M568" s="4" t="s">
        <v>2222</v>
      </c>
      <c r="N568" s="4" t="s">
        <v>2223</v>
      </c>
      <c r="S568" s="4" t="s">
        <v>124</v>
      </c>
      <c r="T568" s="4" t="s">
        <v>125</v>
      </c>
      <c r="W568" s="4" t="s">
        <v>634</v>
      </c>
      <c r="X568" s="4" t="s">
        <v>635</v>
      </c>
      <c r="Y568" s="4" t="s">
        <v>100</v>
      </c>
      <c r="Z568" s="4" t="s">
        <v>101</v>
      </c>
      <c r="AC568" s="4">
        <v>19</v>
      </c>
      <c r="AD568" s="4" t="s">
        <v>122</v>
      </c>
      <c r="AE568" s="4" t="s">
        <v>123</v>
      </c>
      <c r="AJ568" s="4" t="s">
        <v>104</v>
      </c>
      <c r="AK568" s="4" t="s">
        <v>105</v>
      </c>
      <c r="AL568" s="4" t="s">
        <v>106</v>
      </c>
      <c r="AM568" s="4" t="s">
        <v>107</v>
      </c>
    </row>
    <row r="569" spans="1:72" ht="13.5" customHeight="1">
      <c r="A569" s="6" t="str">
        <f>HYPERLINK("http://kyu.snu.ac.kr/sdhj/index.jsp?type=hj/GK14791_00IM0001_128a.jpg","1870_해북촌_128a")</f>
        <v>1870_해북촌_128a</v>
      </c>
      <c r="B569" s="4">
        <v>1870</v>
      </c>
      <c r="C569" s="4" t="s">
        <v>9181</v>
      </c>
      <c r="D569" s="4" t="s">
        <v>9182</v>
      </c>
      <c r="E569" s="4">
        <v>568</v>
      </c>
      <c r="F569" s="4">
        <v>4</v>
      </c>
      <c r="G569" s="4" t="s">
        <v>2164</v>
      </c>
      <c r="H569" s="4" t="s">
        <v>2181</v>
      </c>
      <c r="I569" s="4">
        <v>1</v>
      </c>
      <c r="L569" s="4">
        <v>3</v>
      </c>
      <c r="M569" s="4" t="s">
        <v>2222</v>
      </c>
      <c r="N569" s="4" t="s">
        <v>2223</v>
      </c>
      <c r="T569" s="4" t="s">
        <v>9183</v>
      </c>
      <c r="U569" s="4" t="s">
        <v>138</v>
      </c>
      <c r="V569" s="4" t="s">
        <v>139</v>
      </c>
      <c r="Y569" s="4" t="s">
        <v>2238</v>
      </c>
      <c r="Z569" s="4" t="s">
        <v>2239</v>
      </c>
      <c r="AD569" s="4" t="s">
        <v>540</v>
      </c>
      <c r="AE569" s="4" t="s">
        <v>541</v>
      </c>
    </row>
    <row r="570" spans="1:72" ht="13.5" customHeight="1">
      <c r="A570" s="6" t="str">
        <f>HYPERLINK("http://kyu.snu.ac.kr/sdhj/index.jsp?type=hj/GK14791_00IM0001_128a.jpg","1870_해북촌_128a")</f>
        <v>1870_해북촌_128a</v>
      </c>
      <c r="B570" s="4">
        <v>1870</v>
      </c>
      <c r="C570" s="4" t="s">
        <v>9181</v>
      </c>
      <c r="D570" s="4" t="s">
        <v>9182</v>
      </c>
      <c r="E570" s="4">
        <v>569</v>
      </c>
      <c r="F570" s="4">
        <v>4</v>
      </c>
      <c r="G570" s="4" t="s">
        <v>2164</v>
      </c>
      <c r="H570" s="4" t="s">
        <v>2181</v>
      </c>
      <c r="I570" s="4">
        <v>1</v>
      </c>
      <c r="L570" s="4">
        <v>3</v>
      </c>
      <c r="M570" s="4" t="s">
        <v>2222</v>
      </c>
      <c r="N570" s="4" t="s">
        <v>2223</v>
      </c>
      <c r="T570" s="4" t="s">
        <v>9183</v>
      </c>
      <c r="U570" s="4" t="s">
        <v>284</v>
      </c>
      <c r="V570" s="4" t="s">
        <v>285</v>
      </c>
      <c r="Y570" s="4" t="s">
        <v>1049</v>
      </c>
      <c r="Z570" s="4" t="s">
        <v>1050</v>
      </c>
      <c r="AD570" s="4" t="s">
        <v>621</v>
      </c>
      <c r="AE570" s="4" t="s">
        <v>622</v>
      </c>
    </row>
    <row r="571" spans="1:72" ht="13.5" customHeight="1">
      <c r="A571" s="6" t="str">
        <f>HYPERLINK("http://kyu.snu.ac.kr/sdhj/index.jsp?type=hj/GK14791_00IM0001_128a.jpg","1870_해북촌_128a")</f>
        <v>1870_해북촌_128a</v>
      </c>
      <c r="B571" s="4">
        <v>1870</v>
      </c>
      <c r="C571" s="4" t="s">
        <v>9181</v>
      </c>
      <c r="D571" s="4" t="s">
        <v>9182</v>
      </c>
      <c r="E571" s="4">
        <v>570</v>
      </c>
      <c r="F571" s="4">
        <v>4</v>
      </c>
      <c r="G571" s="4" t="s">
        <v>2164</v>
      </c>
      <c r="H571" s="4" t="s">
        <v>2181</v>
      </c>
      <c r="I571" s="4">
        <v>1</v>
      </c>
      <c r="L571" s="4">
        <v>4</v>
      </c>
      <c r="M571" s="4" t="s">
        <v>2240</v>
      </c>
      <c r="N571" s="4" t="s">
        <v>2241</v>
      </c>
      <c r="T571" s="4" t="s">
        <v>9463</v>
      </c>
      <c r="U571" s="4" t="s">
        <v>73</v>
      </c>
      <c r="V571" s="4" t="s">
        <v>74</v>
      </c>
      <c r="W571" s="4" t="s">
        <v>75</v>
      </c>
      <c r="X571" s="4" t="s">
        <v>9526</v>
      </c>
      <c r="Y571" s="4" t="s">
        <v>2242</v>
      </c>
      <c r="Z571" s="4" t="s">
        <v>2243</v>
      </c>
      <c r="AC571" s="4">
        <v>51</v>
      </c>
      <c r="AD571" s="4" t="s">
        <v>588</v>
      </c>
      <c r="AE571" s="4" t="s">
        <v>589</v>
      </c>
      <c r="AJ571" s="4" t="s">
        <v>34</v>
      </c>
      <c r="AK571" s="4" t="s">
        <v>35</v>
      </c>
      <c r="AL571" s="4" t="s">
        <v>1376</v>
      </c>
      <c r="AM571" s="4" t="s">
        <v>1377</v>
      </c>
      <c r="AT571" s="4" t="s">
        <v>82</v>
      </c>
      <c r="AU571" s="4" t="s">
        <v>83</v>
      </c>
      <c r="AV571" s="4" t="s">
        <v>498</v>
      </c>
      <c r="AW571" s="4" t="s">
        <v>499</v>
      </c>
      <c r="BG571" s="4" t="s">
        <v>82</v>
      </c>
      <c r="BH571" s="4" t="s">
        <v>83</v>
      </c>
      <c r="BI571" s="4" t="s">
        <v>2244</v>
      </c>
      <c r="BJ571" s="4" t="s">
        <v>9527</v>
      </c>
      <c r="BK571" s="4" t="s">
        <v>82</v>
      </c>
      <c r="BL571" s="4" t="s">
        <v>83</v>
      </c>
      <c r="BM571" s="4" t="s">
        <v>2245</v>
      </c>
      <c r="BN571" s="4" t="s">
        <v>2246</v>
      </c>
      <c r="BO571" s="4" t="s">
        <v>82</v>
      </c>
      <c r="BP571" s="4" t="s">
        <v>83</v>
      </c>
      <c r="BQ571" s="4" t="s">
        <v>2247</v>
      </c>
      <c r="BR571" s="4" t="s">
        <v>2248</v>
      </c>
      <c r="BS571" s="4" t="s">
        <v>106</v>
      </c>
      <c r="BT571" s="4" t="s">
        <v>107</v>
      </c>
    </row>
    <row r="572" spans="1:72" ht="13.5" customHeight="1">
      <c r="A572" s="6" t="str">
        <f>HYPERLINK("http://kyu.snu.ac.kr/sdhj/index.jsp?type=hj/GK14791_00IM0001_128a.jpg","1870_해북촌_128a")</f>
        <v>1870_해북촌_128a</v>
      </c>
      <c r="B572" s="4">
        <v>1870</v>
      </c>
      <c r="C572" s="4" t="s">
        <v>9528</v>
      </c>
      <c r="D572" s="4" t="s">
        <v>9529</v>
      </c>
      <c r="E572" s="4">
        <v>571</v>
      </c>
      <c r="F572" s="4">
        <v>4</v>
      </c>
      <c r="G572" s="4" t="s">
        <v>2164</v>
      </c>
      <c r="H572" s="4" t="s">
        <v>2181</v>
      </c>
      <c r="I572" s="4">
        <v>1</v>
      </c>
      <c r="L572" s="4">
        <v>4</v>
      </c>
      <c r="M572" s="4" t="s">
        <v>2240</v>
      </c>
      <c r="N572" s="4" t="s">
        <v>2241</v>
      </c>
      <c r="S572" s="4" t="s">
        <v>214</v>
      </c>
      <c r="T572" s="4" t="s">
        <v>215</v>
      </c>
      <c r="W572" s="4" t="s">
        <v>98</v>
      </c>
      <c r="X572" s="4" t="s">
        <v>99</v>
      </c>
      <c r="Y572" s="4" t="s">
        <v>100</v>
      </c>
      <c r="Z572" s="4" t="s">
        <v>101</v>
      </c>
      <c r="AC572" s="4">
        <v>80</v>
      </c>
      <c r="AD572" s="4" t="s">
        <v>1027</v>
      </c>
      <c r="AE572" s="4" t="s">
        <v>1028</v>
      </c>
    </row>
    <row r="573" spans="1:72" ht="13.5" customHeight="1">
      <c r="A573" s="6" t="str">
        <f>HYPERLINK("http://kyu.snu.ac.kr/sdhj/index.jsp?type=hj/GK14791_00IM0001_128a.jpg","1870_해북촌_128a")</f>
        <v>1870_해북촌_128a</v>
      </c>
      <c r="B573" s="4">
        <v>1870</v>
      </c>
      <c r="C573" s="4" t="s">
        <v>9261</v>
      </c>
      <c r="D573" s="4" t="s">
        <v>9262</v>
      </c>
      <c r="E573" s="4">
        <v>572</v>
      </c>
      <c r="F573" s="4">
        <v>4</v>
      </c>
      <c r="G573" s="4" t="s">
        <v>2164</v>
      </c>
      <c r="H573" s="4" t="s">
        <v>2181</v>
      </c>
      <c r="I573" s="4">
        <v>1</v>
      </c>
      <c r="L573" s="4">
        <v>4</v>
      </c>
      <c r="M573" s="4" t="s">
        <v>2240</v>
      </c>
      <c r="N573" s="4" t="s">
        <v>2241</v>
      </c>
      <c r="S573" s="4" t="s">
        <v>96</v>
      </c>
      <c r="T573" s="4" t="s">
        <v>97</v>
      </c>
      <c r="W573" s="4" t="s">
        <v>126</v>
      </c>
      <c r="X573" s="4" t="s">
        <v>9530</v>
      </c>
      <c r="Y573" s="4" t="s">
        <v>100</v>
      </c>
      <c r="Z573" s="4" t="s">
        <v>101</v>
      </c>
      <c r="AC573" s="4">
        <v>55</v>
      </c>
      <c r="AD573" s="4" t="s">
        <v>258</v>
      </c>
      <c r="AE573" s="4" t="s">
        <v>259</v>
      </c>
      <c r="AJ573" s="4" t="s">
        <v>34</v>
      </c>
      <c r="AK573" s="4" t="s">
        <v>35</v>
      </c>
      <c r="AL573" s="4" t="s">
        <v>115</v>
      </c>
      <c r="AM573" s="4" t="s">
        <v>9531</v>
      </c>
      <c r="AT573" s="4" t="s">
        <v>82</v>
      </c>
      <c r="AU573" s="4" t="s">
        <v>83</v>
      </c>
      <c r="AV573" s="4" t="s">
        <v>2249</v>
      </c>
      <c r="AW573" s="4" t="s">
        <v>2250</v>
      </c>
      <c r="BG573" s="4" t="s">
        <v>82</v>
      </c>
      <c r="BH573" s="4" t="s">
        <v>83</v>
      </c>
      <c r="BI573" s="4" t="s">
        <v>2251</v>
      </c>
      <c r="BJ573" s="4" t="s">
        <v>2252</v>
      </c>
      <c r="BK573" s="4" t="s">
        <v>82</v>
      </c>
      <c r="BL573" s="4" t="s">
        <v>83</v>
      </c>
      <c r="BM573" s="4" t="s">
        <v>2253</v>
      </c>
      <c r="BN573" s="4" t="s">
        <v>2254</v>
      </c>
      <c r="BO573" s="4" t="s">
        <v>82</v>
      </c>
      <c r="BP573" s="4" t="s">
        <v>83</v>
      </c>
      <c r="BQ573" s="4" t="s">
        <v>2255</v>
      </c>
      <c r="BR573" s="4" t="s">
        <v>2256</v>
      </c>
      <c r="BS573" s="4" t="s">
        <v>893</v>
      </c>
      <c r="BT573" s="4" t="s">
        <v>894</v>
      </c>
    </row>
    <row r="574" spans="1:72" ht="13.5" customHeight="1">
      <c r="A574" s="6" t="str">
        <f>HYPERLINK("http://kyu.snu.ac.kr/sdhj/index.jsp?type=hj/GK14791_00IM0001_128a.jpg","1870_해북촌_128a")</f>
        <v>1870_해북촌_128a</v>
      </c>
      <c r="B574" s="4">
        <v>1870</v>
      </c>
      <c r="C574" s="4" t="s">
        <v>9212</v>
      </c>
      <c r="D574" s="4" t="s">
        <v>9213</v>
      </c>
      <c r="E574" s="4">
        <v>573</v>
      </c>
      <c r="F574" s="4">
        <v>4</v>
      </c>
      <c r="G574" s="4" t="s">
        <v>2164</v>
      </c>
      <c r="H574" s="4" t="s">
        <v>2181</v>
      </c>
      <c r="I574" s="4">
        <v>1</v>
      </c>
      <c r="L574" s="4">
        <v>4</v>
      </c>
      <c r="M574" s="4" t="s">
        <v>2240</v>
      </c>
      <c r="N574" s="4" t="s">
        <v>2241</v>
      </c>
      <c r="S574" s="4" t="s">
        <v>116</v>
      </c>
      <c r="T574" s="4" t="s">
        <v>117</v>
      </c>
      <c r="Y574" s="4" t="s">
        <v>2257</v>
      </c>
      <c r="Z574" s="4" t="s">
        <v>2258</v>
      </c>
      <c r="AC574" s="4">
        <v>27</v>
      </c>
      <c r="AD574" s="4" t="s">
        <v>136</v>
      </c>
      <c r="AE574" s="4" t="s">
        <v>137</v>
      </c>
    </row>
    <row r="575" spans="1:72" ht="13.5" customHeight="1">
      <c r="A575" s="6" t="str">
        <f>HYPERLINK("http://kyu.snu.ac.kr/sdhj/index.jsp?type=hj/GK14791_00IM0001_128a.jpg","1870_해북촌_128a")</f>
        <v>1870_해북촌_128a</v>
      </c>
      <c r="B575" s="4">
        <v>1870</v>
      </c>
      <c r="C575" s="4" t="s">
        <v>9261</v>
      </c>
      <c r="D575" s="4" t="s">
        <v>9262</v>
      </c>
      <c r="E575" s="4">
        <v>574</v>
      </c>
      <c r="F575" s="4">
        <v>4</v>
      </c>
      <c r="G575" s="4" t="s">
        <v>2164</v>
      </c>
      <c r="H575" s="4" t="s">
        <v>2181</v>
      </c>
      <c r="I575" s="4">
        <v>1</v>
      </c>
      <c r="L575" s="4">
        <v>4</v>
      </c>
      <c r="M575" s="4" t="s">
        <v>2240</v>
      </c>
      <c r="N575" s="4" t="s">
        <v>2241</v>
      </c>
      <c r="S575" s="4" t="s">
        <v>124</v>
      </c>
      <c r="T575" s="4" t="s">
        <v>125</v>
      </c>
      <c r="W575" s="4" t="s">
        <v>688</v>
      </c>
      <c r="X575" s="4" t="s">
        <v>689</v>
      </c>
      <c r="Y575" s="4" t="s">
        <v>100</v>
      </c>
      <c r="Z575" s="4" t="s">
        <v>101</v>
      </c>
      <c r="AC575" s="4">
        <v>31</v>
      </c>
      <c r="AD575" s="4" t="s">
        <v>414</v>
      </c>
      <c r="AE575" s="4" t="s">
        <v>415</v>
      </c>
    </row>
    <row r="576" spans="1:72" ht="13.5" customHeight="1">
      <c r="A576" s="6" t="str">
        <f>HYPERLINK("http://kyu.snu.ac.kr/sdhj/index.jsp?type=hj/GK14791_00IM0001_128b.jpg","1870_해북촌_128b")</f>
        <v>1870_해북촌_128b</v>
      </c>
      <c r="B576" s="4">
        <v>1870</v>
      </c>
      <c r="C576" s="4" t="s">
        <v>9261</v>
      </c>
      <c r="D576" s="4" t="s">
        <v>9262</v>
      </c>
      <c r="E576" s="4">
        <v>575</v>
      </c>
      <c r="F576" s="4">
        <v>4</v>
      </c>
      <c r="G576" s="4" t="s">
        <v>2164</v>
      </c>
      <c r="H576" s="4" t="s">
        <v>2181</v>
      </c>
      <c r="I576" s="4">
        <v>1</v>
      </c>
      <c r="L576" s="4">
        <v>4</v>
      </c>
      <c r="M576" s="4" t="s">
        <v>2240</v>
      </c>
      <c r="N576" s="4" t="s">
        <v>2241</v>
      </c>
      <c r="T576" s="4" t="s">
        <v>9464</v>
      </c>
      <c r="U576" s="4" t="s">
        <v>138</v>
      </c>
      <c r="V576" s="4" t="s">
        <v>139</v>
      </c>
      <c r="Y576" s="4" t="s">
        <v>2259</v>
      </c>
      <c r="Z576" s="4" t="s">
        <v>2260</v>
      </c>
      <c r="AD576" s="4" t="s">
        <v>258</v>
      </c>
      <c r="AE576" s="4" t="s">
        <v>259</v>
      </c>
    </row>
    <row r="577" spans="1:72" ht="13.5" customHeight="1">
      <c r="A577" s="6" t="str">
        <f>HYPERLINK("http://kyu.snu.ac.kr/sdhj/index.jsp?type=hj/GK14791_00IM0001_128b.jpg","1870_해북촌_128b")</f>
        <v>1870_해북촌_128b</v>
      </c>
      <c r="B577" s="4">
        <v>1870</v>
      </c>
      <c r="C577" s="4" t="s">
        <v>9261</v>
      </c>
      <c r="D577" s="4" t="s">
        <v>9262</v>
      </c>
      <c r="E577" s="4">
        <v>576</v>
      </c>
      <c r="F577" s="4">
        <v>4</v>
      </c>
      <c r="G577" s="4" t="s">
        <v>2164</v>
      </c>
      <c r="H577" s="4" t="s">
        <v>2181</v>
      </c>
      <c r="I577" s="4">
        <v>1</v>
      </c>
      <c r="L577" s="4">
        <v>4</v>
      </c>
      <c r="M577" s="4" t="s">
        <v>2240</v>
      </c>
      <c r="N577" s="4" t="s">
        <v>2241</v>
      </c>
      <c r="T577" s="4" t="s">
        <v>9464</v>
      </c>
      <c r="U577" s="4" t="s">
        <v>138</v>
      </c>
      <c r="V577" s="4" t="s">
        <v>139</v>
      </c>
      <c r="Y577" s="4" t="s">
        <v>2261</v>
      </c>
      <c r="Z577" s="4" t="s">
        <v>2262</v>
      </c>
      <c r="AD577" s="4" t="s">
        <v>765</v>
      </c>
      <c r="AE577" s="4" t="s">
        <v>766</v>
      </c>
      <c r="BF577" s="4" t="s">
        <v>9465</v>
      </c>
    </row>
    <row r="578" spans="1:72" ht="13.5" customHeight="1">
      <c r="A578" s="6" t="str">
        <f>HYPERLINK("http://kyu.snu.ac.kr/sdhj/index.jsp?type=hj/GK14791_00IM0001_128b.jpg","1870_해북촌_128b")</f>
        <v>1870_해북촌_128b</v>
      </c>
      <c r="B578" s="4">
        <v>1870</v>
      </c>
      <c r="C578" s="4" t="s">
        <v>9261</v>
      </c>
      <c r="D578" s="4" t="s">
        <v>9262</v>
      </c>
      <c r="E578" s="4">
        <v>577</v>
      </c>
      <c r="F578" s="4">
        <v>4</v>
      </c>
      <c r="G578" s="4" t="s">
        <v>2164</v>
      </c>
      <c r="H578" s="4" t="s">
        <v>2181</v>
      </c>
      <c r="I578" s="4">
        <v>1</v>
      </c>
      <c r="L578" s="4">
        <v>4</v>
      </c>
      <c r="M578" s="4" t="s">
        <v>2240</v>
      </c>
      <c r="N578" s="4" t="s">
        <v>2241</v>
      </c>
      <c r="T578" s="4" t="s">
        <v>9464</v>
      </c>
      <c r="U578" s="4" t="s">
        <v>284</v>
      </c>
      <c r="V578" s="4" t="s">
        <v>285</v>
      </c>
      <c r="Y578" s="4" t="s">
        <v>2263</v>
      </c>
      <c r="Z578" s="4" t="s">
        <v>2264</v>
      </c>
      <c r="AD578" s="4" t="s">
        <v>188</v>
      </c>
      <c r="AE578" s="4" t="s">
        <v>189</v>
      </c>
    </row>
    <row r="579" spans="1:72" ht="13.5" customHeight="1">
      <c r="A579" s="6" t="str">
        <f>HYPERLINK("http://kyu.snu.ac.kr/sdhj/index.jsp?type=hj/GK14791_00IM0001_128b.jpg","1870_해북촌_128b")</f>
        <v>1870_해북촌_128b</v>
      </c>
      <c r="B579" s="4">
        <v>1870</v>
      </c>
      <c r="C579" s="4" t="s">
        <v>9261</v>
      </c>
      <c r="D579" s="4" t="s">
        <v>9262</v>
      </c>
      <c r="E579" s="4">
        <v>578</v>
      </c>
      <c r="F579" s="4">
        <v>4</v>
      </c>
      <c r="G579" s="4" t="s">
        <v>2164</v>
      </c>
      <c r="H579" s="4" t="s">
        <v>2181</v>
      </c>
      <c r="I579" s="4">
        <v>1</v>
      </c>
      <c r="L579" s="4">
        <v>5</v>
      </c>
      <c r="M579" s="4" t="s">
        <v>2265</v>
      </c>
      <c r="N579" s="4" t="s">
        <v>2266</v>
      </c>
      <c r="T579" s="4" t="s">
        <v>9532</v>
      </c>
      <c r="U579" s="4" t="s">
        <v>2267</v>
      </c>
      <c r="V579" s="4" t="s">
        <v>2268</v>
      </c>
      <c r="W579" s="4" t="s">
        <v>2269</v>
      </c>
      <c r="X579" s="4" t="s">
        <v>9533</v>
      </c>
      <c r="Y579" s="4" t="s">
        <v>9534</v>
      </c>
      <c r="Z579" s="4" t="s">
        <v>2270</v>
      </c>
      <c r="AC579" s="4">
        <v>38</v>
      </c>
      <c r="AJ579" s="4" t="s">
        <v>34</v>
      </c>
      <c r="AK579" s="4" t="s">
        <v>35</v>
      </c>
      <c r="AL579" s="4" t="s">
        <v>2271</v>
      </c>
      <c r="AM579" s="4" t="s">
        <v>9535</v>
      </c>
      <c r="AT579" s="4" t="s">
        <v>2267</v>
      </c>
      <c r="AU579" s="4" t="s">
        <v>2268</v>
      </c>
      <c r="AV579" s="4" t="s">
        <v>2272</v>
      </c>
      <c r="AW579" s="4" t="s">
        <v>2273</v>
      </c>
      <c r="BG579" s="4" t="s">
        <v>82</v>
      </c>
      <c r="BH579" s="4" t="s">
        <v>83</v>
      </c>
      <c r="BI579" s="4" t="s">
        <v>2274</v>
      </c>
      <c r="BJ579" s="4" t="s">
        <v>9536</v>
      </c>
      <c r="BK579" s="4" t="s">
        <v>82</v>
      </c>
      <c r="BL579" s="4" t="s">
        <v>83</v>
      </c>
      <c r="BM579" s="4" t="s">
        <v>2275</v>
      </c>
      <c r="BN579" s="4" t="s">
        <v>2276</v>
      </c>
      <c r="BO579" s="4" t="s">
        <v>82</v>
      </c>
      <c r="BP579" s="4" t="s">
        <v>83</v>
      </c>
      <c r="BQ579" s="4" t="s">
        <v>2277</v>
      </c>
      <c r="BR579" s="4" t="s">
        <v>9537</v>
      </c>
      <c r="BS579" s="4" t="s">
        <v>488</v>
      </c>
      <c r="BT579" s="4" t="s">
        <v>489</v>
      </c>
    </row>
    <row r="580" spans="1:72" ht="13.5" customHeight="1">
      <c r="A580" s="6" t="str">
        <f>HYPERLINK("http://kyu.snu.ac.kr/sdhj/index.jsp?type=hj/GK14791_00IM0001_128b.jpg","1870_해북촌_128b")</f>
        <v>1870_해북촌_128b</v>
      </c>
      <c r="B580" s="4">
        <v>1870</v>
      </c>
      <c r="C580" s="4" t="s">
        <v>9538</v>
      </c>
      <c r="D580" s="4" t="s">
        <v>9539</v>
      </c>
      <c r="E580" s="4">
        <v>579</v>
      </c>
      <c r="F580" s="4">
        <v>4</v>
      </c>
      <c r="G580" s="4" t="s">
        <v>2164</v>
      </c>
      <c r="H580" s="4" t="s">
        <v>2181</v>
      </c>
      <c r="I580" s="4">
        <v>1</v>
      </c>
      <c r="L580" s="4">
        <v>5</v>
      </c>
      <c r="M580" s="4" t="s">
        <v>2265</v>
      </c>
      <c r="N580" s="4" t="s">
        <v>2266</v>
      </c>
      <c r="S580" s="4" t="s">
        <v>96</v>
      </c>
      <c r="T580" s="4" t="s">
        <v>97</v>
      </c>
      <c r="W580" s="4" t="s">
        <v>688</v>
      </c>
      <c r="X580" s="4" t="s">
        <v>689</v>
      </c>
      <c r="Y580" s="4" t="s">
        <v>100</v>
      </c>
      <c r="Z580" s="4" t="s">
        <v>101</v>
      </c>
      <c r="AC580" s="4">
        <v>39</v>
      </c>
      <c r="AD580" s="4" t="s">
        <v>232</v>
      </c>
      <c r="AE580" s="4" t="s">
        <v>233</v>
      </c>
      <c r="AJ580" s="4" t="s">
        <v>34</v>
      </c>
      <c r="AK580" s="4" t="s">
        <v>35</v>
      </c>
      <c r="AL580" s="4" t="s">
        <v>222</v>
      </c>
      <c r="AM580" s="4" t="s">
        <v>223</v>
      </c>
      <c r="AT580" s="4" t="s">
        <v>73</v>
      </c>
      <c r="AU580" s="4" t="s">
        <v>74</v>
      </c>
      <c r="AV580" s="4" t="s">
        <v>2278</v>
      </c>
      <c r="AW580" s="4" t="s">
        <v>2279</v>
      </c>
      <c r="BG580" s="4" t="s">
        <v>82</v>
      </c>
      <c r="BH580" s="4" t="s">
        <v>83</v>
      </c>
      <c r="BI580" s="4" t="s">
        <v>302</v>
      </c>
      <c r="BJ580" s="4" t="s">
        <v>303</v>
      </c>
      <c r="BK580" s="4" t="s">
        <v>82</v>
      </c>
      <c r="BL580" s="4" t="s">
        <v>83</v>
      </c>
      <c r="BM580" s="4" t="s">
        <v>2280</v>
      </c>
      <c r="BN580" s="4" t="s">
        <v>2281</v>
      </c>
      <c r="BO580" s="4" t="s">
        <v>82</v>
      </c>
      <c r="BP580" s="4" t="s">
        <v>83</v>
      </c>
      <c r="BQ580" s="4" t="s">
        <v>2282</v>
      </c>
      <c r="BR580" s="4" t="s">
        <v>2283</v>
      </c>
      <c r="BS580" s="4" t="s">
        <v>222</v>
      </c>
      <c r="BT580" s="4" t="s">
        <v>223</v>
      </c>
    </row>
    <row r="581" spans="1:72" ht="13.5" customHeight="1">
      <c r="A581" s="6" t="str">
        <f>HYPERLINK("http://kyu.snu.ac.kr/sdhj/index.jsp?type=hj/GK14791_00IM0001_128b.jpg","1870_해북촌_128b")</f>
        <v>1870_해북촌_128b</v>
      </c>
      <c r="B581" s="4">
        <v>1870</v>
      </c>
      <c r="C581" s="4" t="s">
        <v>9142</v>
      </c>
      <c r="D581" s="4" t="s">
        <v>9143</v>
      </c>
      <c r="E581" s="4">
        <v>580</v>
      </c>
      <c r="F581" s="4">
        <v>4</v>
      </c>
      <c r="G581" s="4" t="s">
        <v>2164</v>
      </c>
      <c r="H581" s="4" t="s">
        <v>2181</v>
      </c>
      <c r="I581" s="4">
        <v>1</v>
      </c>
      <c r="L581" s="4">
        <v>5</v>
      </c>
      <c r="M581" s="4" t="s">
        <v>2265</v>
      </c>
      <c r="N581" s="4" t="s">
        <v>2266</v>
      </c>
      <c r="S581" s="4" t="s">
        <v>165</v>
      </c>
      <c r="T581" s="4" t="s">
        <v>166</v>
      </c>
      <c r="Y581" s="4" t="s">
        <v>2284</v>
      </c>
      <c r="Z581" s="4" t="s">
        <v>9540</v>
      </c>
      <c r="AC581" s="4">
        <v>20</v>
      </c>
      <c r="AD581" s="4" t="s">
        <v>628</v>
      </c>
      <c r="AE581" s="4" t="s">
        <v>629</v>
      </c>
    </row>
    <row r="582" spans="1:72" ht="13.5" customHeight="1">
      <c r="A582" s="6" t="str">
        <f>HYPERLINK("http://kyu.snu.ac.kr/sdhj/index.jsp?type=hj/GK14791_00IM0001_128b.jpg","1870_해북촌_128b")</f>
        <v>1870_해북촌_128b</v>
      </c>
      <c r="B582" s="4">
        <v>1870</v>
      </c>
      <c r="C582" s="4" t="s">
        <v>9541</v>
      </c>
      <c r="D582" s="4" t="s">
        <v>9542</v>
      </c>
      <c r="E582" s="4">
        <v>581</v>
      </c>
      <c r="F582" s="4">
        <v>4</v>
      </c>
      <c r="G582" s="4" t="s">
        <v>2164</v>
      </c>
      <c r="H582" s="4" t="s">
        <v>2181</v>
      </c>
      <c r="I582" s="4">
        <v>1</v>
      </c>
      <c r="L582" s="4">
        <v>5</v>
      </c>
      <c r="M582" s="4" t="s">
        <v>2265</v>
      </c>
      <c r="N582" s="4" t="s">
        <v>2266</v>
      </c>
      <c r="S582" s="4" t="s">
        <v>116</v>
      </c>
      <c r="T582" s="4" t="s">
        <v>117</v>
      </c>
      <c r="Y582" s="4" t="s">
        <v>2285</v>
      </c>
      <c r="Z582" s="4" t="s">
        <v>2286</v>
      </c>
      <c r="AC582" s="4">
        <v>19</v>
      </c>
      <c r="AD582" s="4" t="s">
        <v>122</v>
      </c>
      <c r="AE582" s="4" t="s">
        <v>123</v>
      </c>
    </row>
    <row r="583" spans="1:72" ht="13.5" customHeight="1">
      <c r="A583" s="6" t="str">
        <f>HYPERLINK("http://kyu.snu.ac.kr/sdhj/index.jsp?type=hj/GK14791_00IM0001_128b.jpg","1870_해북촌_128b")</f>
        <v>1870_해북촌_128b</v>
      </c>
      <c r="B583" s="4">
        <v>1870</v>
      </c>
      <c r="C583" s="4" t="s">
        <v>9541</v>
      </c>
      <c r="D583" s="4" t="s">
        <v>9542</v>
      </c>
      <c r="E583" s="4">
        <v>582</v>
      </c>
      <c r="F583" s="4">
        <v>4</v>
      </c>
      <c r="G583" s="4" t="s">
        <v>2164</v>
      </c>
      <c r="H583" s="4" t="s">
        <v>2181</v>
      </c>
      <c r="I583" s="4">
        <v>1</v>
      </c>
      <c r="L583" s="4">
        <v>5</v>
      </c>
      <c r="M583" s="4" t="s">
        <v>2265</v>
      </c>
      <c r="N583" s="4" t="s">
        <v>2266</v>
      </c>
      <c r="T583" s="4" t="s">
        <v>9543</v>
      </c>
      <c r="U583" s="4" t="s">
        <v>138</v>
      </c>
      <c r="V583" s="4" t="s">
        <v>139</v>
      </c>
      <c r="Y583" s="4" t="s">
        <v>9544</v>
      </c>
      <c r="Z583" s="4" t="s">
        <v>1048</v>
      </c>
    </row>
    <row r="584" spans="1:72" ht="13.5" customHeight="1">
      <c r="A584" s="6" t="str">
        <f>HYPERLINK("http://kyu.snu.ac.kr/sdhj/index.jsp?type=hj/GK14791_00IM0001_128b.jpg","1870_해북촌_128b")</f>
        <v>1870_해북촌_128b</v>
      </c>
      <c r="B584" s="4">
        <v>1870</v>
      </c>
      <c r="C584" s="4" t="s">
        <v>9541</v>
      </c>
      <c r="D584" s="4" t="s">
        <v>9542</v>
      </c>
      <c r="E584" s="4">
        <v>583</v>
      </c>
      <c r="F584" s="4">
        <v>4</v>
      </c>
      <c r="G584" s="4" t="s">
        <v>2164</v>
      </c>
      <c r="H584" s="4" t="s">
        <v>2181</v>
      </c>
      <c r="I584" s="4">
        <v>1</v>
      </c>
      <c r="L584" s="4">
        <v>5</v>
      </c>
      <c r="M584" s="4" t="s">
        <v>2265</v>
      </c>
      <c r="N584" s="4" t="s">
        <v>2266</v>
      </c>
      <c r="T584" s="4" t="s">
        <v>9543</v>
      </c>
      <c r="U584" s="4" t="s">
        <v>284</v>
      </c>
      <c r="V584" s="4" t="s">
        <v>285</v>
      </c>
      <c r="Y584" s="4" t="s">
        <v>2160</v>
      </c>
      <c r="Z584" s="4" t="s">
        <v>2161</v>
      </c>
    </row>
    <row r="585" spans="1:72" ht="13.5" customHeight="1">
      <c r="A585" s="6" t="str">
        <f>HYPERLINK("http://kyu.snu.ac.kr/sdhj/index.jsp?type=hj/GK14791_00IM0001_128b.jpg","1870_해북촌_128b")</f>
        <v>1870_해북촌_128b</v>
      </c>
      <c r="B585" s="4">
        <v>1870</v>
      </c>
      <c r="C585" s="4" t="s">
        <v>9541</v>
      </c>
      <c r="D585" s="4" t="s">
        <v>9542</v>
      </c>
      <c r="E585" s="4">
        <v>584</v>
      </c>
      <c r="F585" s="4">
        <v>4</v>
      </c>
      <c r="G585" s="4" t="s">
        <v>2164</v>
      </c>
      <c r="H585" s="4" t="s">
        <v>2181</v>
      </c>
      <c r="I585" s="4">
        <v>1</v>
      </c>
      <c r="L585" s="4">
        <v>5</v>
      </c>
      <c r="M585" s="4" t="s">
        <v>2265</v>
      </c>
      <c r="N585" s="4" t="s">
        <v>2266</v>
      </c>
      <c r="T585" s="4" t="s">
        <v>9543</v>
      </c>
      <c r="U585" s="4" t="s">
        <v>138</v>
      </c>
      <c r="V585" s="4" t="s">
        <v>139</v>
      </c>
      <c r="Y585" s="4" t="s">
        <v>2287</v>
      </c>
      <c r="Z585" s="4" t="s">
        <v>2288</v>
      </c>
      <c r="AD585" s="4" t="s">
        <v>282</v>
      </c>
      <c r="AE585" s="4" t="s">
        <v>283</v>
      </c>
    </row>
    <row r="586" spans="1:72" ht="13.5" customHeight="1">
      <c r="A586" s="6" t="str">
        <f>HYPERLINK("http://kyu.snu.ac.kr/sdhj/index.jsp?type=hj/GK14791_00IM0001_128b.jpg","1870_해북촌_128b")</f>
        <v>1870_해북촌_128b</v>
      </c>
      <c r="B586" s="4">
        <v>1870</v>
      </c>
      <c r="C586" s="4" t="s">
        <v>9541</v>
      </c>
      <c r="D586" s="4" t="s">
        <v>9542</v>
      </c>
      <c r="E586" s="4">
        <v>585</v>
      </c>
      <c r="F586" s="4">
        <v>5</v>
      </c>
      <c r="G586" s="4" t="s">
        <v>2289</v>
      </c>
      <c r="H586" s="4" t="s">
        <v>2290</v>
      </c>
      <c r="I586" s="4">
        <v>1</v>
      </c>
      <c r="J586" s="4" t="s">
        <v>2291</v>
      </c>
      <c r="K586" s="4" t="s">
        <v>2292</v>
      </c>
      <c r="L586" s="4">
        <v>1</v>
      </c>
      <c r="M586" s="4" t="s">
        <v>2293</v>
      </c>
      <c r="N586" s="4" t="s">
        <v>2294</v>
      </c>
      <c r="Q586" s="4" t="s">
        <v>2295</v>
      </c>
      <c r="R586" s="4" t="s">
        <v>2296</v>
      </c>
      <c r="T586" s="4" t="s">
        <v>9177</v>
      </c>
      <c r="W586" s="4" t="s">
        <v>75</v>
      </c>
      <c r="X586" s="4" t="s">
        <v>9178</v>
      </c>
      <c r="Y586" s="4" t="s">
        <v>2297</v>
      </c>
      <c r="Z586" s="4" t="s">
        <v>2298</v>
      </c>
      <c r="AC586" s="4">
        <v>63</v>
      </c>
      <c r="AD586" s="4" t="s">
        <v>319</v>
      </c>
      <c r="AE586" s="4" t="s">
        <v>320</v>
      </c>
      <c r="AJ586" s="4" t="s">
        <v>34</v>
      </c>
      <c r="AK586" s="4" t="s">
        <v>35</v>
      </c>
      <c r="AL586" s="4" t="s">
        <v>80</v>
      </c>
      <c r="AM586" s="4" t="s">
        <v>81</v>
      </c>
      <c r="AT586" s="4" t="s">
        <v>82</v>
      </c>
      <c r="AU586" s="4" t="s">
        <v>83</v>
      </c>
      <c r="AV586" s="4" t="s">
        <v>1132</v>
      </c>
      <c r="AW586" s="4" t="s">
        <v>1133</v>
      </c>
      <c r="BG586" s="4" t="s">
        <v>1074</v>
      </c>
      <c r="BH586" s="4" t="s">
        <v>1075</v>
      </c>
      <c r="BI586" s="4" t="s">
        <v>1134</v>
      </c>
      <c r="BJ586" s="4" t="s">
        <v>1135</v>
      </c>
      <c r="BK586" s="4" t="s">
        <v>82</v>
      </c>
      <c r="BL586" s="4" t="s">
        <v>83</v>
      </c>
      <c r="BM586" s="4" t="s">
        <v>1136</v>
      </c>
      <c r="BN586" s="4" t="s">
        <v>1137</v>
      </c>
      <c r="BO586" s="4" t="s">
        <v>82</v>
      </c>
      <c r="BP586" s="4" t="s">
        <v>83</v>
      </c>
      <c r="BQ586" s="4" t="s">
        <v>2299</v>
      </c>
      <c r="BR586" s="4" t="s">
        <v>2300</v>
      </c>
      <c r="BS586" s="4" t="s">
        <v>2301</v>
      </c>
      <c r="BT586" s="4" t="s">
        <v>2302</v>
      </c>
    </row>
    <row r="587" spans="1:72" ht="13.5" customHeight="1">
      <c r="A587" s="6" t="str">
        <f>HYPERLINK("http://kyu.snu.ac.kr/sdhj/index.jsp?type=hj/GK14791_00IM0001_128b.jpg","1870_해북촌_128b")</f>
        <v>1870_해북촌_128b</v>
      </c>
      <c r="B587" s="4">
        <v>1870</v>
      </c>
      <c r="C587" s="4" t="s">
        <v>9297</v>
      </c>
      <c r="D587" s="4" t="s">
        <v>9298</v>
      </c>
      <c r="E587" s="4">
        <v>586</v>
      </c>
      <c r="F587" s="4">
        <v>5</v>
      </c>
      <c r="G587" s="4" t="s">
        <v>2289</v>
      </c>
      <c r="H587" s="4" t="s">
        <v>2290</v>
      </c>
      <c r="I587" s="4">
        <v>1</v>
      </c>
      <c r="L587" s="4">
        <v>1</v>
      </c>
      <c r="M587" s="4" t="s">
        <v>2293</v>
      </c>
      <c r="N587" s="4" t="s">
        <v>2294</v>
      </c>
      <c r="S587" s="4" t="s">
        <v>96</v>
      </c>
      <c r="T587" s="4" t="s">
        <v>97</v>
      </c>
      <c r="W587" s="4" t="s">
        <v>75</v>
      </c>
      <c r="X587" s="4" t="s">
        <v>9178</v>
      </c>
      <c r="Y587" s="4" t="s">
        <v>100</v>
      </c>
      <c r="Z587" s="4" t="s">
        <v>101</v>
      </c>
      <c r="AC587" s="4">
        <v>62</v>
      </c>
      <c r="AD587" s="4" t="s">
        <v>102</v>
      </c>
      <c r="AE587" s="4" t="s">
        <v>103</v>
      </c>
      <c r="AJ587" s="4" t="s">
        <v>104</v>
      </c>
      <c r="AK587" s="4" t="s">
        <v>105</v>
      </c>
      <c r="AL587" s="4" t="s">
        <v>153</v>
      </c>
      <c r="AM587" s="4" t="s">
        <v>154</v>
      </c>
      <c r="AT587" s="4" t="s">
        <v>82</v>
      </c>
      <c r="AU587" s="4" t="s">
        <v>83</v>
      </c>
      <c r="AV587" s="4" t="s">
        <v>2303</v>
      </c>
      <c r="AW587" s="4" t="s">
        <v>2304</v>
      </c>
      <c r="BG587" s="4" t="s">
        <v>82</v>
      </c>
      <c r="BH587" s="4" t="s">
        <v>83</v>
      </c>
      <c r="BI587" s="4" t="s">
        <v>2305</v>
      </c>
      <c r="BJ587" s="4" t="s">
        <v>2306</v>
      </c>
      <c r="BK587" s="4" t="s">
        <v>82</v>
      </c>
      <c r="BL587" s="4" t="s">
        <v>83</v>
      </c>
      <c r="BM587" s="4" t="s">
        <v>2307</v>
      </c>
      <c r="BN587" s="4" t="s">
        <v>2308</v>
      </c>
      <c r="BO587" s="4" t="s">
        <v>82</v>
      </c>
      <c r="BP587" s="4" t="s">
        <v>83</v>
      </c>
      <c r="BQ587" s="4" t="s">
        <v>2309</v>
      </c>
      <c r="BR587" s="4" t="s">
        <v>2310</v>
      </c>
      <c r="BS587" s="4" t="s">
        <v>202</v>
      </c>
      <c r="BT587" s="4" t="s">
        <v>203</v>
      </c>
    </row>
    <row r="588" spans="1:72" ht="13.5" customHeight="1">
      <c r="A588" s="6" t="str">
        <f>HYPERLINK("http://kyu.snu.ac.kr/sdhj/index.jsp?type=hj/GK14791_00IM0001_128b.jpg","1870_해북촌_128b")</f>
        <v>1870_해북촌_128b</v>
      </c>
      <c r="B588" s="4">
        <v>1870</v>
      </c>
      <c r="C588" s="4" t="s">
        <v>9545</v>
      </c>
      <c r="D588" s="4" t="s">
        <v>9546</v>
      </c>
      <c r="E588" s="4">
        <v>587</v>
      </c>
      <c r="F588" s="4">
        <v>5</v>
      </c>
      <c r="G588" s="4" t="s">
        <v>2289</v>
      </c>
      <c r="H588" s="4" t="s">
        <v>2290</v>
      </c>
      <c r="I588" s="4">
        <v>1</v>
      </c>
      <c r="L588" s="4">
        <v>1</v>
      </c>
      <c r="M588" s="4" t="s">
        <v>2293</v>
      </c>
      <c r="N588" s="4" t="s">
        <v>2294</v>
      </c>
      <c r="T588" s="4" t="s">
        <v>9183</v>
      </c>
      <c r="U588" s="4" t="s">
        <v>138</v>
      </c>
      <c r="V588" s="4" t="s">
        <v>139</v>
      </c>
      <c r="Y588" s="4" t="s">
        <v>2311</v>
      </c>
      <c r="Z588" s="4" t="s">
        <v>2312</v>
      </c>
      <c r="AD588" s="4" t="s">
        <v>258</v>
      </c>
      <c r="AE588" s="4" t="s">
        <v>259</v>
      </c>
    </row>
    <row r="589" spans="1:72" ht="13.5" customHeight="1">
      <c r="A589" s="6" t="str">
        <f>HYPERLINK("http://kyu.snu.ac.kr/sdhj/index.jsp?type=hj/GK14791_00IM0001_128b.jpg","1870_해북촌_128b")</f>
        <v>1870_해북촌_128b</v>
      </c>
      <c r="B589" s="4">
        <v>1870</v>
      </c>
      <c r="C589" s="4" t="s">
        <v>9181</v>
      </c>
      <c r="D589" s="4" t="s">
        <v>9182</v>
      </c>
      <c r="E589" s="4">
        <v>588</v>
      </c>
      <c r="F589" s="4">
        <v>5</v>
      </c>
      <c r="G589" s="4" t="s">
        <v>2289</v>
      </c>
      <c r="H589" s="4" t="s">
        <v>2290</v>
      </c>
      <c r="I589" s="4">
        <v>1</v>
      </c>
      <c r="L589" s="4">
        <v>1</v>
      </c>
      <c r="M589" s="4" t="s">
        <v>2293</v>
      </c>
      <c r="N589" s="4" t="s">
        <v>2294</v>
      </c>
      <c r="T589" s="4" t="s">
        <v>9183</v>
      </c>
      <c r="U589" s="4" t="s">
        <v>138</v>
      </c>
      <c r="V589" s="4" t="s">
        <v>139</v>
      </c>
      <c r="Y589" s="4" t="s">
        <v>2313</v>
      </c>
      <c r="Z589" s="4" t="s">
        <v>2314</v>
      </c>
      <c r="AD589" s="4" t="s">
        <v>142</v>
      </c>
      <c r="AE589" s="4" t="s">
        <v>143</v>
      </c>
    </row>
    <row r="590" spans="1:72" ht="13.5" customHeight="1">
      <c r="A590" s="6" t="str">
        <f>HYPERLINK("http://kyu.snu.ac.kr/sdhj/index.jsp?type=hj/GK14791_00IM0001_128b.jpg","1870_해북촌_128b")</f>
        <v>1870_해북촌_128b</v>
      </c>
      <c r="B590" s="4">
        <v>1870</v>
      </c>
      <c r="C590" s="4" t="s">
        <v>9181</v>
      </c>
      <c r="D590" s="4" t="s">
        <v>9182</v>
      </c>
      <c r="E590" s="4">
        <v>589</v>
      </c>
      <c r="F590" s="4">
        <v>5</v>
      </c>
      <c r="G590" s="4" t="s">
        <v>2289</v>
      </c>
      <c r="H590" s="4" t="s">
        <v>2290</v>
      </c>
      <c r="I590" s="4">
        <v>1</v>
      </c>
      <c r="L590" s="4">
        <v>2</v>
      </c>
      <c r="M590" s="4" t="s">
        <v>2315</v>
      </c>
      <c r="N590" s="4" t="s">
        <v>2316</v>
      </c>
      <c r="T590" s="4" t="s">
        <v>9059</v>
      </c>
      <c r="U590" s="4" t="s">
        <v>73</v>
      </c>
      <c r="V590" s="4" t="s">
        <v>74</v>
      </c>
      <c r="W590" s="4" t="s">
        <v>2317</v>
      </c>
      <c r="X590" s="4" t="s">
        <v>2318</v>
      </c>
      <c r="Y590" s="4" t="s">
        <v>2319</v>
      </c>
      <c r="Z590" s="4" t="s">
        <v>2320</v>
      </c>
      <c r="AC590" s="4">
        <v>62</v>
      </c>
      <c r="AD590" s="4" t="s">
        <v>102</v>
      </c>
      <c r="AE590" s="4" t="s">
        <v>103</v>
      </c>
      <c r="AJ590" s="4" t="s">
        <v>34</v>
      </c>
      <c r="AK590" s="4" t="s">
        <v>35</v>
      </c>
      <c r="AL590" s="4" t="s">
        <v>153</v>
      </c>
      <c r="AM590" s="4" t="s">
        <v>154</v>
      </c>
      <c r="AT590" s="4" t="s">
        <v>82</v>
      </c>
      <c r="AU590" s="4" t="s">
        <v>83</v>
      </c>
      <c r="AV590" s="4" t="s">
        <v>2321</v>
      </c>
      <c r="AW590" s="4" t="s">
        <v>2322</v>
      </c>
      <c r="BG590" s="4" t="s">
        <v>82</v>
      </c>
      <c r="BH590" s="4" t="s">
        <v>83</v>
      </c>
      <c r="BI590" s="4" t="s">
        <v>2323</v>
      </c>
      <c r="BJ590" s="4" t="s">
        <v>2324</v>
      </c>
      <c r="BK590" s="4" t="s">
        <v>82</v>
      </c>
      <c r="BL590" s="4" t="s">
        <v>83</v>
      </c>
      <c r="BM590" s="4" t="s">
        <v>2325</v>
      </c>
      <c r="BN590" s="4" t="s">
        <v>385</v>
      </c>
      <c r="BO590" s="4" t="s">
        <v>82</v>
      </c>
      <c r="BP590" s="4" t="s">
        <v>83</v>
      </c>
      <c r="BQ590" s="4" t="s">
        <v>2326</v>
      </c>
      <c r="BR590" s="4" t="s">
        <v>2327</v>
      </c>
      <c r="BS590" s="4" t="s">
        <v>202</v>
      </c>
      <c r="BT590" s="4" t="s">
        <v>203</v>
      </c>
    </row>
    <row r="591" spans="1:72" ht="13.5" customHeight="1">
      <c r="A591" s="6" t="str">
        <f>HYPERLINK("http://kyu.snu.ac.kr/sdhj/index.jsp?type=hj/GK14791_00IM0001_128b.jpg","1870_해북촌_128b")</f>
        <v>1870_해북촌_128b</v>
      </c>
      <c r="B591" s="4">
        <v>1870</v>
      </c>
      <c r="C591" s="4" t="s">
        <v>9484</v>
      </c>
      <c r="D591" s="4" t="s">
        <v>9485</v>
      </c>
      <c r="E591" s="4">
        <v>590</v>
      </c>
      <c r="F591" s="4">
        <v>5</v>
      </c>
      <c r="G591" s="4" t="s">
        <v>2289</v>
      </c>
      <c r="H591" s="4" t="s">
        <v>2290</v>
      </c>
      <c r="I591" s="4">
        <v>1</v>
      </c>
      <c r="L591" s="4">
        <v>2</v>
      </c>
      <c r="M591" s="4" t="s">
        <v>2315</v>
      </c>
      <c r="N591" s="4" t="s">
        <v>2316</v>
      </c>
      <c r="S591" s="4" t="s">
        <v>96</v>
      </c>
      <c r="T591" s="4" t="s">
        <v>97</v>
      </c>
      <c r="W591" s="4" t="s">
        <v>1167</v>
      </c>
      <c r="X591" s="4" t="s">
        <v>1168</v>
      </c>
      <c r="Y591" s="4" t="s">
        <v>100</v>
      </c>
      <c r="Z591" s="4" t="s">
        <v>101</v>
      </c>
      <c r="AC591" s="4">
        <v>55</v>
      </c>
      <c r="AD591" s="4" t="s">
        <v>258</v>
      </c>
      <c r="AE591" s="4" t="s">
        <v>259</v>
      </c>
      <c r="AJ591" s="4" t="s">
        <v>34</v>
      </c>
      <c r="AK591" s="4" t="s">
        <v>35</v>
      </c>
      <c r="AL591" s="4" t="s">
        <v>893</v>
      </c>
      <c r="AM591" s="4" t="s">
        <v>894</v>
      </c>
      <c r="AT591" s="4" t="s">
        <v>82</v>
      </c>
      <c r="AU591" s="4" t="s">
        <v>83</v>
      </c>
      <c r="AV591" s="4" t="s">
        <v>2328</v>
      </c>
      <c r="AW591" s="4" t="s">
        <v>2329</v>
      </c>
      <c r="BG591" s="4" t="s">
        <v>82</v>
      </c>
      <c r="BH591" s="4" t="s">
        <v>83</v>
      </c>
      <c r="BI591" s="4" t="s">
        <v>2330</v>
      </c>
      <c r="BJ591" s="4" t="s">
        <v>2331</v>
      </c>
      <c r="BK591" s="4" t="s">
        <v>82</v>
      </c>
      <c r="BL591" s="4" t="s">
        <v>83</v>
      </c>
      <c r="BM591" s="4" t="s">
        <v>2332</v>
      </c>
      <c r="BN591" s="4" t="s">
        <v>1331</v>
      </c>
      <c r="BO591" s="4" t="s">
        <v>82</v>
      </c>
      <c r="BP591" s="4" t="s">
        <v>83</v>
      </c>
      <c r="BQ591" s="4" t="s">
        <v>2333</v>
      </c>
      <c r="BR591" s="4" t="s">
        <v>2334</v>
      </c>
      <c r="BS591" s="4" t="s">
        <v>697</v>
      </c>
      <c r="BT591" s="4" t="s">
        <v>698</v>
      </c>
    </row>
    <row r="592" spans="1:72" ht="13.5" customHeight="1">
      <c r="A592" s="6" t="str">
        <f>HYPERLINK("http://kyu.snu.ac.kr/sdhj/index.jsp?type=hj/GK14791_00IM0001_128b.jpg","1870_해북촌_128b")</f>
        <v>1870_해북촌_128b</v>
      </c>
      <c r="B592" s="4">
        <v>1870</v>
      </c>
      <c r="C592" s="4" t="s">
        <v>9222</v>
      </c>
      <c r="D592" s="4" t="s">
        <v>9223</v>
      </c>
      <c r="E592" s="4">
        <v>591</v>
      </c>
      <c r="F592" s="4">
        <v>5</v>
      </c>
      <c r="G592" s="4" t="s">
        <v>2289</v>
      </c>
      <c r="H592" s="4" t="s">
        <v>2290</v>
      </c>
      <c r="I592" s="4">
        <v>1</v>
      </c>
      <c r="L592" s="4">
        <v>2</v>
      </c>
      <c r="M592" s="4" t="s">
        <v>2315</v>
      </c>
      <c r="N592" s="4" t="s">
        <v>2316</v>
      </c>
      <c r="S592" s="4" t="s">
        <v>116</v>
      </c>
      <c r="T592" s="4" t="s">
        <v>117</v>
      </c>
      <c r="Y592" s="4" t="s">
        <v>2335</v>
      </c>
      <c r="Z592" s="4" t="s">
        <v>2336</v>
      </c>
      <c r="AC592" s="4">
        <v>27</v>
      </c>
      <c r="AD592" s="4" t="s">
        <v>242</v>
      </c>
      <c r="AE592" s="4" t="s">
        <v>243</v>
      </c>
    </row>
    <row r="593" spans="1:72" ht="13.5" customHeight="1">
      <c r="A593" s="6" t="str">
        <f>HYPERLINK("http://kyu.snu.ac.kr/sdhj/index.jsp?type=hj/GK14791_00IM0001_128b.jpg","1870_해북촌_128b")</f>
        <v>1870_해북촌_128b</v>
      </c>
      <c r="B593" s="4">
        <v>1870</v>
      </c>
      <c r="C593" s="4" t="s">
        <v>9064</v>
      </c>
      <c r="D593" s="4" t="s">
        <v>9065</v>
      </c>
      <c r="E593" s="4">
        <v>592</v>
      </c>
      <c r="F593" s="4">
        <v>5</v>
      </c>
      <c r="G593" s="4" t="s">
        <v>2289</v>
      </c>
      <c r="H593" s="4" t="s">
        <v>2290</v>
      </c>
      <c r="I593" s="4">
        <v>1</v>
      </c>
      <c r="L593" s="4">
        <v>2</v>
      </c>
      <c r="M593" s="4" t="s">
        <v>2315</v>
      </c>
      <c r="N593" s="4" t="s">
        <v>2316</v>
      </c>
      <c r="S593" s="4" t="s">
        <v>124</v>
      </c>
      <c r="T593" s="4" t="s">
        <v>125</v>
      </c>
      <c r="W593" s="4" t="s">
        <v>688</v>
      </c>
      <c r="X593" s="4" t="s">
        <v>689</v>
      </c>
      <c r="Y593" s="4" t="s">
        <v>100</v>
      </c>
      <c r="Z593" s="4" t="s">
        <v>101</v>
      </c>
      <c r="AC593" s="4">
        <v>25</v>
      </c>
      <c r="AD593" s="4" t="s">
        <v>448</v>
      </c>
      <c r="AE593" s="4" t="s">
        <v>449</v>
      </c>
    </row>
    <row r="594" spans="1:72" ht="13.5" customHeight="1">
      <c r="A594" s="6" t="str">
        <f>HYPERLINK("http://kyu.snu.ac.kr/sdhj/index.jsp?type=hj/GK14791_00IM0001_128b.jpg","1870_해북촌_128b")</f>
        <v>1870_해북촌_128b</v>
      </c>
      <c r="B594" s="4">
        <v>1870</v>
      </c>
      <c r="C594" s="4" t="s">
        <v>9064</v>
      </c>
      <c r="D594" s="4" t="s">
        <v>9065</v>
      </c>
      <c r="E594" s="4">
        <v>593</v>
      </c>
      <c r="F594" s="4">
        <v>5</v>
      </c>
      <c r="G594" s="4" t="s">
        <v>2289</v>
      </c>
      <c r="H594" s="4" t="s">
        <v>2290</v>
      </c>
      <c r="I594" s="4">
        <v>1</v>
      </c>
      <c r="L594" s="4">
        <v>2</v>
      </c>
      <c r="M594" s="4" t="s">
        <v>2315</v>
      </c>
      <c r="N594" s="4" t="s">
        <v>2316</v>
      </c>
      <c r="T594" s="4" t="s">
        <v>9070</v>
      </c>
      <c r="U594" s="4" t="s">
        <v>138</v>
      </c>
      <c r="V594" s="4" t="s">
        <v>139</v>
      </c>
      <c r="Y594" s="4" t="s">
        <v>412</v>
      </c>
      <c r="Z594" s="4" t="s">
        <v>413</v>
      </c>
      <c r="AD594" s="4" t="s">
        <v>151</v>
      </c>
      <c r="AE594" s="4" t="s">
        <v>152</v>
      </c>
    </row>
    <row r="595" spans="1:72" ht="13.5" customHeight="1">
      <c r="A595" s="6" t="str">
        <f>HYPERLINK("http://kyu.snu.ac.kr/sdhj/index.jsp?type=hj/GK14791_00IM0001_128b.jpg","1870_해북촌_128b")</f>
        <v>1870_해북촌_128b</v>
      </c>
      <c r="B595" s="4">
        <v>1870</v>
      </c>
      <c r="C595" s="4" t="s">
        <v>9064</v>
      </c>
      <c r="D595" s="4" t="s">
        <v>9065</v>
      </c>
      <c r="E595" s="4">
        <v>594</v>
      </c>
      <c r="F595" s="4">
        <v>5</v>
      </c>
      <c r="G595" s="4" t="s">
        <v>2289</v>
      </c>
      <c r="H595" s="4" t="s">
        <v>2290</v>
      </c>
      <c r="I595" s="4">
        <v>1</v>
      </c>
      <c r="L595" s="4">
        <v>2</v>
      </c>
      <c r="M595" s="4" t="s">
        <v>2315</v>
      </c>
      <c r="N595" s="4" t="s">
        <v>2316</v>
      </c>
      <c r="T595" s="4" t="s">
        <v>9070</v>
      </c>
      <c r="U595" s="4" t="s">
        <v>138</v>
      </c>
      <c r="V595" s="4" t="s">
        <v>139</v>
      </c>
      <c r="Y595" s="4" t="s">
        <v>1181</v>
      </c>
      <c r="Z595" s="4" t="s">
        <v>1182</v>
      </c>
      <c r="AD595" s="4" t="s">
        <v>274</v>
      </c>
      <c r="AE595" s="4" t="s">
        <v>275</v>
      </c>
    </row>
    <row r="596" spans="1:72" ht="13.5" customHeight="1">
      <c r="A596" s="6" t="str">
        <f>HYPERLINK("http://kyu.snu.ac.kr/sdhj/index.jsp?type=hj/GK14791_00IM0001_128b.jpg","1870_해북촌_128b")</f>
        <v>1870_해북촌_128b</v>
      </c>
      <c r="B596" s="4">
        <v>1870</v>
      </c>
      <c r="C596" s="4" t="s">
        <v>9064</v>
      </c>
      <c r="D596" s="4" t="s">
        <v>9065</v>
      </c>
      <c r="E596" s="4">
        <v>595</v>
      </c>
      <c r="F596" s="4">
        <v>5</v>
      </c>
      <c r="G596" s="4" t="s">
        <v>2289</v>
      </c>
      <c r="H596" s="4" t="s">
        <v>2290</v>
      </c>
      <c r="I596" s="4">
        <v>1</v>
      </c>
      <c r="L596" s="4">
        <v>3</v>
      </c>
      <c r="M596" s="4" t="s">
        <v>2291</v>
      </c>
      <c r="N596" s="4" t="s">
        <v>2292</v>
      </c>
      <c r="T596" s="4" t="s">
        <v>9264</v>
      </c>
      <c r="U596" s="4" t="s">
        <v>2337</v>
      </c>
      <c r="V596" s="4" t="s">
        <v>2338</v>
      </c>
      <c r="W596" s="4" t="s">
        <v>98</v>
      </c>
      <c r="X596" s="4" t="s">
        <v>99</v>
      </c>
      <c r="Y596" s="4" t="s">
        <v>1381</v>
      </c>
      <c r="Z596" s="4" t="s">
        <v>1034</v>
      </c>
      <c r="AC596" s="4">
        <v>43</v>
      </c>
      <c r="AD596" s="4" t="s">
        <v>274</v>
      </c>
      <c r="AE596" s="4" t="s">
        <v>275</v>
      </c>
      <c r="AJ596" s="4" t="s">
        <v>34</v>
      </c>
      <c r="AK596" s="4" t="s">
        <v>35</v>
      </c>
      <c r="AL596" s="4" t="s">
        <v>106</v>
      </c>
      <c r="AM596" s="4" t="s">
        <v>107</v>
      </c>
      <c r="AT596" s="4" t="s">
        <v>2337</v>
      </c>
      <c r="AU596" s="4" t="s">
        <v>2338</v>
      </c>
      <c r="AV596" s="4" t="s">
        <v>1396</v>
      </c>
      <c r="AW596" s="4" t="s">
        <v>1397</v>
      </c>
      <c r="BG596" s="4" t="s">
        <v>2337</v>
      </c>
      <c r="BH596" s="4" t="s">
        <v>2338</v>
      </c>
      <c r="BI596" s="4" t="s">
        <v>2339</v>
      </c>
      <c r="BJ596" s="4" t="s">
        <v>9547</v>
      </c>
      <c r="BK596" s="4" t="s">
        <v>2337</v>
      </c>
      <c r="BL596" s="4" t="s">
        <v>2338</v>
      </c>
      <c r="BM596" s="4" t="s">
        <v>2340</v>
      </c>
      <c r="BN596" s="4" t="s">
        <v>2341</v>
      </c>
      <c r="BQ596" s="4" t="s">
        <v>2342</v>
      </c>
      <c r="BR596" s="4" t="s">
        <v>2343</v>
      </c>
    </row>
    <row r="597" spans="1:72" ht="13.5" customHeight="1">
      <c r="A597" s="6" t="str">
        <f>HYPERLINK("http://kyu.snu.ac.kr/sdhj/index.jsp?type=hj/GK14791_00IM0001_128b.jpg","1870_해북촌_128b")</f>
        <v>1870_해북촌_128b</v>
      </c>
      <c r="B597" s="4">
        <v>1870</v>
      </c>
      <c r="C597" s="4" t="s">
        <v>9269</v>
      </c>
      <c r="D597" s="4" t="s">
        <v>9270</v>
      </c>
      <c r="E597" s="4">
        <v>596</v>
      </c>
      <c r="F597" s="4">
        <v>5</v>
      </c>
      <c r="G597" s="4" t="s">
        <v>2289</v>
      </c>
      <c r="H597" s="4" t="s">
        <v>2290</v>
      </c>
      <c r="I597" s="4">
        <v>1</v>
      </c>
      <c r="L597" s="4">
        <v>3</v>
      </c>
      <c r="M597" s="4" t="s">
        <v>2291</v>
      </c>
      <c r="N597" s="4" t="s">
        <v>2292</v>
      </c>
      <c r="S597" s="4" t="s">
        <v>96</v>
      </c>
      <c r="T597" s="4" t="s">
        <v>97</v>
      </c>
      <c r="W597" s="4" t="s">
        <v>776</v>
      </c>
      <c r="X597" s="4" t="s">
        <v>777</v>
      </c>
      <c r="Y597" s="4" t="s">
        <v>21</v>
      </c>
      <c r="Z597" s="4" t="s">
        <v>22</v>
      </c>
      <c r="AC597" s="4">
        <v>35</v>
      </c>
      <c r="AD597" s="4" t="s">
        <v>188</v>
      </c>
      <c r="AE597" s="4" t="s">
        <v>189</v>
      </c>
      <c r="AJ597" s="4" t="s">
        <v>34</v>
      </c>
      <c r="AK597" s="4" t="s">
        <v>35</v>
      </c>
      <c r="AL597" s="4" t="s">
        <v>1039</v>
      </c>
      <c r="AM597" s="4" t="s">
        <v>1040</v>
      </c>
      <c r="AT597" s="4" t="s">
        <v>2337</v>
      </c>
      <c r="AU597" s="4" t="s">
        <v>2338</v>
      </c>
      <c r="AV597" s="4" t="s">
        <v>2344</v>
      </c>
      <c r="AW597" s="4" t="s">
        <v>2345</v>
      </c>
      <c r="BG597" s="4" t="s">
        <v>2337</v>
      </c>
      <c r="BH597" s="4" t="s">
        <v>2338</v>
      </c>
      <c r="BI597" s="4" t="s">
        <v>2346</v>
      </c>
      <c r="BJ597" s="4" t="s">
        <v>2347</v>
      </c>
      <c r="BK597" s="4" t="s">
        <v>2337</v>
      </c>
      <c r="BL597" s="4" t="s">
        <v>2338</v>
      </c>
      <c r="BM597" s="4" t="s">
        <v>2348</v>
      </c>
      <c r="BN597" s="4" t="s">
        <v>2349</v>
      </c>
      <c r="BO597" s="4" t="s">
        <v>2337</v>
      </c>
      <c r="BP597" s="4" t="s">
        <v>2338</v>
      </c>
      <c r="BQ597" s="4" t="s">
        <v>9548</v>
      </c>
      <c r="BR597" s="4" t="s">
        <v>9549</v>
      </c>
      <c r="BS597" s="4" t="s">
        <v>9550</v>
      </c>
      <c r="BT597" s="4" t="s">
        <v>1582</v>
      </c>
    </row>
    <row r="598" spans="1:72" ht="13.5" customHeight="1">
      <c r="A598" s="6" t="str">
        <f>HYPERLINK("http://kyu.snu.ac.kr/sdhj/index.jsp?type=hj/GK14791_00IM0001_129a.jpg","1870_해북촌_129a")</f>
        <v>1870_해북촌_129a</v>
      </c>
      <c r="B598" s="4">
        <v>1870</v>
      </c>
      <c r="C598" s="4" t="s">
        <v>9269</v>
      </c>
      <c r="D598" s="4" t="s">
        <v>9270</v>
      </c>
      <c r="E598" s="4">
        <v>597</v>
      </c>
      <c r="F598" s="4">
        <v>5</v>
      </c>
      <c r="G598" s="4" t="s">
        <v>2289</v>
      </c>
      <c r="H598" s="4" t="s">
        <v>2290</v>
      </c>
      <c r="I598" s="4">
        <v>1</v>
      </c>
      <c r="L598" s="4">
        <v>3</v>
      </c>
      <c r="M598" s="4" t="s">
        <v>2291</v>
      </c>
      <c r="N598" s="4" t="s">
        <v>2292</v>
      </c>
      <c r="T598" s="4" t="s">
        <v>9273</v>
      </c>
      <c r="U598" s="4" t="s">
        <v>284</v>
      </c>
      <c r="V598" s="4" t="s">
        <v>285</v>
      </c>
      <c r="Y598" s="4" t="s">
        <v>1670</v>
      </c>
      <c r="Z598" s="4" t="s">
        <v>1671</v>
      </c>
      <c r="AD598" s="4" t="s">
        <v>274</v>
      </c>
      <c r="AE598" s="4" t="s">
        <v>275</v>
      </c>
    </row>
    <row r="599" spans="1:72" ht="13.5" customHeight="1">
      <c r="A599" s="6" t="str">
        <f>HYPERLINK("http://kyu.snu.ac.kr/sdhj/index.jsp?type=hj/GK14791_00IM0001_129a.jpg","1870_해북촌_129a")</f>
        <v>1870_해북촌_129a</v>
      </c>
      <c r="B599" s="4">
        <v>1870</v>
      </c>
      <c r="C599" s="4" t="s">
        <v>9269</v>
      </c>
      <c r="D599" s="4" t="s">
        <v>9270</v>
      </c>
      <c r="E599" s="4">
        <v>598</v>
      </c>
      <c r="F599" s="4">
        <v>5</v>
      </c>
      <c r="G599" s="4" t="s">
        <v>2289</v>
      </c>
      <c r="H599" s="4" t="s">
        <v>2290</v>
      </c>
      <c r="I599" s="4">
        <v>1</v>
      </c>
      <c r="L599" s="4">
        <v>3</v>
      </c>
      <c r="M599" s="4" t="s">
        <v>2291</v>
      </c>
      <c r="N599" s="4" t="s">
        <v>2292</v>
      </c>
      <c r="T599" s="4" t="s">
        <v>9273</v>
      </c>
      <c r="U599" s="4" t="s">
        <v>138</v>
      </c>
      <c r="V599" s="4" t="s">
        <v>139</v>
      </c>
      <c r="Y599" s="4" t="s">
        <v>2350</v>
      </c>
      <c r="Z599" s="4" t="s">
        <v>515</v>
      </c>
      <c r="AD599" s="4" t="s">
        <v>414</v>
      </c>
      <c r="AE599" s="4" t="s">
        <v>415</v>
      </c>
    </row>
    <row r="600" spans="1:72" ht="13.5" customHeight="1">
      <c r="A600" s="6" t="str">
        <f>HYPERLINK("http://kyu.snu.ac.kr/sdhj/index.jsp?type=hj/GK14791_00IM0001_129a.jpg","1870_해북촌_129a")</f>
        <v>1870_해북촌_129a</v>
      </c>
      <c r="B600" s="4">
        <v>1870</v>
      </c>
      <c r="C600" s="4" t="s">
        <v>9269</v>
      </c>
      <c r="D600" s="4" t="s">
        <v>9270</v>
      </c>
      <c r="E600" s="4">
        <v>599</v>
      </c>
      <c r="F600" s="4">
        <v>5</v>
      </c>
      <c r="G600" s="4" t="s">
        <v>2289</v>
      </c>
      <c r="H600" s="4" t="s">
        <v>2290</v>
      </c>
      <c r="I600" s="4">
        <v>1</v>
      </c>
      <c r="L600" s="4">
        <v>3</v>
      </c>
      <c r="M600" s="4" t="s">
        <v>2291</v>
      </c>
      <c r="N600" s="4" t="s">
        <v>2292</v>
      </c>
      <c r="T600" s="4" t="s">
        <v>9273</v>
      </c>
      <c r="U600" s="4" t="s">
        <v>284</v>
      </c>
      <c r="V600" s="4" t="s">
        <v>285</v>
      </c>
      <c r="Y600" s="4" t="s">
        <v>2351</v>
      </c>
      <c r="Z600" s="4" t="s">
        <v>2352</v>
      </c>
      <c r="AD600" s="4" t="s">
        <v>380</v>
      </c>
      <c r="AE600" s="4" t="s">
        <v>381</v>
      </c>
    </row>
    <row r="601" spans="1:72" ht="13.5" customHeight="1">
      <c r="A601" s="6" t="str">
        <f>HYPERLINK("http://kyu.snu.ac.kr/sdhj/index.jsp?type=hj/GK14791_00IM0001_129a.jpg","1870_해북촌_129a")</f>
        <v>1870_해북촌_129a</v>
      </c>
      <c r="B601" s="4">
        <v>1870</v>
      </c>
      <c r="C601" s="4" t="s">
        <v>9269</v>
      </c>
      <c r="D601" s="4" t="s">
        <v>9270</v>
      </c>
      <c r="E601" s="4">
        <v>600</v>
      </c>
      <c r="F601" s="4">
        <v>5</v>
      </c>
      <c r="G601" s="4" t="s">
        <v>2289</v>
      </c>
      <c r="H601" s="4" t="s">
        <v>2290</v>
      </c>
      <c r="I601" s="4">
        <v>1</v>
      </c>
      <c r="L601" s="4">
        <v>4</v>
      </c>
      <c r="M601" s="4" t="s">
        <v>9551</v>
      </c>
      <c r="N601" s="4" t="s">
        <v>9552</v>
      </c>
      <c r="T601" s="4" t="s">
        <v>9109</v>
      </c>
      <c r="U601" s="4" t="s">
        <v>9553</v>
      </c>
      <c r="V601" s="4" t="s">
        <v>2353</v>
      </c>
      <c r="W601" s="4" t="s">
        <v>126</v>
      </c>
      <c r="X601" s="4" t="s">
        <v>9119</v>
      </c>
      <c r="Y601" s="4" t="s">
        <v>1517</v>
      </c>
      <c r="Z601" s="4" t="s">
        <v>1042</v>
      </c>
      <c r="AC601" s="4">
        <v>48</v>
      </c>
      <c r="AD601" s="4" t="s">
        <v>536</v>
      </c>
      <c r="AE601" s="4" t="s">
        <v>537</v>
      </c>
      <c r="AJ601" s="4" t="s">
        <v>34</v>
      </c>
      <c r="AK601" s="4" t="s">
        <v>35</v>
      </c>
      <c r="AL601" s="4" t="s">
        <v>115</v>
      </c>
      <c r="AM601" s="4" t="s">
        <v>9554</v>
      </c>
      <c r="AT601" s="4" t="s">
        <v>2354</v>
      </c>
      <c r="AU601" s="4" t="s">
        <v>2355</v>
      </c>
      <c r="AV601" s="4" t="s">
        <v>2342</v>
      </c>
      <c r="AW601" s="4" t="s">
        <v>2343</v>
      </c>
      <c r="BG601" s="4" t="s">
        <v>2354</v>
      </c>
      <c r="BH601" s="4" t="s">
        <v>2355</v>
      </c>
      <c r="BI601" s="4" t="s">
        <v>2342</v>
      </c>
      <c r="BJ601" s="4" t="s">
        <v>2343</v>
      </c>
      <c r="BK601" s="4" t="s">
        <v>2354</v>
      </c>
      <c r="BL601" s="4" t="s">
        <v>2355</v>
      </c>
      <c r="BM601" s="4" t="s">
        <v>2342</v>
      </c>
      <c r="BN601" s="4" t="s">
        <v>2343</v>
      </c>
      <c r="BO601" s="4" t="s">
        <v>2354</v>
      </c>
      <c r="BP601" s="4" t="s">
        <v>2355</v>
      </c>
      <c r="BQ601" s="4" t="s">
        <v>2356</v>
      </c>
      <c r="BR601" s="4" t="s">
        <v>9555</v>
      </c>
      <c r="BS601" s="4" t="s">
        <v>222</v>
      </c>
      <c r="BT601" s="4" t="s">
        <v>223</v>
      </c>
    </row>
    <row r="602" spans="1:72" ht="13.5" customHeight="1">
      <c r="A602" s="6" t="str">
        <f>HYPERLINK("http://kyu.snu.ac.kr/sdhj/index.jsp?type=hj/GK14791_00IM0001_129a.jpg","1870_해북촌_129a")</f>
        <v>1870_해북촌_129a</v>
      </c>
      <c r="B602" s="4">
        <v>1870</v>
      </c>
      <c r="C602" s="4" t="s">
        <v>9556</v>
      </c>
      <c r="D602" s="4" t="s">
        <v>9557</v>
      </c>
      <c r="E602" s="4">
        <v>601</v>
      </c>
      <c r="F602" s="4">
        <v>6</v>
      </c>
      <c r="G602" s="4" t="s">
        <v>2357</v>
      </c>
      <c r="H602" s="4" t="s">
        <v>2358</v>
      </c>
      <c r="I602" s="4">
        <v>1</v>
      </c>
      <c r="J602" s="4" t="s">
        <v>2359</v>
      </c>
      <c r="K602" s="4" t="s">
        <v>2360</v>
      </c>
      <c r="L602" s="4">
        <v>1</v>
      </c>
      <c r="M602" s="4" t="s">
        <v>2361</v>
      </c>
      <c r="N602" s="4" t="s">
        <v>2362</v>
      </c>
      <c r="Q602" s="4" t="s">
        <v>9558</v>
      </c>
      <c r="R602" s="4" t="s">
        <v>2363</v>
      </c>
      <c r="T602" s="4" t="s">
        <v>9443</v>
      </c>
      <c r="W602" s="4" t="s">
        <v>688</v>
      </c>
      <c r="X602" s="4" t="s">
        <v>689</v>
      </c>
      <c r="Y602" s="4" t="s">
        <v>2364</v>
      </c>
      <c r="Z602" s="4" t="s">
        <v>2365</v>
      </c>
      <c r="AC602" s="4">
        <v>41</v>
      </c>
      <c r="AD602" s="4" t="s">
        <v>174</v>
      </c>
      <c r="AE602" s="4" t="s">
        <v>175</v>
      </c>
      <c r="AJ602" s="4" t="s">
        <v>34</v>
      </c>
      <c r="AK602" s="4" t="s">
        <v>35</v>
      </c>
      <c r="AL602" s="4" t="s">
        <v>260</v>
      </c>
      <c r="AM602" s="4" t="s">
        <v>261</v>
      </c>
      <c r="AT602" s="4" t="s">
        <v>82</v>
      </c>
      <c r="AU602" s="4" t="s">
        <v>83</v>
      </c>
      <c r="AV602" s="4" t="s">
        <v>8950</v>
      </c>
      <c r="AW602" s="4" t="s">
        <v>585</v>
      </c>
      <c r="BG602" s="4" t="s">
        <v>82</v>
      </c>
      <c r="BH602" s="4" t="s">
        <v>83</v>
      </c>
      <c r="BI602" s="4" t="s">
        <v>2366</v>
      </c>
      <c r="BJ602" s="4" t="s">
        <v>2367</v>
      </c>
      <c r="BK602" s="4" t="s">
        <v>82</v>
      </c>
      <c r="BL602" s="4" t="s">
        <v>83</v>
      </c>
      <c r="BM602" s="4" t="s">
        <v>2368</v>
      </c>
      <c r="BN602" s="4" t="s">
        <v>2369</v>
      </c>
      <c r="BO602" s="4" t="s">
        <v>82</v>
      </c>
      <c r="BP602" s="4" t="s">
        <v>83</v>
      </c>
      <c r="BQ602" s="4" t="s">
        <v>2370</v>
      </c>
      <c r="BR602" s="4" t="s">
        <v>2371</v>
      </c>
      <c r="BS602" s="4" t="s">
        <v>684</v>
      </c>
      <c r="BT602" s="4" t="s">
        <v>685</v>
      </c>
    </row>
    <row r="603" spans="1:72" ht="13.5" customHeight="1">
      <c r="A603" s="6" t="str">
        <f>HYPERLINK("http://kyu.snu.ac.kr/sdhj/index.jsp?type=hj/GK14791_00IM0001_129a.jpg","1870_해북촌_129a")</f>
        <v>1870_해북촌_129a</v>
      </c>
      <c r="B603" s="4">
        <v>1870</v>
      </c>
      <c r="C603" s="4" t="s">
        <v>9559</v>
      </c>
      <c r="D603" s="4" t="s">
        <v>9560</v>
      </c>
      <c r="E603" s="4">
        <v>602</v>
      </c>
      <c r="F603" s="4">
        <v>6</v>
      </c>
      <c r="G603" s="4" t="s">
        <v>2357</v>
      </c>
      <c r="H603" s="4" t="s">
        <v>2358</v>
      </c>
      <c r="I603" s="4">
        <v>1</v>
      </c>
      <c r="L603" s="4">
        <v>1</v>
      </c>
      <c r="M603" s="4" t="s">
        <v>2361</v>
      </c>
      <c r="N603" s="4" t="s">
        <v>2362</v>
      </c>
      <c r="S603" s="4" t="s">
        <v>165</v>
      </c>
      <c r="T603" s="4" t="s">
        <v>166</v>
      </c>
      <c r="Y603" s="4" t="s">
        <v>9561</v>
      </c>
      <c r="Z603" s="4" t="s">
        <v>1172</v>
      </c>
      <c r="AC603" s="4">
        <v>35</v>
      </c>
      <c r="AD603" s="4" t="s">
        <v>188</v>
      </c>
      <c r="AE603" s="4" t="s">
        <v>189</v>
      </c>
    </row>
    <row r="604" spans="1:72" ht="13.5" customHeight="1">
      <c r="A604" s="6" t="str">
        <f>HYPERLINK("http://kyu.snu.ac.kr/sdhj/index.jsp?type=hj/GK14791_00IM0001_129a.jpg","1870_해북촌_129a")</f>
        <v>1870_해북촌_129a</v>
      </c>
      <c r="B604" s="4">
        <v>1870</v>
      </c>
      <c r="C604" s="4" t="s">
        <v>9445</v>
      </c>
      <c r="D604" s="4" t="s">
        <v>9446</v>
      </c>
      <c r="E604" s="4">
        <v>603</v>
      </c>
      <c r="F604" s="4">
        <v>6</v>
      </c>
      <c r="G604" s="4" t="s">
        <v>2357</v>
      </c>
      <c r="H604" s="4" t="s">
        <v>2358</v>
      </c>
      <c r="I604" s="4">
        <v>1</v>
      </c>
      <c r="L604" s="4">
        <v>1</v>
      </c>
      <c r="M604" s="4" t="s">
        <v>2361</v>
      </c>
      <c r="N604" s="4" t="s">
        <v>2362</v>
      </c>
      <c r="S604" s="4" t="s">
        <v>1092</v>
      </c>
      <c r="T604" s="4" t="s">
        <v>495</v>
      </c>
      <c r="W604" s="4" t="s">
        <v>198</v>
      </c>
      <c r="X604" s="4" t="s">
        <v>199</v>
      </c>
      <c r="Y604" s="4" t="s">
        <v>100</v>
      </c>
      <c r="Z604" s="4" t="s">
        <v>101</v>
      </c>
      <c r="AC604" s="4">
        <v>29</v>
      </c>
      <c r="AJ604" s="4" t="s">
        <v>34</v>
      </c>
      <c r="AK604" s="4" t="s">
        <v>9562</v>
      </c>
      <c r="AL604" s="4" t="s">
        <v>202</v>
      </c>
      <c r="AM604" s="4" t="s">
        <v>203</v>
      </c>
    </row>
    <row r="605" spans="1:72" ht="13.5" customHeight="1">
      <c r="A605" s="6" t="str">
        <f>HYPERLINK("http://kyu.snu.ac.kr/sdhj/index.jsp?type=hj/GK14791_00IM0001_129a.jpg","1870_해북촌_129a")</f>
        <v>1870_해북촌_129a</v>
      </c>
      <c r="B605" s="4">
        <v>1870</v>
      </c>
      <c r="C605" s="4" t="s">
        <v>9445</v>
      </c>
      <c r="D605" s="4" t="s">
        <v>9446</v>
      </c>
      <c r="E605" s="4">
        <v>604</v>
      </c>
      <c r="F605" s="4">
        <v>6</v>
      </c>
      <c r="G605" s="4" t="s">
        <v>2357</v>
      </c>
      <c r="H605" s="4" t="s">
        <v>2358</v>
      </c>
      <c r="I605" s="4">
        <v>1</v>
      </c>
      <c r="L605" s="4">
        <v>1</v>
      </c>
      <c r="M605" s="4" t="s">
        <v>2361</v>
      </c>
      <c r="N605" s="4" t="s">
        <v>2362</v>
      </c>
      <c r="S605" s="4" t="s">
        <v>165</v>
      </c>
      <c r="T605" s="4" t="s">
        <v>166</v>
      </c>
      <c r="Y605" s="4" t="s">
        <v>2372</v>
      </c>
      <c r="Z605" s="4" t="s">
        <v>2373</v>
      </c>
      <c r="AC605" s="4">
        <v>32</v>
      </c>
      <c r="AD605" s="4" t="s">
        <v>134</v>
      </c>
      <c r="AE605" s="4" t="s">
        <v>135</v>
      </c>
    </row>
    <row r="606" spans="1:72" ht="13.5" customHeight="1">
      <c r="A606" s="6" t="str">
        <f>HYPERLINK("http://kyu.snu.ac.kr/sdhj/index.jsp?type=hj/GK14791_00IM0001_129a.jpg","1870_해북촌_129a")</f>
        <v>1870_해북촌_129a</v>
      </c>
      <c r="B606" s="4">
        <v>1870</v>
      </c>
      <c r="C606" s="4" t="s">
        <v>9445</v>
      </c>
      <c r="D606" s="4" t="s">
        <v>9446</v>
      </c>
      <c r="E606" s="4">
        <v>605</v>
      </c>
      <c r="F606" s="4">
        <v>6</v>
      </c>
      <c r="G606" s="4" t="s">
        <v>2357</v>
      </c>
      <c r="H606" s="4" t="s">
        <v>2358</v>
      </c>
      <c r="I606" s="4">
        <v>1</v>
      </c>
      <c r="L606" s="4">
        <v>1</v>
      </c>
      <c r="M606" s="4" t="s">
        <v>2361</v>
      </c>
      <c r="N606" s="4" t="s">
        <v>2362</v>
      </c>
      <c r="T606" s="4" t="s">
        <v>9447</v>
      </c>
      <c r="U606" s="4" t="s">
        <v>138</v>
      </c>
      <c r="V606" s="4" t="s">
        <v>139</v>
      </c>
      <c r="Y606" s="4" t="s">
        <v>2374</v>
      </c>
      <c r="Z606" s="4" t="s">
        <v>2375</v>
      </c>
      <c r="AD606" s="4" t="s">
        <v>295</v>
      </c>
      <c r="AE606" s="4" t="s">
        <v>296</v>
      </c>
    </row>
    <row r="607" spans="1:72" ht="13.5" customHeight="1">
      <c r="A607" s="6" t="str">
        <f>HYPERLINK("http://kyu.snu.ac.kr/sdhj/index.jsp?type=hj/GK14791_00IM0001_129a.jpg","1870_해북촌_129a")</f>
        <v>1870_해북촌_129a</v>
      </c>
      <c r="B607" s="4">
        <v>1870</v>
      </c>
      <c r="C607" s="4" t="s">
        <v>9445</v>
      </c>
      <c r="D607" s="4" t="s">
        <v>9446</v>
      </c>
      <c r="E607" s="4">
        <v>606</v>
      </c>
      <c r="F607" s="4">
        <v>6</v>
      </c>
      <c r="G607" s="4" t="s">
        <v>2357</v>
      </c>
      <c r="H607" s="4" t="s">
        <v>2358</v>
      </c>
      <c r="I607" s="4">
        <v>1</v>
      </c>
      <c r="L607" s="4">
        <v>1</v>
      </c>
      <c r="M607" s="4" t="s">
        <v>2361</v>
      </c>
      <c r="N607" s="4" t="s">
        <v>2362</v>
      </c>
      <c r="T607" s="4" t="s">
        <v>9447</v>
      </c>
      <c r="U607" s="4" t="s">
        <v>284</v>
      </c>
      <c r="V607" s="4" t="s">
        <v>285</v>
      </c>
      <c r="Y607" s="4" t="s">
        <v>1051</v>
      </c>
      <c r="Z607" s="4" t="s">
        <v>1052</v>
      </c>
      <c r="AD607" s="4" t="s">
        <v>813</v>
      </c>
      <c r="AE607" s="4" t="s">
        <v>814</v>
      </c>
    </row>
    <row r="608" spans="1:72" ht="13.5" customHeight="1">
      <c r="A608" s="6" t="str">
        <f>HYPERLINK("http://kyu.snu.ac.kr/sdhj/index.jsp?type=hj/GK14791_00IM0001_129a.jpg","1870_해북촌_129a")</f>
        <v>1870_해북촌_129a</v>
      </c>
      <c r="B608" s="4">
        <v>1870</v>
      </c>
      <c r="C608" s="4" t="s">
        <v>9445</v>
      </c>
      <c r="D608" s="4" t="s">
        <v>9446</v>
      </c>
      <c r="E608" s="4">
        <v>607</v>
      </c>
      <c r="F608" s="4">
        <v>6</v>
      </c>
      <c r="G608" s="4" t="s">
        <v>2357</v>
      </c>
      <c r="H608" s="4" t="s">
        <v>2358</v>
      </c>
      <c r="I608" s="4">
        <v>1</v>
      </c>
      <c r="L608" s="4">
        <v>1</v>
      </c>
      <c r="M608" s="4" t="s">
        <v>2361</v>
      </c>
      <c r="N608" s="4" t="s">
        <v>2362</v>
      </c>
      <c r="T608" s="4" t="s">
        <v>9447</v>
      </c>
      <c r="U608" s="4" t="s">
        <v>138</v>
      </c>
      <c r="V608" s="4" t="s">
        <v>139</v>
      </c>
      <c r="Y608" s="4" t="s">
        <v>626</v>
      </c>
      <c r="Z608" s="4" t="s">
        <v>627</v>
      </c>
      <c r="AD608" s="4" t="s">
        <v>122</v>
      </c>
      <c r="AE608" s="4" t="s">
        <v>123</v>
      </c>
    </row>
    <row r="609" spans="1:72" ht="13.5" customHeight="1">
      <c r="A609" s="6" t="str">
        <f>HYPERLINK("http://kyu.snu.ac.kr/sdhj/index.jsp?type=hj/GK14791_00IM0001_129a.jpg","1870_해북촌_129a")</f>
        <v>1870_해북촌_129a</v>
      </c>
      <c r="B609" s="4">
        <v>1870</v>
      </c>
      <c r="C609" s="4" t="s">
        <v>9445</v>
      </c>
      <c r="D609" s="4" t="s">
        <v>9446</v>
      </c>
      <c r="E609" s="4">
        <v>608</v>
      </c>
      <c r="F609" s="4">
        <v>6</v>
      </c>
      <c r="G609" s="4" t="s">
        <v>2357</v>
      </c>
      <c r="H609" s="4" t="s">
        <v>2358</v>
      </c>
      <c r="I609" s="4">
        <v>1</v>
      </c>
      <c r="L609" s="4">
        <v>1</v>
      </c>
      <c r="M609" s="4" t="s">
        <v>2361</v>
      </c>
      <c r="N609" s="4" t="s">
        <v>2362</v>
      </c>
      <c r="T609" s="4" t="s">
        <v>9447</v>
      </c>
      <c r="U609" s="4" t="s">
        <v>138</v>
      </c>
      <c r="V609" s="4" t="s">
        <v>139</v>
      </c>
      <c r="Y609" s="4" t="s">
        <v>1004</v>
      </c>
      <c r="Z609" s="4" t="s">
        <v>1005</v>
      </c>
      <c r="AD609" s="4" t="s">
        <v>78</v>
      </c>
      <c r="AE609" s="4" t="s">
        <v>79</v>
      </c>
    </row>
    <row r="610" spans="1:72" ht="13.5" customHeight="1">
      <c r="A610" s="6" t="str">
        <f>HYPERLINK("http://kyu.snu.ac.kr/sdhj/index.jsp?type=hj/GK14791_00IM0001_129a.jpg","1870_해북촌_129a")</f>
        <v>1870_해북촌_129a</v>
      </c>
      <c r="B610" s="4">
        <v>1870</v>
      </c>
      <c r="C610" s="4" t="s">
        <v>9445</v>
      </c>
      <c r="D610" s="4" t="s">
        <v>9446</v>
      </c>
      <c r="E610" s="4">
        <v>609</v>
      </c>
      <c r="F610" s="4">
        <v>6</v>
      </c>
      <c r="G610" s="4" t="s">
        <v>2357</v>
      </c>
      <c r="H610" s="4" t="s">
        <v>2358</v>
      </c>
      <c r="I610" s="4">
        <v>1</v>
      </c>
      <c r="L610" s="4">
        <v>2</v>
      </c>
      <c r="M610" s="4" t="s">
        <v>2376</v>
      </c>
      <c r="N610" s="4" t="s">
        <v>2377</v>
      </c>
      <c r="T610" s="4" t="s">
        <v>9563</v>
      </c>
      <c r="U610" s="4" t="s">
        <v>73</v>
      </c>
      <c r="V610" s="4" t="s">
        <v>74</v>
      </c>
      <c r="W610" s="4" t="s">
        <v>688</v>
      </c>
      <c r="X610" s="4" t="s">
        <v>689</v>
      </c>
      <c r="Y610" s="4" t="s">
        <v>2378</v>
      </c>
      <c r="Z610" s="4" t="s">
        <v>2379</v>
      </c>
      <c r="AC610" s="4">
        <v>59</v>
      </c>
      <c r="AD610" s="4" t="s">
        <v>410</v>
      </c>
      <c r="AE610" s="4" t="s">
        <v>411</v>
      </c>
      <c r="AJ610" s="4" t="s">
        <v>34</v>
      </c>
      <c r="AK610" s="4" t="s">
        <v>35</v>
      </c>
      <c r="AL610" s="4" t="s">
        <v>260</v>
      </c>
      <c r="AM610" s="4" t="s">
        <v>261</v>
      </c>
      <c r="AT610" s="4" t="s">
        <v>82</v>
      </c>
      <c r="AU610" s="4" t="s">
        <v>83</v>
      </c>
      <c r="AV610" s="4" t="s">
        <v>2380</v>
      </c>
      <c r="AW610" s="4" t="s">
        <v>2381</v>
      </c>
      <c r="BG610" s="4" t="s">
        <v>82</v>
      </c>
      <c r="BH610" s="4" t="s">
        <v>83</v>
      </c>
      <c r="BI610" s="4" t="s">
        <v>302</v>
      </c>
      <c r="BJ610" s="4" t="s">
        <v>303</v>
      </c>
      <c r="BK610" s="4" t="s">
        <v>82</v>
      </c>
      <c r="BL610" s="4" t="s">
        <v>83</v>
      </c>
      <c r="BM610" s="4" t="s">
        <v>2280</v>
      </c>
      <c r="BN610" s="4" t="s">
        <v>2281</v>
      </c>
      <c r="BO610" s="4" t="s">
        <v>82</v>
      </c>
      <c r="BP610" s="4" t="s">
        <v>83</v>
      </c>
      <c r="BQ610" s="4" t="s">
        <v>9564</v>
      </c>
      <c r="BR610" s="4" t="s">
        <v>2382</v>
      </c>
      <c r="BS610" s="4" t="s">
        <v>909</v>
      </c>
      <c r="BT610" s="4" t="s">
        <v>910</v>
      </c>
    </row>
    <row r="611" spans="1:72" ht="13.5" customHeight="1">
      <c r="A611" s="6" t="str">
        <f>HYPERLINK("http://kyu.snu.ac.kr/sdhj/index.jsp?type=hj/GK14791_00IM0001_129a.jpg","1870_해북촌_129a")</f>
        <v>1870_해북촌_129a</v>
      </c>
      <c r="B611" s="4">
        <v>1870</v>
      </c>
      <c r="C611" s="4" t="s">
        <v>9142</v>
      </c>
      <c r="D611" s="4" t="s">
        <v>9143</v>
      </c>
      <c r="E611" s="4">
        <v>610</v>
      </c>
      <c r="F611" s="4">
        <v>6</v>
      </c>
      <c r="G611" s="4" t="s">
        <v>2357</v>
      </c>
      <c r="H611" s="4" t="s">
        <v>2358</v>
      </c>
      <c r="I611" s="4">
        <v>1</v>
      </c>
      <c r="L611" s="4">
        <v>2</v>
      </c>
      <c r="M611" s="4" t="s">
        <v>2376</v>
      </c>
      <c r="N611" s="4" t="s">
        <v>2377</v>
      </c>
      <c r="S611" s="4" t="s">
        <v>96</v>
      </c>
      <c r="T611" s="4" t="s">
        <v>97</v>
      </c>
      <c r="W611" s="4" t="s">
        <v>580</v>
      </c>
      <c r="X611" s="4" t="s">
        <v>581</v>
      </c>
      <c r="Y611" s="4" t="s">
        <v>100</v>
      </c>
      <c r="Z611" s="4" t="s">
        <v>101</v>
      </c>
      <c r="AC611" s="4">
        <v>60</v>
      </c>
      <c r="AD611" s="4" t="s">
        <v>410</v>
      </c>
      <c r="AE611" s="4" t="s">
        <v>411</v>
      </c>
      <c r="AJ611" s="4" t="s">
        <v>104</v>
      </c>
      <c r="AK611" s="4" t="s">
        <v>105</v>
      </c>
      <c r="AL611" s="4" t="s">
        <v>222</v>
      </c>
      <c r="AM611" s="4" t="s">
        <v>223</v>
      </c>
      <c r="AT611" s="4" t="s">
        <v>82</v>
      </c>
      <c r="AU611" s="4" t="s">
        <v>83</v>
      </c>
      <c r="AV611" s="4" t="s">
        <v>2383</v>
      </c>
      <c r="AW611" s="4" t="s">
        <v>2384</v>
      </c>
      <c r="BG611" s="4" t="s">
        <v>82</v>
      </c>
      <c r="BH611" s="4" t="s">
        <v>83</v>
      </c>
      <c r="BI611" s="4" t="s">
        <v>2385</v>
      </c>
      <c r="BJ611" s="4" t="s">
        <v>2386</v>
      </c>
      <c r="BK611" s="4" t="s">
        <v>82</v>
      </c>
      <c r="BL611" s="4" t="s">
        <v>83</v>
      </c>
      <c r="BM611" s="4" t="s">
        <v>2387</v>
      </c>
      <c r="BN611" s="4" t="s">
        <v>641</v>
      </c>
      <c r="BO611" s="4" t="s">
        <v>82</v>
      </c>
      <c r="BP611" s="4" t="s">
        <v>83</v>
      </c>
      <c r="BQ611" s="4" t="s">
        <v>2388</v>
      </c>
      <c r="BR611" s="4" t="s">
        <v>2389</v>
      </c>
      <c r="BS611" s="4" t="s">
        <v>260</v>
      </c>
      <c r="BT611" s="4" t="s">
        <v>261</v>
      </c>
    </row>
    <row r="612" spans="1:72" ht="13.5" customHeight="1">
      <c r="A612" s="6" t="str">
        <f>HYPERLINK("http://kyu.snu.ac.kr/sdhj/index.jsp?type=hj/GK14791_00IM0001_129a.jpg","1870_해북촌_129a")</f>
        <v>1870_해북촌_129a</v>
      </c>
      <c r="B612" s="4">
        <v>1870</v>
      </c>
      <c r="C612" s="4" t="s">
        <v>9169</v>
      </c>
      <c r="D612" s="4" t="s">
        <v>9170</v>
      </c>
      <c r="E612" s="4">
        <v>611</v>
      </c>
      <c r="F612" s="4">
        <v>6</v>
      </c>
      <c r="G612" s="4" t="s">
        <v>2357</v>
      </c>
      <c r="H612" s="4" t="s">
        <v>2358</v>
      </c>
      <c r="I612" s="4">
        <v>1</v>
      </c>
      <c r="L612" s="4">
        <v>2</v>
      </c>
      <c r="M612" s="4" t="s">
        <v>2376</v>
      </c>
      <c r="N612" s="4" t="s">
        <v>2377</v>
      </c>
      <c r="S612" s="4" t="s">
        <v>178</v>
      </c>
      <c r="T612" s="4" t="s">
        <v>179</v>
      </c>
      <c r="Y612" s="4" t="s">
        <v>2390</v>
      </c>
      <c r="Z612" s="4" t="s">
        <v>2391</v>
      </c>
      <c r="AC612" s="4">
        <v>30</v>
      </c>
      <c r="AD612" s="4" t="s">
        <v>414</v>
      </c>
      <c r="AE612" s="4" t="s">
        <v>415</v>
      </c>
    </row>
    <row r="613" spans="1:72" ht="13.5" customHeight="1">
      <c r="A613" s="6" t="str">
        <f>HYPERLINK("http://kyu.snu.ac.kr/sdhj/index.jsp?type=hj/GK14791_00IM0001_129a.jpg","1870_해북촌_129a")</f>
        <v>1870_해북촌_129a</v>
      </c>
      <c r="B613" s="4">
        <v>1870</v>
      </c>
      <c r="C613" s="4" t="s">
        <v>9347</v>
      </c>
      <c r="D613" s="4" t="s">
        <v>9348</v>
      </c>
      <c r="E613" s="4">
        <v>612</v>
      </c>
      <c r="F613" s="4">
        <v>6</v>
      </c>
      <c r="G613" s="4" t="s">
        <v>2357</v>
      </c>
      <c r="H613" s="4" t="s">
        <v>2358</v>
      </c>
      <c r="I613" s="4">
        <v>1</v>
      </c>
      <c r="L613" s="4">
        <v>2</v>
      </c>
      <c r="M613" s="4" t="s">
        <v>2376</v>
      </c>
      <c r="N613" s="4" t="s">
        <v>2377</v>
      </c>
      <c r="T613" s="4" t="s">
        <v>9565</v>
      </c>
      <c r="U613" s="4" t="s">
        <v>138</v>
      </c>
      <c r="V613" s="4" t="s">
        <v>139</v>
      </c>
      <c r="Y613" s="4" t="s">
        <v>1282</v>
      </c>
      <c r="Z613" s="4" t="s">
        <v>1283</v>
      </c>
      <c r="AD613" s="4" t="s">
        <v>136</v>
      </c>
      <c r="AE613" s="4" t="s">
        <v>137</v>
      </c>
    </row>
    <row r="614" spans="1:72" ht="13.5" customHeight="1">
      <c r="A614" s="6" t="str">
        <f>HYPERLINK("http://kyu.snu.ac.kr/sdhj/index.jsp?type=hj/GK14791_00IM0001_129a.jpg","1870_해북촌_129a")</f>
        <v>1870_해북촌_129a</v>
      </c>
      <c r="B614" s="4">
        <v>1870</v>
      </c>
      <c r="C614" s="4" t="s">
        <v>9347</v>
      </c>
      <c r="D614" s="4" t="s">
        <v>9348</v>
      </c>
      <c r="E614" s="4">
        <v>613</v>
      </c>
      <c r="F614" s="4">
        <v>6</v>
      </c>
      <c r="G614" s="4" t="s">
        <v>2357</v>
      </c>
      <c r="H614" s="4" t="s">
        <v>2358</v>
      </c>
      <c r="I614" s="4">
        <v>1</v>
      </c>
      <c r="L614" s="4">
        <v>2</v>
      </c>
      <c r="M614" s="4" t="s">
        <v>2376</v>
      </c>
      <c r="N614" s="4" t="s">
        <v>2377</v>
      </c>
      <c r="T614" s="4" t="s">
        <v>9565</v>
      </c>
      <c r="U614" s="4" t="s">
        <v>138</v>
      </c>
      <c r="V614" s="4" t="s">
        <v>139</v>
      </c>
      <c r="Y614" s="4" t="s">
        <v>2392</v>
      </c>
      <c r="Z614" s="4" t="s">
        <v>2393</v>
      </c>
      <c r="AD614" s="4" t="s">
        <v>127</v>
      </c>
      <c r="AE614" s="4" t="s">
        <v>128</v>
      </c>
    </row>
    <row r="615" spans="1:72" ht="13.5" customHeight="1">
      <c r="A615" s="6" t="str">
        <f>HYPERLINK("http://kyu.snu.ac.kr/sdhj/index.jsp?type=hj/GK14791_00IM0001_129a.jpg","1870_해북촌_129a")</f>
        <v>1870_해북촌_129a</v>
      </c>
      <c r="B615" s="4">
        <v>1870</v>
      </c>
      <c r="C615" s="4" t="s">
        <v>9347</v>
      </c>
      <c r="D615" s="4" t="s">
        <v>9348</v>
      </c>
      <c r="E615" s="4">
        <v>614</v>
      </c>
      <c r="F615" s="4">
        <v>6</v>
      </c>
      <c r="G615" s="4" t="s">
        <v>2357</v>
      </c>
      <c r="H615" s="4" t="s">
        <v>2358</v>
      </c>
      <c r="I615" s="4">
        <v>1</v>
      </c>
      <c r="L615" s="4">
        <v>2</v>
      </c>
      <c r="M615" s="4" t="s">
        <v>2376</v>
      </c>
      <c r="N615" s="4" t="s">
        <v>2377</v>
      </c>
      <c r="T615" s="4" t="s">
        <v>9565</v>
      </c>
      <c r="U615" s="4" t="s">
        <v>138</v>
      </c>
      <c r="V615" s="4" t="s">
        <v>139</v>
      </c>
      <c r="Y615" s="4" t="s">
        <v>2394</v>
      </c>
      <c r="Z615" s="4" t="s">
        <v>2395</v>
      </c>
      <c r="AD615" s="4" t="s">
        <v>122</v>
      </c>
      <c r="AE615" s="4" t="s">
        <v>123</v>
      </c>
    </row>
    <row r="616" spans="1:72" ht="13.5" customHeight="1">
      <c r="A616" s="6" t="str">
        <f>HYPERLINK("http://kyu.snu.ac.kr/sdhj/index.jsp?type=hj/GK14791_00IM0001_129a.jpg","1870_해북촌_129a")</f>
        <v>1870_해북촌_129a</v>
      </c>
      <c r="B616" s="4">
        <v>1870</v>
      </c>
      <c r="C616" s="4" t="s">
        <v>9347</v>
      </c>
      <c r="D616" s="4" t="s">
        <v>9348</v>
      </c>
      <c r="E616" s="4">
        <v>615</v>
      </c>
      <c r="F616" s="4">
        <v>6</v>
      </c>
      <c r="G616" s="4" t="s">
        <v>2357</v>
      </c>
      <c r="H616" s="4" t="s">
        <v>2358</v>
      </c>
      <c r="I616" s="4">
        <v>1</v>
      </c>
      <c r="L616" s="4">
        <v>2</v>
      </c>
      <c r="M616" s="4" t="s">
        <v>2376</v>
      </c>
      <c r="N616" s="4" t="s">
        <v>2377</v>
      </c>
      <c r="T616" s="4" t="s">
        <v>9565</v>
      </c>
      <c r="U616" s="4" t="s">
        <v>138</v>
      </c>
      <c r="V616" s="4" t="s">
        <v>139</v>
      </c>
      <c r="Y616" s="4" t="s">
        <v>1441</v>
      </c>
      <c r="Z616" s="4" t="s">
        <v>1442</v>
      </c>
      <c r="AD616" s="4" t="s">
        <v>274</v>
      </c>
      <c r="AE616" s="4" t="s">
        <v>275</v>
      </c>
    </row>
    <row r="617" spans="1:72" ht="13.5" customHeight="1">
      <c r="A617" s="6" t="str">
        <f>HYPERLINK("http://kyu.snu.ac.kr/sdhj/index.jsp?type=hj/GK14791_00IM0001_129a.jpg","1870_해북촌_129a")</f>
        <v>1870_해북촌_129a</v>
      </c>
      <c r="B617" s="4">
        <v>1870</v>
      </c>
      <c r="C617" s="4" t="s">
        <v>9347</v>
      </c>
      <c r="D617" s="4" t="s">
        <v>9348</v>
      </c>
      <c r="E617" s="4">
        <v>616</v>
      </c>
      <c r="F617" s="4">
        <v>6</v>
      </c>
      <c r="G617" s="4" t="s">
        <v>2357</v>
      </c>
      <c r="H617" s="4" t="s">
        <v>2358</v>
      </c>
      <c r="I617" s="4">
        <v>1</v>
      </c>
      <c r="L617" s="4">
        <v>3</v>
      </c>
      <c r="M617" s="4" t="s">
        <v>2396</v>
      </c>
      <c r="N617" s="4" t="s">
        <v>2397</v>
      </c>
      <c r="T617" s="4" t="s">
        <v>9443</v>
      </c>
      <c r="U617" s="4" t="s">
        <v>2398</v>
      </c>
      <c r="V617" s="4" t="s">
        <v>2399</v>
      </c>
      <c r="W617" s="4" t="s">
        <v>688</v>
      </c>
      <c r="X617" s="4" t="s">
        <v>689</v>
      </c>
      <c r="Y617" s="4" t="s">
        <v>2400</v>
      </c>
      <c r="Z617" s="4" t="s">
        <v>2401</v>
      </c>
      <c r="AC617" s="4">
        <v>85</v>
      </c>
      <c r="AD617" s="4" t="s">
        <v>448</v>
      </c>
      <c r="AE617" s="4" t="s">
        <v>449</v>
      </c>
      <c r="AJ617" s="4" t="s">
        <v>34</v>
      </c>
      <c r="AK617" s="4" t="s">
        <v>35</v>
      </c>
      <c r="AL617" s="4" t="s">
        <v>260</v>
      </c>
      <c r="AM617" s="4" t="s">
        <v>261</v>
      </c>
      <c r="AT617" s="4" t="s">
        <v>336</v>
      </c>
      <c r="AU617" s="4" t="s">
        <v>337</v>
      </c>
      <c r="AV617" s="4" t="s">
        <v>2402</v>
      </c>
      <c r="AW617" s="4" t="s">
        <v>1154</v>
      </c>
      <c r="BG617" s="4" t="s">
        <v>336</v>
      </c>
      <c r="BH617" s="4" t="s">
        <v>337</v>
      </c>
      <c r="BI617" s="4" t="s">
        <v>2403</v>
      </c>
      <c r="BJ617" s="4" t="s">
        <v>2404</v>
      </c>
      <c r="BK617" s="4" t="s">
        <v>8951</v>
      </c>
      <c r="BL617" s="4" t="s">
        <v>2405</v>
      </c>
      <c r="BM617" s="4" t="s">
        <v>2406</v>
      </c>
      <c r="BN617" s="4" t="s">
        <v>2407</v>
      </c>
      <c r="BO617" s="4" t="s">
        <v>2408</v>
      </c>
      <c r="BP617" s="4" t="s">
        <v>2409</v>
      </c>
      <c r="BQ617" s="4" t="s">
        <v>2410</v>
      </c>
      <c r="BR617" s="4" t="s">
        <v>2411</v>
      </c>
      <c r="BS617" s="4" t="s">
        <v>893</v>
      </c>
      <c r="BT617" s="4" t="s">
        <v>894</v>
      </c>
    </row>
    <row r="618" spans="1:72" ht="13.5" customHeight="1">
      <c r="A618" s="6" t="str">
        <f>HYPERLINK("http://kyu.snu.ac.kr/sdhj/index.jsp?type=hj/GK14791_00IM0001_129a.jpg","1870_해북촌_129a")</f>
        <v>1870_해북촌_129a</v>
      </c>
      <c r="B618" s="4">
        <v>1870</v>
      </c>
      <c r="C618" s="4" t="s">
        <v>9303</v>
      </c>
      <c r="D618" s="4" t="s">
        <v>9304</v>
      </c>
      <c r="E618" s="4">
        <v>617</v>
      </c>
      <c r="F618" s="4">
        <v>6</v>
      </c>
      <c r="G618" s="4" t="s">
        <v>2357</v>
      </c>
      <c r="H618" s="4" t="s">
        <v>2358</v>
      </c>
      <c r="I618" s="4">
        <v>1</v>
      </c>
      <c r="L618" s="4">
        <v>3</v>
      </c>
      <c r="M618" s="4" t="s">
        <v>2396</v>
      </c>
      <c r="N618" s="4" t="s">
        <v>2397</v>
      </c>
      <c r="S618" s="4" t="s">
        <v>116</v>
      </c>
      <c r="T618" s="4" t="s">
        <v>117</v>
      </c>
      <c r="Y618" s="4" t="s">
        <v>2412</v>
      </c>
      <c r="Z618" s="4" t="s">
        <v>2413</v>
      </c>
      <c r="AC618" s="4">
        <v>43</v>
      </c>
      <c r="AD618" s="4" t="s">
        <v>274</v>
      </c>
      <c r="AE618" s="4" t="s">
        <v>275</v>
      </c>
    </row>
    <row r="619" spans="1:72" ht="13.5" customHeight="1">
      <c r="A619" s="6" t="str">
        <f>HYPERLINK("http://kyu.snu.ac.kr/sdhj/index.jsp?type=hj/GK14791_00IM0001_129a.jpg","1870_해북촌_129a")</f>
        <v>1870_해북촌_129a</v>
      </c>
      <c r="B619" s="4">
        <v>1870</v>
      </c>
      <c r="C619" s="4" t="s">
        <v>9445</v>
      </c>
      <c r="D619" s="4" t="s">
        <v>9446</v>
      </c>
      <c r="E619" s="4">
        <v>618</v>
      </c>
      <c r="F619" s="4">
        <v>6</v>
      </c>
      <c r="G619" s="4" t="s">
        <v>2357</v>
      </c>
      <c r="H619" s="4" t="s">
        <v>2358</v>
      </c>
      <c r="I619" s="4">
        <v>1</v>
      </c>
      <c r="L619" s="4">
        <v>3</v>
      </c>
      <c r="M619" s="4" t="s">
        <v>2396</v>
      </c>
      <c r="N619" s="4" t="s">
        <v>2397</v>
      </c>
      <c r="S619" s="4" t="s">
        <v>124</v>
      </c>
      <c r="T619" s="4" t="s">
        <v>125</v>
      </c>
      <c r="W619" s="4" t="s">
        <v>2414</v>
      </c>
      <c r="X619" s="4" t="s">
        <v>2415</v>
      </c>
      <c r="Y619" s="4" t="s">
        <v>100</v>
      </c>
      <c r="Z619" s="4" t="s">
        <v>101</v>
      </c>
      <c r="AC619" s="4">
        <v>45</v>
      </c>
      <c r="AD619" s="4" t="s">
        <v>510</v>
      </c>
      <c r="AE619" s="4" t="s">
        <v>511</v>
      </c>
    </row>
    <row r="620" spans="1:72" ht="13.5" customHeight="1">
      <c r="A620" s="6" t="str">
        <f>HYPERLINK("http://kyu.snu.ac.kr/sdhj/index.jsp?type=hj/GK14791_00IM0001_129a.jpg","1870_해북촌_129a")</f>
        <v>1870_해북촌_129a</v>
      </c>
      <c r="B620" s="4">
        <v>1870</v>
      </c>
      <c r="C620" s="4" t="s">
        <v>9445</v>
      </c>
      <c r="D620" s="4" t="s">
        <v>9446</v>
      </c>
      <c r="E620" s="4">
        <v>619</v>
      </c>
      <c r="F620" s="4">
        <v>6</v>
      </c>
      <c r="G620" s="4" t="s">
        <v>2357</v>
      </c>
      <c r="H620" s="4" t="s">
        <v>2358</v>
      </c>
      <c r="I620" s="4">
        <v>1</v>
      </c>
      <c r="L620" s="4">
        <v>3</v>
      </c>
      <c r="M620" s="4" t="s">
        <v>2396</v>
      </c>
      <c r="N620" s="4" t="s">
        <v>2397</v>
      </c>
      <c r="S620" s="4" t="s">
        <v>580</v>
      </c>
      <c r="T620" s="4" t="s">
        <v>581</v>
      </c>
      <c r="Y620" s="4" t="s">
        <v>2416</v>
      </c>
      <c r="Z620" s="4" t="s">
        <v>2417</v>
      </c>
      <c r="AC620" s="4">
        <v>27</v>
      </c>
      <c r="AD620" s="4" t="s">
        <v>136</v>
      </c>
      <c r="AE620" s="4" t="s">
        <v>137</v>
      </c>
    </row>
    <row r="621" spans="1:72" ht="13.5" customHeight="1">
      <c r="A621" s="6" t="str">
        <f>HYPERLINK("http://kyu.snu.ac.kr/sdhj/index.jsp?type=hj/GK14791_00IM0001_129a.jpg","1870_해북촌_129a")</f>
        <v>1870_해북촌_129a</v>
      </c>
      <c r="B621" s="4">
        <v>1870</v>
      </c>
      <c r="C621" s="4" t="s">
        <v>9445</v>
      </c>
      <c r="D621" s="4" t="s">
        <v>9446</v>
      </c>
      <c r="E621" s="4">
        <v>620</v>
      </c>
      <c r="F621" s="4">
        <v>6</v>
      </c>
      <c r="G621" s="4" t="s">
        <v>2357</v>
      </c>
      <c r="H621" s="4" t="s">
        <v>2358</v>
      </c>
      <c r="I621" s="4">
        <v>1</v>
      </c>
      <c r="L621" s="4">
        <v>3</v>
      </c>
      <c r="M621" s="4" t="s">
        <v>2396</v>
      </c>
      <c r="N621" s="4" t="s">
        <v>2397</v>
      </c>
      <c r="S621" s="4" t="s">
        <v>1507</v>
      </c>
      <c r="T621" s="4" t="s">
        <v>1508</v>
      </c>
      <c r="W621" s="4" t="s">
        <v>75</v>
      </c>
      <c r="X621" s="4" t="s">
        <v>9566</v>
      </c>
      <c r="Y621" s="4" t="s">
        <v>100</v>
      </c>
      <c r="Z621" s="4" t="s">
        <v>101</v>
      </c>
      <c r="AC621" s="4">
        <v>28</v>
      </c>
      <c r="AD621" s="4" t="s">
        <v>242</v>
      </c>
      <c r="AE621" s="4" t="s">
        <v>243</v>
      </c>
    </row>
    <row r="622" spans="1:72" ht="13.5" customHeight="1">
      <c r="A622" s="6" t="str">
        <f>HYPERLINK("http://kyu.snu.ac.kr/sdhj/index.jsp?type=hj/GK14791_00IM0001_129a.jpg","1870_해북촌_129a")</f>
        <v>1870_해북촌_129a</v>
      </c>
      <c r="B622" s="4">
        <v>1870</v>
      </c>
      <c r="C622" s="4" t="s">
        <v>9445</v>
      </c>
      <c r="D622" s="4" t="s">
        <v>9446</v>
      </c>
      <c r="E622" s="4">
        <v>621</v>
      </c>
      <c r="F622" s="4">
        <v>6</v>
      </c>
      <c r="G622" s="4" t="s">
        <v>2357</v>
      </c>
      <c r="H622" s="4" t="s">
        <v>2358</v>
      </c>
      <c r="I622" s="4">
        <v>1</v>
      </c>
      <c r="L622" s="4">
        <v>3</v>
      </c>
      <c r="M622" s="4" t="s">
        <v>2396</v>
      </c>
      <c r="N622" s="4" t="s">
        <v>2397</v>
      </c>
      <c r="S622" s="4" t="s">
        <v>580</v>
      </c>
      <c r="T622" s="4" t="s">
        <v>581</v>
      </c>
      <c r="Y622" s="4" t="s">
        <v>2418</v>
      </c>
      <c r="Z622" s="4" t="s">
        <v>2419</v>
      </c>
      <c r="AC622" s="4">
        <v>25</v>
      </c>
      <c r="AD622" s="4" t="s">
        <v>448</v>
      </c>
      <c r="AE622" s="4" t="s">
        <v>449</v>
      </c>
    </row>
    <row r="623" spans="1:72" ht="13.5" customHeight="1">
      <c r="A623" s="6" t="str">
        <f>HYPERLINK("http://kyu.snu.ac.kr/sdhj/index.jsp?type=hj/GK14791_00IM0001_129a.jpg","1870_해북촌_129a")</f>
        <v>1870_해북촌_129a</v>
      </c>
      <c r="B623" s="4">
        <v>1870</v>
      </c>
      <c r="C623" s="4" t="s">
        <v>9445</v>
      </c>
      <c r="D623" s="4" t="s">
        <v>9446</v>
      </c>
      <c r="E623" s="4">
        <v>622</v>
      </c>
      <c r="F623" s="4">
        <v>6</v>
      </c>
      <c r="G623" s="4" t="s">
        <v>2357</v>
      </c>
      <c r="H623" s="4" t="s">
        <v>2358</v>
      </c>
      <c r="I623" s="4">
        <v>1</v>
      </c>
      <c r="L623" s="4">
        <v>3</v>
      </c>
      <c r="M623" s="4" t="s">
        <v>2396</v>
      </c>
      <c r="N623" s="4" t="s">
        <v>2397</v>
      </c>
      <c r="S623" s="4" t="s">
        <v>1507</v>
      </c>
      <c r="T623" s="4" t="s">
        <v>1508</v>
      </c>
      <c r="W623" s="4" t="s">
        <v>1269</v>
      </c>
      <c r="X623" s="4" t="s">
        <v>585</v>
      </c>
      <c r="Y623" s="4" t="s">
        <v>100</v>
      </c>
      <c r="Z623" s="4" t="s">
        <v>101</v>
      </c>
      <c r="AC623" s="4">
        <v>27</v>
      </c>
      <c r="AD623" s="4" t="s">
        <v>136</v>
      </c>
      <c r="AE623" s="4" t="s">
        <v>137</v>
      </c>
    </row>
    <row r="624" spans="1:72" ht="13.5" customHeight="1">
      <c r="A624" s="6" t="str">
        <f>HYPERLINK("http://kyu.snu.ac.kr/sdhj/index.jsp?type=hj/GK14791_00IM0001_129a.jpg","1870_해북촌_129a")</f>
        <v>1870_해북촌_129a</v>
      </c>
      <c r="B624" s="4">
        <v>1870</v>
      </c>
      <c r="C624" s="4" t="s">
        <v>9445</v>
      </c>
      <c r="D624" s="4" t="s">
        <v>9446</v>
      </c>
      <c r="E624" s="4">
        <v>623</v>
      </c>
      <c r="F624" s="4">
        <v>6</v>
      </c>
      <c r="G624" s="4" t="s">
        <v>2357</v>
      </c>
      <c r="H624" s="4" t="s">
        <v>2358</v>
      </c>
      <c r="I624" s="4">
        <v>1</v>
      </c>
      <c r="L624" s="4">
        <v>3</v>
      </c>
      <c r="M624" s="4" t="s">
        <v>2396</v>
      </c>
      <c r="N624" s="4" t="s">
        <v>2397</v>
      </c>
      <c r="S624" s="4" t="s">
        <v>580</v>
      </c>
      <c r="T624" s="4" t="s">
        <v>581</v>
      </c>
      <c r="Y624" s="4" t="s">
        <v>2420</v>
      </c>
      <c r="Z624" s="4" t="s">
        <v>2421</v>
      </c>
      <c r="AC624" s="4">
        <v>24</v>
      </c>
      <c r="AD624" s="4" t="s">
        <v>1000</v>
      </c>
      <c r="AE624" s="4" t="s">
        <v>1001</v>
      </c>
    </row>
    <row r="625" spans="1:72" ht="13.5" customHeight="1">
      <c r="A625" s="6" t="str">
        <f>HYPERLINK("http://kyu.snu.ac.kr/sdhj/index.jsp?type=hj/GK14791_00IM0001_129a.jpg","1870_해북촌_129a")</f>
        <v>1870_해북촌_129a</v>
      </c>
      <c r="B625" s="4">
        <v>1870</v>
      </c>
      <c r="C625" s="4" t="s">
        <v>9445</v>
      </c>
      <c r="D625" s="4" t="s">
        <v>9446</v>
      </c>
      <c r="E625" s="4">
        <v>624</v>
      </c>
      <c r="F625" s="4">
        <v>6</v>
      </c>
      <c r="G625" s="4" t="s">
        <v>2357</v>
      </c>
      <c r="H625" s="4" t="s">
        <v>2358</v>
      </c>
      <c r="I625" s="4">
        <v>1</v>
      </c>
      <c r="L625" s="4">
        <v>3</v>
      </c>
      <c r="M625" s="4" t="s">
        <v>2396</v>
      </c>
      <c r="N625" s="4" t="s">
        <v>2397</v>
      </c>
      <c r="S625" s="4" t="s">
        <v>1507</v>
      </c>
      <c r="T625" s="4" t="s">
        <v>1508</v>
      </c>
      <c r="W625" s="4" t="s">
        <v>623</v>
      </c>
      <c r="X625" s="4" t="s">
        <v>425</v>
      </c>
      <c r="Y625" s="4" t="s">
        <v>100</v>
      </c>
      <c r="Z625" s="4" t="s">
        <v>101</v>
      </c>
      <c r="AC625" s="4">
        <v>28</v>
      </c>
      <c r="AD625" s="4" t="s">
        <v>242</v>
      </c>
      <c r="AE625" s="4" t="s">
        <v>243</v>
      </c>
    </row>
    <row r="626" spans="1:72" ht="13.5" customHeight="1">
      <c r="A626" s="6" t="str">
        <f>HYPERLINK("http://kyu.snu.ac.kr/sdhj/index.jsp?type=hj/GK14791_00IM0001_129b.jpg","1870_해북촌_129b")</f>
        <v>1870_해북촌_129b</v>
      </c>
      <c r="B626" s="4">
        <v>1870</v>
      </c>
      <c r="C626" s="4" t="s">
        <v>9445</v>
      </c>
      <c r="D626" s="4" t="s">
        <v>9446</v>
      </c>
      <c r="E626" s="4">
        <v>625</v>
      </c>
      <c r="F626" s="4">
        <v>6</v>
      </c>
      <c r="G626" s="4" t="s">
        <v>2357</v>
      </c>
      <c r="H626" s="4" t="s">
        <v>2358</v>
      </c>
      <c r="I626" s="4">
        <v>1</v>
      </c>
      <c r="L626" s="4">
        <v>3</v>
      </c>
      <c r="M626" s="4" t="s">
        <v>2396</v>
      </c>
      <c r="N626" s="4" t="s">
        <v>2397</v>
      </c>
      <c r="T626" s="4" t="s">
        <v>9447</v>
      </c>
      <c r="U626" s="4" t="s">
        <v>284</v>
      </c>
      <c r="V626" s="4" t="s">
        <v>285</v>
      </c>
      <c r="Y626" s="4" t="s">
        <v>2422</v>
      </c>
      <c r="Z626" s="4" t="s">
        <v>2423</v>
      </c>
      <c r="AD626" s="4" t="s">
        <v>378</v>
      </c>
      <c r="AE626" s="4" t="s">
        <v>379</v>
      </c>
    </row>
    <row r="627" spans="1:72" ht="13.5" customHeight="1">
      <c r="A627" s="6" t="str">
        <f>HYPERLINK("http://kyu.snu.ac.kr/sdhj/index.jsp?type=hj/GK14791_00IM0001_129b.jpg","1870_해북촌_129b")</f>
        <v>1870_해북촌_129b</v>
      </c>
      <c r="B627" s="4">
        <v>1870</v>
      </c>
      <c r="C627" s="4" t="s">
        <v>8930</v>
      </c>
      <c r="D627" s="4" t="s">
        <v>8931</v>
      </c>
      <c r="E627" s="4">
        <v>626</v>
      </c>
      <c r="F627" s="4">
        <v>6</v>
      </c>
      <c r="G627" s="4" t="s">
        <v>2357</v>
      </c>
      <c r="H627" s="4" t="s">
        <v>2358</v>
      </c>
      <c r="I627" s="4">
        <v>1</v>
      </c>
      <c r="L627" s="4">
        <v>3</v>
      </c>
      <c r="M627" s="4" t="s">
        <v>2396</v>
      </c>
      <c r="N627" s="4" t="s">
        <v>2397</v>
      </c>
      <c r="T627" s="4" t="s">
        <v>9447</v>
      </c>
      <c r="U627" s="4" t="s">
        <v>284</v>
      </c>
      <c r="V627" s="4" t="s">
        <v>285</v>
      </c>
      <c r="Y627" s="4" t="s">
        <v>2424</v>
      </c>
      <c r="Z627" s="4" t="s">
        <v>2425</v>
      </c>
      <c r="AD627" s="4" t="s">
        <v>321</v>
      </c>
      <c r="AE627" s="4" t="s">
        <v>322</v>
      </c>
    </row>
    <row r="628" spans="1:72" ht="13.5" customHeight="1">
      <c r="A628" s="6" t="str">
        <f>HYPERLINK("http://kyu.snu.ac.kr/sdhj/index.jsp?type=hj/GK14791_00IM0001_129b.jpg","1870_해북촌_129b")</f>
        <v>1870_해북촌_129b</v>
      </c>
      <c r="B628" s="4">
        <v>1870</v>
      </c>
      <c r="C628" s="4" t="s">
        <v>9445</v>
      </c>
      <c r="D628" s="4" t="s">
        <v>9446</v>
      </c>
      <c r="E628" s="4">
        <v>627</v>
      </c>
      <c r="F628" s="4">
        <v>6</v>
      </c>
      <c r="G628" s="4" t="s">
        <v>2357</v>
      </c>
      <c r="H628" s="4" t="s">
        <v>2358</v>
      </c>
      <c r="I628" s="4">
        <v>1</v>
      </c>
      <c r="L628" s="4">
        <v>3</v>
      </c>
      <c r="M628" s="4" t="s">
        <v>2396</v>
      </c>
      <c r="N628" s="4" t="s">
        <v>2397</v>
      </c>
      <c r="T628" s="4" t="s">
        <v>9447</v>
      </c>
      <c r="U628" s="4" t="s">
        <v>2426</v>
      </c>
      <c r="V628" s="4" t="s">
        <v>2427</v>
      </c>
      <c r="Y628" s="4" t="s">
        <v>2428</v>
      </c>
      <c r="Z628" s="4" t="s">
        <v>2429</v>
      </c>
      <c r="AF628" s="4" t="s">
        <v>1605</v>
      </c>
      <c r="AG628" s="4" t="s">
        <v>1606</v>
      </c>
    </row>
    <row r="629" spans="1:72" ht="13.5" customHeight="1">
      <c r="A629" s="6" t="str">
        <f>HYPERLINK("http://kyu.snu.ac.kr/sdhj/index.jsp?type=hj/GK14791_00IM0001_129b.jpg","1870_해북촌_129b")</f>
        <v>1870_해북촌_129b</v>
      </c>
      <c r="B629" s="4">
        <v>1870</v>
      </c>
      <c r="C629" s="4" t="s">
        <v>9567</v>
      </c>
      <c r="D629" s="4" t="s">
        <v>9568</v>
      </c>
      <c r="E629" s="4">
        <v>628</v>
      </c>
      <c r="F629" s="4">
        <v>6</v>
      </c>
      <c r="G629" s="4" t="s">
        <v>2357</v>
      </c>
      <c r="H629" s="4" t="s">
        <v>2358</v>
      </c>
      <c r="I629" s="4">
        <v>1</v>
      </c>
      <c r="L629" s="4">
        <v>3</v>
      </c>
      <c r="M629" s="4" t="s">
        <v>2396</v>
      </c>
      <c r="N629" s="4" t="s">
        <v>2397</v>
      </c>
      <c r="T629" s="4" t="s">
        <v>9447</v>
      </c>
      <c r="U629" s="4" t="s">
        <v>138</v>
      </c>
      <c r="V629" s="4" t="s">
        <v>139</v>
      </c>
      <c r="Y629" s="4" t="s">
        <v>504</v>
      </c>
      <c r="Z629" s="4" t="s">
        <v>505</v>
      </c>
      <c r="AD629" s="4" t="s">
        <v>321</v>
      </c>
      <c r="AE629" s="4" t="s">
        <v>322</v>
      </c>
    </row>
    <row r="630" spans="1:72" ht="13.5" customHeight="1">
      <c r="A630" s="6" t="str">
        <f>HYPERLINK("http://kyu.snu.ac.kr/sdhj/index.jsp?type=hj/GK14791_00IM0001_129b.jpg","1870_해북촌_129b")</f>
        <v>1870_해북촌_129b</v>
      </c>
      <c r="B630" s="4">
        <v>1870</v>
      </c>
      <c r="C630" s="4" t="s">
        <v>9445</v>
      </c>
      <c r="D630" s="4" t="s">
        <v>9446</v>
      </c>
      <c r="E630" s="4">
        <v>629</v>
      </c>
      <c r="F630" s="4">
        <v>6</v>
      </c>
      <c r="G630" s="4" t="s">
        <v>2357</v>
      </c>
      <c r="H630" s="4" t="s">
        <v>2358</v>
      </c>
      <c r="I630" s="4">
        <v>1</v>
      </c>
      <c r="L630" s="4">
        <v>3</v>
      </c>
      <c r="M630" s="4" t="s">
        <v>2396</v>
      </c>
      <c r="N630" s="4" t="s">
        <v>2397</v>
      </c>
      <c r="T630" s="4" t="s">
        <v>9447</v>
      </c>
      <c r="U630" s="4" t="s">
        <v>138</v>
      </c>
      <c r="V630" s="4" t="s">
        <v>139</v>
      </c>
      <c r="Y630" s="4" t="s">
        <v>2430</v>
      </c>
      <c r="Z630" s="4" t="s">
        <v>1471</v>
      </c>
      <c r="AD630" s="4" t="s">
        <v>480</v>
      </c>
      <c r="AE630" s="4" t="s">
        <v>481</v>
      </c>
    </row>
    <row r="631" spans="1:72" ht="13.5" customHeight="1">
      <c r="A631" s="6" t="str">
        <f>HYPERLINK("http://kyu.snu.ac.kr/sdhj/index.jsp?type=hj/GK14791_00IM0001_129b.jpg","1870_해북촌_129b")</f>
        <v>1870_해북촌_129b</v>
      </c>
      <c r="B631" s="4">
        <v>1870</v>
      </c>
      <c r="C631" s="4" t="s">
        <v>9445</v>
      </c>
      <c r="D631" s="4" t="s">
        <v>9446</v>
      </c>
      <c r="E631" s="4">
        <v>630</v>
      </c>
      <c r="F631" s="4">
        <v>6</v>
      </c>
      <c r="G631" s="4" t="s">
        <v>2357</v>
      </c>
      <c r="H631" s="4" t="s">
        <v>2358</v>
      </c>
      <c r="I631" s="4">
        <v>1</v>
      </c>
      <c r="L631" s="4">
        <v>3</v>
      </c>
      <c r="M631" s="4" t="s">
        <v>2396</v>
      </c>
      <c r="N631" s="4" t="s">
        <v>2397</v>
      </c>
      <c r="T631" s="4" t="s">
        <v>9447</v>
      </c>
      <c r="U631" s="4" t="s">
        <v>138</v>
      </c>
      <c r="V631" s="4" t="s">
        <v>139</v>
      </c>
      <c r="Y631" s="4" t="s">
        <v>935</v>
      </c>
      <c r="Z631" s="4" t="s">
        <v>936</v>
      </c>
      <c r="AD631" s="4" t="s">
        <v>248</v>
      </c>
      <c r="AE631" s="4" t="s">
        <v>249</v>
      </c>
    </row>
    <row r="632" spans="1:72" ht="13.5" customHeight="1">
      <c r="A632" s="6" t="str">
        <f>HYPERLINK("http://kyu.snu.ac.kr/sdhj/index.jsp?type=hj/GK14791_00IM0001_129b.jpg","1870_해북촌_129b")</f>
        <v>1870_해북촌_129b</v>
      </c>
      <c r="B632" s="4">
        <v>1870</v>
      </c>
      <c r="C632" s="4" t="s">
        <v>9445</v>
      </c>
      <c r="D632" s="4" t="s">
        <v>9446</v>
      </c>
      <c r="E632" s="4">
        <v>631</v>
      </c>
      <c r="F632" s="4">
        <v>6</v>
      </c>
      <c r="G632" s="4" t="s">
        <v>2357</v>
      </c>
      <c r="H632" s="4" t="s">
        <v>2358</v>
      </c>
      <c r="I632" s="4">
        <v>1</v>
      </c>
      <c r="L632" s="4">
        <v>4</v>
      </c>
      <c r="M632" s="4" t="s">
        <v>2431</v>
      </c>
      <c r="N632" s="4" t="s">
        <v>2432</v>
      </c>
      <c r="T632" s="4" t="s">
        <v>9109</v>
      </c>
      <c r="U632" s="4" t="s">
        <v>73</v>
      </c>
      <c r="V632" s="4" t="s">
        <v>74</v>
      </c>
      <c r="W632" s="4" t="s">
        <v>490</v>
      </c>
      <c r="X632" s="4" t="s">
        <v>491</v>
      </c>
      <c r="Y632" s="4" t="s">
        <v>2433</v>
      </c>
      <c r="Z632" s="4" t="s">
        <v>2434</v>
      </c>
      <c r="AC632" s="4">
        <v>33</v>
      </c>
      <c r="AD632" s="4" t="s">
        <v>621</v>
      </c>
      <c r="AE632" s="4" t="s">
        <v>622</v>
      </c>
      <c r="AJ632" s="4" t="s">
        <v>34</v>
      </c>
      <c r="AK632" s="4" t="s">
        <v>35</v>
      </c>
      <c r="AL632" s="4" t="s">
        <v>488</v>
      </c>
      <c r="AM632" s="4" t="s">
        <v>489</v>
      </c>
      <c r="AT632" s="4" t="s">
        <v>2435</v>
      </c>
      <c r="AU632" s="4" t="s">
        <v>2436</v>
      </c>
      <c r="AV632" s="4" t="s">
        <v>2437</v>
      </c>
      <c r="AW632" s="4" t="s">
        <v>2438</v>
      </c>
      <c r="BG632" s="4" t="s">
        <v>82</v>
      </c>
      <c r="BH632" s="4" t="s">
        <v>83</v>
      </c>
      <c r="BI632" s="4" t="s">
        <v>2439</v>
      </c>
      <c r="BJ632" s="4" t="s">
        <v>2440</v>
      </c>
      <c r="BK632" s="4" t="s">
        <v>82</v>
      </c>
      <c r="BL632" s="4" t="s">
        <v>83</v>
      </c>
      <c r="BM632" s="4" t="s">
        <v>2441</v>
      </c>
      <c r="BN632" s="4" t="s">
        <v>2442</v>
      </c>
      <c r="BO632" s="4" t="s">
        <v>82</v>
      </c>
      <c r="BP632" s="4" t="s">
        <v>83</v>
      </c>
      <c r="BQ632" s="4" t="s">
        <v>2443</v>
      </c>
      <c r="BR632" s="4" t="s">
        <v>2444</v>
      </c>
      <c r="BS632" s="4" t="s">
        <v>463</v>
      </c>
      <c r="BT632" s="4" t="s">
        <v>464</v>
      </c>
    </row>
    <row r="633" spans="1:72" ht="13.5" customHeight="1">
      <c r="A633" s="6" t="str">
        <f>HYPERLINK("http://kyu.snu.ac.kr/sdhj/index.jsp?type=hj/GK14791_00IM0001_129b.jpg","1870_해북촌_129b")</f>
        <v>1870_해북촌_129b</v>
      </c>
      <c r="B633" s="4">
        <v>1870</v>
      </c>
      <c r="C633" s="4" t="s">
        <v>9016</v>
      </c>
      <c r="D633" s="4" t="s">
        <v>9017</v>
      </c>
      <c r="E633" s="4">
        <v>632</v>
      </c>
      <c r="F633" s="4">
        <v>6</v>
      </c>
      <c r="G633" s="4" t="s">
        <v>2357</v>
      </c>
      <c r="H633" s="4" t="s">
        <v>2358</v>
      </c>
      <c r="I633" s="4">
        <v>1</v>
      </c>
      <c r="L633" s="4">
        <v>4</v>
      </c>
      <c r="M633" s="4" t="s">
        <v>2431</v>
      </c>
      <c r="N633" s="4" t="s">
        <v>2432</v>
      </c>
      <c r="S633" s="4" t="s">
        <v>214</v>
      </c>
      <c r="T633" s="4" t="s">
        <v>215</v>
      </c>
      <c r="W633" s="4" t="s">
        <v>461</v>
      </c>
      <c r="X633" s="4" t="s">
        <v>462</v>
      </c>
      <c r="Y633" s="4" t="s">
        <v>100</v>
      </c>
      <c r="Z633" s="4" t="s">
        <v>101</v>
      </c>
      <c r="AC633" s="4">
        <v>54</v>
      </c>
      <c r="AD633" s="4" t="s">
        <v>151</v>
      </c>
      <c r="AE633" s="4" t="s">
        <v>152</v>
      </c>
    </row>
    <row r="634" spans="1:72" ht="13.5" customHeight="1">
      <c r="A634" s="6" t="str">
        <f>HYPERLINK("http://kyu.snu.ac.kr/sdhj/index.jsp?type=hj/GK14791_00IM0001_129b.jpg","1870_해북촌_129b")</f>
        <v>1870_해북촌_129b</v>
      </c>
      <c r="B634" s="4">
        <v>1870</v>
      </c>
      <c r="C634" s="4" t="s">
        <v>9116</v>
      </c>
      <c r="D634" s="4" t="s">
        <v>9117</v>
      </c>
      <c r="E634" s="4">
        <v>633</v>
      </c>
      <c r="F634" s="4">
        <v>6</v>
      </c>
      <c r="G634" s="4" t="s">
        <v>2357</v>
      </c>
      <c r="H634" s="4" t="s">
        <v>2358</v>
      </c>
      <c r="I634" s="4">
        <v>1</v>
      </c>
      <c r="L634" s="4">
        <v>4</v>
      </c>
      <c r="M634" s="4" t="s">
        <v>2431</v>
      </c>
      <c r="N634" s="4" t="s">
        <v>2432</v>
      </c>
      <c r="S634" s="4" t="s">
        <v>96</v>
      </c>
      <c r="T634" s="4" t="s">
        <v>97</v>
      </c>
      <c r="W634" s="4" t="s">
        <v>126</v>
      </c>
      <c r="X634" s="4" t="s">
        <v>9119</v>
      </c>
      <c r="Y634" s="4" t="s">
        <v>100</v>
      </c>
      <c r="Z634" s="4" t="s">
        <v>101</v>
      </c>
      <c r="AC634" s="4">
        <v>34</v>
      </c>
      <c r="AD634" s="4" t="s">
        <v>540</v>
      </c>
      <c r="AE634" s="4" t="s">
        <v>541</v>
      </c>
      <c r="AJ634" s="4" t="s">
        <v>34</v>
      </c>
      <c r="AK634" s="4" t="s">
        <v>35</v>
      </c>
      <c r="AL634" s="4" t="s">
        <v>115</v>
      </c>
      <c r="AM634" s="4" t="s">
        <v>9554</v>
      </c>
    </row>
    <row r="635" spans="1:72" ht="13.5" customHeight="1">
      <c r="A635" s="6" t="str">
        <f>HYPERLINK("http://kyu.snu.ac.kr/sdhj/index.jsp?type=hj/GK14791_00IM0001_129b.jpg","1870_해북촌_129b")</f>
        <v>1870_해북촌_129b</v>
      </c>
      <c r="B635" s="4">
        <v>1870</v>
      </c>
      <c r="C635" s="4" t="s">
        <v>9116</v>
      </c>
      <c r="D635" s="4" t="s">
        <v>9117</v>
      </c>
      <c r="E635" s="4">
        <v>634</v>
      </c>
      <c r="F635" s="4">
        <v>6</v>
      </c>
      <c r="G635" s="4" t="s">
        <v>2357</v>
      </c>
      <c r="H635" s="4" t="s">
        <v>2358</v>
      </c>
      <c r="I635" s="4">
        <v>1</v>
      </c>
      <c r="L635" s="4">
        <v>4</v>
      </c>
      <c r="M635" s="4" t="s">
        <v>2431</v>
      </c>
      <c r="N635" s="4" t="s">
        <v>2432</v>
      </c>
      <c r="T635" s="4" t="s">
        <v>9120</v>
      </c>
      <c r="U635" s="4" t="s">
        <v>138</v>
      </c>
      <c r="V635" s="4" t="s">
        <v>139</v>
      </c>
      <c r="Y635" s="4" t="s">
        <v>2445</v>
      </c>
      <c r="Z635" s="4" t="s">
        <v>2446</v>
      </c>
      <c r="AD635" s="4" t="s">
        <v>319</v>
      </c>
      <c r="AE635" s="4" t="s">
        <v>320</v>
      </c>
    </row>
    <row r="636" spans="1:72" ht="13.5" customHeight="1">
      <c r="A636" s="6" t="str">
        <f>HYPERLINK("http://kyu.snu.ac.kr/sdhj/index.jsp?type=hj/GK14791_00IM0001_129b.jpg","1870_해북촌_129b")</f>
        <v>1870_해북촌_129b</v>
      </c>
      <c r="B636" s="4">
        <v>1870</v>
      </c>
      <c r="C636" s="4" t="s">
        <v>9116</v>
      </c>
      <c r="D636" s="4" t="s">
        <v>9117</v>
      </c>
      <c r="E636" s="4">
        <v>635</v>
      </c>
      <c r="F636" s="4">
        <v>6</v>
      </c>
      <c r="G636" s="4" t="s">
        <v>2357</v>
      </c>
      <c r="H636" s="4" t="s">
        <v>2358</v>
      </c>
      <c r="I636" s="4">
        <v>1</v>
      </c>
      <c r="L636" s="4">
        <v>4</v>
      </c>
      <c r="M636" s="4" t="s">
        <v>2431</v>
      </c>
      <c r="N636" s="4" t="s">
        <v>2432</v>
      </c>
      <c r="T636" s="4" t="s">
        <v>9120</v>
      </c>
      <c r="U636" s="4" t="s">
        <v>284</v>
      </c>
      <c r="V636" s="4" t="s">
        <v>285</v>
      </c>
      <c r="Y636" s="4" t="s">
        <v>1049</v>
      </c>
      <c r="Z636" s="4" t="s">
        <v>1050</v>
      </c>
      <c r="AD636" s="4" t="s">
        <v>242</v>
      </c>
      <c r="AE636" s="4" t="s">
        <v>243</v>
      </c>
    </row>
    <row r="637" spans="1:72" ht="13.5" customHeight="1">
      <c r="A637" s="6" t="str">
        <f>HYPERLINK("http://kyu.snu.ac.kr/sdhj/index.jsp?type=hj/GK14791_00IM0001_129b.jpg","1870_해북촌_129b")</f>
        <v>1870_해북촌_129b</v>
      </c>
      <c r="B637" s="4">
        <v>1870</v>
      </c>
      <c r="C637" s="4" t="s">
        <v>9116</v>
      </c>
      <c r="D637" s="4" t="s">
        <v>9117</v>
      </c>
      <c r="E637" s="4">
        <v>636</v>
      </c>
      <c r="F637" s="4">
        <v>6</v>
      </c>
      <c r="G637" s="4" t="s">
        <v>2357</v>
      </c>
      <c r="H637" s="4" t="s">
        <v>2358</v>
      </c>
      <c r="I637" s="4">
        <v>1</v>
      </c>
      <c r="L637" s="4">
        <v>4</v>
      </c>
      <c r="M637" s="4" t="s">
        <v>2431</v>
      </c>
      <c r="N637" s="4" t="s">
        <v>2432</v>
      </c>
      <c r="T637" s="4" t="s">
        <v>9120</v>
      </c>
      <c r="U637" s="4" t="s">
        <v>138</v>
      </c>
      <c r="V637" s="4" t="s">
        <v>139</v>
      </c>
      <c r="Y637" s="4" t="s">
        <v>1004</v>
      </c>
      <c r="Z637" s="4" t="s">
        <v>1005</v>
      </c>
      <c r="AD637" s="4" t="s">
        <v>414</v>
      </c>
      <c r="AE637" s="4" t="s">
        <v>415</v>
      </c>
    </row>
    <row r="638" spans="1:72" ht="13.5" customHeight="1">
      <c r="A638" s="6" t="str">
        <f>HYPERLINK("http://kyu.snu.ac.kr/sdhj/index.jsp?type=hj/GK14791_00IM0001_129b.jpg","1870_해북촌_129b")</f>
        <v>1870_해북촌_129b</v>
      </c>
      <c r="B638" s="4">
        <v>1870</v>
      </c>
      <c r="C638" s="4" t="s">
        <v>9116</v>
      </c>
      <c r="D638" s="4" t="s">
        <v>9117</v>
      </c>
      <c r="E638" s="4">
        <v>637</v>
      </c>
      <c r="F638" s="4">
        <v>6</v>
      </c>
      <c r="G638" s="4" t="s">
        <v>2357</v>
      </c>
      <c r="H638" s="4" t="s">
        <v>2358</v>
      </c>
      <c r="I638" s="4">
        <v>1</v>
      </c>
      <c r="L638" s="4">
        <v>5</v>
      </c>
      <c r="M638" s="4" t="s">
        <v>2447</v>
      </c>
      <c r="N638" s="4" t="s">
        <v>2448</v>
      </c>
      <c r="T638" s="4" t="s">
        <v>9219</v>
      </c>
      <c r="U638" s="4" t="s">
        <v>73</v>
      </c>
      <c r="V638" s="4" t="s">
        <v>74</v>
      </c>
      <c r="W638" s="4" t="s">
        <v>396</v>
      </c>
      <c r="X638" s="4" t="s">
        <v>397</v>
      </c>
      <c r="Y638" s="4" t="s">
        <v>2449</v>
      </c>
      <c r="Z638" s="4" t="s">
        <v>2450</v>
      </c>
      <c r="AC638" s="4">
        <v>69</v>
      </c>
      <c r="AD638" s="4" t="s">
        <v>366</v>
      </c>
      <c r="AE638" s="4" t="s">
        <v>367</v>
      </c>
      <c r="AJ638" s="4" t="s">
        <v>34</v>
      </c>
      <c r="AK638" s="4" t="s">
        <v>35</v>
      </c>
      <c r="AL638" s="4" t="s">
        <v>400</v>
      </c>
      <c r="AM638" s="4" t="s">
        <v>401</v>
      </c>
      <c r="AT638" s="4" t="s">
        <v>82</v>
      </c>
      <c r="AU638" s="4" t="s">
        <v>83</v>
      </c>
      <c r="AV638" s="4" t="s">
        <v>2451</v>
      </c>
      <c r="AW638" s="4" t="s">
        <v>2452</v>
      </c>
      <c r="BG638" s="4" t="s">
        <v>82</v>
      </c>
      <c r="BH638" s="4" t="s">
        <v>83</v>
      </c>
      <c r="BI638" s="4" t="s">
        <v>2453</v>
      </c>
      <c r="BJ638" s="4" t="s">
        <v>2454</v>
      </c>
      <c r="BK638" s="4" t="s">
        <v>82</v>
      </c>
      <c r="BL638" s="4" t="s">
        <v>83</v>
      </c>
      <c r="BM638" s="4" t="s">
        <v>2455</v>
      </c>
      <c r="BN638" s="4" t="s">
        <v>2456</v>
      </c>
      <c r="BO638" s="4" t="s">
        <v>82</v>
      </c>
      <c r="BP638" s="4" t="s">
        <v>83</v>
      </c>
      <c r="BQ638" s="4" t="s">
        <v>2457</v>
      </c>
      <c r="BR638" s="4" t="s">
        <v>2458</v>
      </c>
      <c r="BS638" s="4" t="s">
        <v>260</v>
      </c>
      <c r="BT638" s="4" t="s">
        <v>261</v>
      </c>
    </row>
    <row r="639" spans="1:72" ht="13.5" customHeight="1">
      <c r="A639" s="6" t="str">
        <f>HYPERLINK("http://kyu.snu.ac.kr/sdhj/index.jsp?type=hj/GK14791_00IM0001_129b.jpg","1870_해북촌_129b")</f>
        <v>1870_해북촌_129b</v>
      </c>
      <c r="B639" s="4">
        <v>1870</v>
      </c>
      <c r="C639" s="4" t="s">
        <v>9481</v>
      </c>
      <c r="D639" s="4" t="s">
        <v>9482</v>
      </c>
      <c r="E639" s="4">
        <v>638</v>
      </c>
      <c r="F639" s="4">
        <v>6</v>
      </c>
      <c r="G639" s="4" t="s">
        <v>2357</v>
      </c>
      <c r="H639" s="4" t="s">
        <v>2358</v>
      </c>
      <c r="I639" s="4">
        <v>1</v>
      </c>
      <c r="L639" s="4">
        <v>5</v>
      </c>
      <c r="M639" s="4" t="s">
        <v>2447</v>
      </c>
      <c r="N639" s="4" t="s">
        <v>2448</v>
      </c>
      <c r="S639" s="4" t="s">
        <v>116</v>
      </c>
      <c r="T639" s="4" t="s">
        <v>117</v>
      </c>
      <c r="Y639" s="4" t="s">
        <v>2459</v>
      </c>
      <c r="Z639" s="4" t="s">
        <v>2460</v>
      </c>
      <c r="AC639" s="4">
        <v>41</v>
      </c>
      <c r="AD639" s="4" t="s">
        <v>174</v>
      </c>
      <c r="AE639" s="4" t="s">
        <v>175</v>
      </c>
    </row>
    <row r="640" spans="1:72" ht="13.5" customHeight="1">
      <c r="A640" s="6" t="str">
        <f>HYPERLINK("http://kyu.snu.ac.kr/sdhj/index.jsp?type=hj/GK14791_00IM0001_129b.jpg","1870_해북촌_129b")</f>
        <v>1870_해북촌_129b</v>
      </c>
      <c r="B640" s="4">
        <v>1870</v>
      </c>
      <c r="C640" s="4" t="s">
        <v>9224</v>
      </c>
      <c r="D640" s="4" t="s">
        <v>9225</v>
      </c>
      <c r="E640" s="4">
        <v>639</v>
      </c>
      <c r="F640" s="4">
        <v>6</v>
      </c>
      <c r="G640" s="4" t="s">
        <v>2357</v>
      </c>
      <c r="H640" s="4" t="s">
        <v>2358</v>
      </c>
      <c r="I640" s="4">
        <v>1</v>
      </c>
      <c r="L640" s="4">
        <v>5</v>
      </c>
      <c r="M640" s="4" t="s">
        <v>2447</v>
      </c>
      <c r="N640" s="4" t="s">
        <v>2448</v>
      </c>
      <c r="S640" s="4" t="s">
        <v>124</v>
      </c>
      <c r="T640" s="4" t="s">
        <v>125</v>
      </c>
      <c r="W640" s="4" t="s">
        <v>198</v>
      </c>
      <c r="X640" s="4" t="s">
        <v>199</v>
      </c>
      <c r="Y640" s="4" t="s">
        <v>100</v>
      </c>
      <c r="Z640" s="4" t="s">
        <v>101</v>
      </c>
      <c r="AC640" s="4">
        <v>41</v>
      </c>
      <c r="AD640" s="4" t="s">
        <v>174</v>
      </c>
      <c r="AE640" s="4" t="s">
        <v>175</v>
      </c>
    </row>
    <row r="641" spans="1:72" ht="13.5" customHeight="1">
      <c r="A641" s="6" t="str">
        <f>HYPERLINK("http://kyu.snu.ac.kr/sdhj/index.jsp?type=hj/GK14791_00IM0001_129b.jpg","1870_해북촌_129b")</f>
        <v>1870_해북촌_129b</v>
      </c>
      <c r="B641" s="4">
        <v>1870</v>
      </c>
      <c r="C641" s="4" t="s">
        <v>9224</v>
      </c>
      <c r="D641" s="4" t="s">
        <v>9225</v>
      </c>
      <c r="E641" s="4">
        <v>640</v>
      </c>
      <c r="F641" s="4">
        <v>6</v>
      </c>
      <c r="G641" s="4" t="s">
        <v>2357</v>
      </c>
      <c r="H641" s="4" t="s">
        <v>2358</v>
      </c>
      <c r="I641" s="4">
        <v>1</v>
      </c>
      <c r="L641" s="4">
        <v>5</v>
      </c>
      <c r="M641" s="4" t="s">
        <v>2447</v>
      </c>
      <c r="N641" s="4" t="s">
        <v>2448</v>
      </c>
      <c r="T641" s="4" t="s">
        <v>9227</v>
      </c>
      <c r="U641" s="4" t="s">
        <v>138</v>
      </c>
      <c r="V641" s="4" t="s">
        <v>139</v>
      </c>
      <c r="Y641" s="4" t="s">
        <v>2461</v>
      </c>
      <c r="Z641" s="4" t="s">
        <v>2462</v>
      </c>
      <c r="AD641" s="4" t="s">
        <v>671</v>
      </c>
      <c r="AE641" s="4" t="s">
        <v>672</v>
      </c>
    </row>
    <row r="642" spans="1:72" ht="13.5" customHeight="1">
      <c r="A642" s="6" t="str">
        <f>HYPERLINK("http://kyu.snu.ac.kr/sdhj/index.jsp?type=hj/GK14791_00IM0001_129b.jpg","1870_해북촌_129b")</f>
        <v>1870_해북촌_129b</v>
      </c>
      <c r="B642" s="4">
        <v>1870</v>
      </c>
      <c r="C642" s="4" t="s">
        <v>9224</v>
      </c>
      <c r="D642" s="4" t="s">
        <v>9225</v>
      </c>
      <c r="E642" s="4">
        <v>641</v>
      </c>
      <c r="F642" s="4">
        <v>6</v>
      </c>
      <c r="G642" s="4" t="s">
        <v>2357</v>
      </c>
      <c r="H642" s="4" t="s">
        <v>2358</v>
      </c>
      <c r="I642" s="4">
        <v>1</v>
      </c>
      <c r="L642" s="4">
        <v>5</v>
      </c>
      <c r="M642" s="4" t="s">
        <v>2447</v>
      </c>
      <c r="N642" s="4" t="s">
        <v>2448</v>
      </c>
      <c r="T642" s="4" t="s">
        <v>9227</v>
      </c>
      <c r="U642" s="4" t="s">
        <v>138</v>
      </c>
      <c r="V642" s="4" t="s">
        <v>139</v>
      </c>
      <c r="Y642" s="4" t="s">
        <v>2463</v>
      </c>
      <c r="Z642" s="4" t="s">
        <v>2464</v>
      </c>
      <c r="AD642" s="4" t="s">
        <v>78</v>
      </c>
      <c r="AE642" s="4" t="s">
        <v>79</v>
      </c>
    </row>
    <row r="643" spans="1:72" ht="13.5" customHeight="1">
      <c r="A643" s="6" t="str">
        <f>HYPERLINK("http://kyu.snu.ac.kr/sdhj/index.jsp?type=hj/GK14791_00IM0001_129b.jpg","1870_해북촌_129b")</f>
        <v>1870_해북촌_129b</v>
      </c>
      <c r="B643" s="4">
        <v>1870</v>
      </c>
      <c r="C643" s="4" t="s">
        <v>9224</v>
      </c>
      <c r="D643" s="4" t="s">
        <v>9225</v>
      </c>
      <c r="E643" s="4">
        <v>642</v>
      </c>
      <c r="F643" s="4">
        <v>6</v>
      </c>
      <c r="G643" s="4" t="s">
        <v>2357</v>
      </c>
      <c r="H643" s="4" t="s">
        <v>2358</v>
      </c>
      <c r="I643" s="4">
        <v>2</v>
      </c>
      <c r="J643" s="4" t="s">
        <v>2465</v>
      </c>
      <c r="K643" s="4" t="s">
        <v>2466</v>
      </c>
      <c r="L643" s="4">
        <v>1</v>
      </c>
      <c r="M643" s="4" t="s">
        <v>2467</v>
      </c>
      <c r="N643" s="4" t="s">
        <v>2468</v>
      </c>
      <c r="Q643" s="4" t="s">
        <v>2469</v>
      </c>
      <c r="R643" s="4" t="s">
        <v>9569</v>
      </c>
      <c r="T643" s="4" t="s">
        <v>9443</v>
      </c>
      <c r="W643" s="4" t="s">
        <v>688</v>
      </c>
      <c r="X643" s="4" t="s">
        <v>689</v>
      </c>
      <c r="Y643" s="4" t="s">
        <v>2470</v>
      </c>
      <c r="Z643" s="4" t="s">
        <v>2471</v>
      </c>
      <c r="AC643" s="4">
        <v>27</v>
      </c>
      <c r="AD643" s="4" t="s">
        <v>136</v>
      </c>
      <c r="AE643" s="4" t="s">
        <v>137</v>
      </c>
      <c r="AJ643" s="4" t="s">
        <v>34</v>
      </c>
      <c r="AK643" s="4" t="s">
        <v>35</v>
      </c>
      <c r="AL643" s="4" t="s">
        <v>260</v>
      </c>
      <c r="AM643" s="4" t="s">
        <v>261</v>
      </c>
      <c r="AT643" s="4" t="s">
        <v>82</v>
      </c>
      <c r="AU643" s="4" t="s">
        <v>83</v>
      </c>
      <c r="AV643" s="4" t="s">
        <v>2472</v>
      </c>
      <c r="AW643" s="4" t="s">
        <v>2473</v>
      </c>
      <c r="BG643" s="4" t="s">
        <v>82</v>
      </c>
      <c r="BH643" s="4" t="s">
        <v>83</v>
      </c>
      <c r="BI643" s="4" t="s">
        <v>2474</v>
      </c>
      <c r="BJ643" s="4" t="s">
        <v>2475</v>
      </c>
      <c r="BK643" s="4" t="s">
        <v>82</v>
      </c>
      <c r="BL643" s="4" t="s">
        <v>83</v>
      </c>
      <c r="BM643" s="4" t="s">
        <v>2476</v>
      </c>
      <c r="BN643" s="4" t="s">
        <v>2477</v>
      </c>
      <c r="BO643" s="4" t="s">
        <v>82</v>
      </c>
      <c r="BP643" s="4" t="s">
        <v>83</v>
      </c>
      <c r="BQ643" s="4" t="s">
        <v>8952</v>
      </c>
      <c r="BR643" s="4" t="s">
        <v>2478</v>
      </c>
      <c r="BS643" s="4" t="s">
        <v>2479</v>
      </c>
      <c r="BT643" s="4" t="s">
        <v>2480</v>
      </c>
    </row>
    <row r="644" spans="1:72" ht="13.5" customHeight="1">
      <c r="A644" s="6" t="str">
        <f>HYPERLINK("http://kyu.snu.ac.kr/sdhj/index.jsp?type=hj/GK14791_00IM0001_129b.jpg","1870_해북촌_129b")</f>
        <v>1870_해북촌_129b</v>
      </c>
      <c r="B644" s="4">
        <v>1870</v>
      </c>
      <c r="C644" s="4" t="s">
        <v>9570</v>
      </c>
      <c r="D644" s="4" t="s">
        <v>9571</v>
      </c>
      <c r="E644" s="4">
        <v>643</v>
      </c>
      <c r="F644" s="4">
        <v>6</v>
      </c>
      <c r="G644" s="4" t="s">
        <v>2357</v>
      </c>
      <c r="H644" s="4" t="s">
        <v>2358</v>
      </c>
      <c r="I644" s="4">
        <v>2</v>
      </c>
      <c r="L644" s="4">
        <v>1</v>
      </c>
      <c r="M644" s="4" t="s">
        <v>2467</v>
      </c>
      <c r="N644" s="4" t="s">
        <v>2468</v>
      </c>
      <c r="S644" s="4" t="s">
        <v>607</v>
      </c>
      <c r="T644" s="4" t="s">
        <v>608</v>
      </c>
      <c r="W644" s="4" t="s">
        <v>198</v>
      </c>
      <c r="X644" s="4" t="s">
        <v>199</v>
      </c>
      <c r="Y644" s="4" t="s">
        <v>100</v>
      </c>
      <c r="Z644" s="4" t="s">
        <v>101</v>
      </c>
      <c r="AC644" s="4">
        <v>75</v>
      </c>
      <c r="AD644" s="4" t="s">
        <v>218</v>
      </c>
      <c r="AE644" s="4" t="s">
        <v>219</v>
      </c>
      <c r="AJ644" s="4" t="s">
        <v>104</v>
      </c>
      <c r="AK644" s="4" t="s">
        <v>105</v>
      </c>
      <c r="AL644" s="4" t="s">
        <v>202</v>
      </c>
      <c r="AM644" s="4" t="s">
        <v>203</v>
      </c>
    </row>
    <row r="645" spans="1:72" ht="13.5" customHeight="1">
      <c r="A645" s="6" t="str">
        <f>HYPERLINK("http://kyu.snu.ac.kr/sdhj/index.jsp?type=hj/GK14791_00IM0001_129b.jpg","1870_해북촌_129b")</f>
        <v>1870_해북촌_129b</v>
      </c>
      <c r="B645" s="4">
        <v>1870</v>
      </c>
      <c r="C645" s="4" t="s">
        <v>9154</v>
      </c>
      <c r="D645" s="4" t="s">
        <v>9155</v>
      </c>
      <c r="E645" s="4">
        <v>644</v>
      </c>
      <c r="F645" s="4">
        <v>6</v>
      </c>
      <c r="G645" s="4" t="s">
        <v>2357</v>
      </c>
      <c r="H645" s="4" t="s">
        <v>2358</v>
      </c>
      <c r="I645" s="4">
        <v>2</v>
      </c>
      <c r="L645" s="4">
        <v>1</v>
      </c>
      <c r="M645" s="4" t="s">
        <v>2467</v>
      </c>
      <c r="N645" s="4" t="s">
        <v>2468</v>
      </c>
      <c r="S645" s="4" t="s">
        <v>214</v>
      </c>
      <c r="T645" s="4" t="s">
        <v>215</v>
      </c>
      <c r="W645" s="4" t="s">
        <v>2481</v>
      </c>
      <c r="X645" s="4" t="s">
        <v>2482</v>
      </c>
      <c r="Y645" s="4" t="s">
        <v>100</v>
      </c>
      <c r="Z645" s="4" t="s">
        <v>101</v>
      </c>
      <c r="AC645" s="4">
        <v>47</v>
      </c>
      <c r="AD645" s="4" t="s">
        <v>136</v>
      </c>
      <c r="AE645" s="4" t="s">
        <v>137</v>
      </c>
    </row>
    <row r="646" spans="1:72" ht="13.5" customHeight="1">
      <c r="A646" s="6" t="str">
        <f>HYPERLINK("http://kyu.snu.ac.kr/sdhj/index.jsp?type=hj/GK14791_00IM0001_129b.jpg","1870_해북촌_129b")</f>
        <v>1870_해북촌_129b</v>
      </c>
      <c r="B646" s="4">
        <v>1870</v>
      </c>
      <c r="C646" s="4" t="s">
        <v>9445</v>
      </c>
      <c r="D646" s="4" t="s">
        <v>9446</v>
      </c>
      <c r="E646" s="4">
        <v>645</v>
      </c>
      <c r="F646" s="4">
        <v>6</v>
      </c>
      <c r="G646" s="4" t="s">
        <v>2357</v>
      </c>
      <c r="H646" s="4" t="s">
        <v>2358</v>
      </c>
      <c r="I646" s="4">
        <v>2</v>
      </c>
      <c r="L646" s="4">
        <v>1</v>
      </c>
      <c r="M646" s="4" t="s">
        <v>2467</v>
      </c>
      <c r="N646" s="4" t="s">
        <v>2468</v>
      </c>
      <c r="T646" s="4" t="s">
        <v>9447</v>
      </c>
      <c r="U646" s="4" t="s">
        <v>284</v>
      </c>
      <c r="V646" s="4" t="s">
        <v>285</v>
      </c>
      <c r="Y646" s="4" t="s">
        <v>2483</v>
      </c>
      <c r="Z646" s="4" t="s">
        <v>2484</v>
      </c>
      <c r="AD646" s="4" t="s">
        <v>218</v>
      </c>
      <c r="AE646" s="4" t="s">
        <v>219</v>
      </c>
    </row>
    <row r="647" spans="1:72" ht="13.5" customHeight="1">
      <c r="A647" s="6" t="str">
        <f>HYPERLINK("http://kyu.snu.ac.kr/sdhj/index.jsp?type=hj/GK14791_00IM0001_129b.jpg","1870_해북촌_129b")</f>
        <v>1870_해북촌_129b</v>
      </c>
      <c r="B647" s="4">
        <v>1870</v>
      </c>
      <c r="C647" s="4" t="s">
        <v>9445</v>
      </c>
      <c r="D647" s="4" t="s">
        <v>9446</v>
      </c>
      <c r="E647" s="4">
        <v>646</v>
      </c>
      <c r="F647" s="4">
        <v>6</v>
      </c>
      <c r="G647" s="4" t="s">
        <v>2357</v>
      </c>
      <c r="H647" s="4" t="s">
        <v>2358</v>
      </c>
      <c r="I647" s="4">
        <v>2</v>
      </c>
      <c r="L647" s="4">
        <v>1</v>
      </c>
      <c r="M647" s="4" t="s">
        <v>2467</v>
      </c>
      <c r="N647" s="4" t="s">
        <v>2468</v>
      </c>
      <c r="T647" s="4" t="s">
        <v>9447</v>
      </c>
      <c r="U647" s="4" t="s">
        <v>138</v>
      </c>
      <c r="V647" s="4" t="s">
        <v>139</v>
      </c>
      <c r="Y647" s="4" t="s">
        <v>2485</v>
      </c>
      <c r="Z647" s="4" t="s">
        <v>2486</v>
      </c>
      <c r="AD647" s="4" t="s">
        <v>188</v>
      </c>
      <c r="AE647" s="4" t="s">
        <v>189</v>
      </c>
    </row>
    <row r="648" spans="1:72" ht="13.5" customHeight="1">
      <c r="A648" s="6" t="str">
        <f>HYPERLINK("http://kyu.snu.ac.kr/sdhj/index.jsp?type=hj/GK14791_00IM0001_129b.jpg","1870_해북촌_129b")</f>
        <v>1870_해북촌_129b</v>
      </c>
      <c r="B648" s="4">
        <v>1870</v>
      </c>
      <c r="C648" s="4" t="s">
        <v>9445</v>
      </c>
      <c r="D648" s="4" t="s">
        <v>9446</v>
      </c>
      <c r="E648" s="4">
        <v>647</v>
      </c>
      <c r="F648" s="4">
        <v>6</v>
      </c>
      <c r="G648" s="4" t="s">
        <v>2357</v>
      </c>
      <c r="H648" s="4" t="s">
        <v>2358</v>
      </c>
      <c r="I648" s="4">
        <v>2</v>
      </c>
      <c r="L648" s="4">
        <v>2</v>
      </c>
      <c r="M648" s="4" t="s">
        <v>2487</v>
      </c>
      <c r="N648" s="4" t="s">
        <v>2488</v>
      </c>
      <c r="T648" s="4" t="s">
        <v>9572</v>
      </c>
      <c r="U648" s="4" t="s">
        <v>73</v>
      </c>
      <c r="V648" s="4" t="s">
        <v>74</v>
      </c>
      <c r="W648" s="4" t="s">
        <v>490</v>
      </c>
      <c r="X648" s="4" t="s">
        <v>491</v>
      </c>
      <c r="Y648" s="4" t="s">
        <v>2489</v>
      </c>
      <c r="Z648" s="4" t="s">
        <v>2490</v>
      </c>
      <c r="AC648" s="4">
        <v>46</v>
      </c>
      <c r="AD648" s="4" t="s">
        <v>220</v>
      </c>
      <c r="AE648" s="4" t="s">
        <v>221</v>
      </c>
      <c r="AJ648" s="4" t="s">
        <v>34</v>
      </c>
      <c r="AK648" s="4" t="s">
        <v>35</v>
      </c>
      <c r="AL648" s="4" t="s">
        <v>488</v>
      </c>
      <c r="AM648" s="4" t="s">
        <v>489</v>
      </c>
      <c r="AT648" s="4" t="s">
        <v>73</v>
      </c>
      <c r="AU648" s="4" t="s">
        <v>74</v>
      </c>
      <c r="AV648" s="4" t="s">
        <v>2491</v>
      </c>
      <c r="AW648" s="4" t="s">
        <v>2492</v>
      </c>
      <c r="BG648" s="4" t="s">
        <v>82</v>
      </c>
      <c r="BH648" s="4" t="s">
        <v>83</v>
      </c>
      <c r="BI648" s="4" t="s">
        <v>2493</v>
      </c>
      <c r="BJ648" s="4" t="s">
        <v>2494</v>
      </c>
      <c r="BK648" s="4" t="s">
        <v>82</v>
      </c>
      <c r="BL648" s="4" t="s">
        <v>83</v>
      </c>
      <c r="BM648" s="4" t="s">
        <v>2495</v>
      </c>
      <c r="BN648" s="4" t="s">
        <v>2496</v>
      </c>
      <c r="BO648" s="4" t="s">
        <v>82</v>
      </c>
      <c r="BP648" s="4" t="s">
        <v>83</v>
      </c>
      <c r="BQ648" s="4" t="s">
        <v>8953</v>
      </c>
      <c r="BR648" s="4" t="s">
        <v>2497</v>
      </c>
      <c r="BS648" s="4" t="s">
        <v>115</v>
      </c>
      <c r="BT648" s="4" t="s">
        <v>9573</v>
      </c>
    </row>
    <row r="649" spans="1:72" ht="13.5" customHeight="1">
      <c r="A649" s="6" t="str">
        <f>HYPERLINK("http://kyu.snu.ac.kr/sdhj/index.jsp?type=hj/GK14791_00IM0001_129b.jpg","1870_해북촌_129b")</f>
        <v>1870_해북촌_129b</v>
      </c>
      <c r="B649" s="4">
        <v>1870</v>
      </c>
      <c r="C649" s="4" t="s">
        <v>9057</v>
      </c>
      <c r="D649" s="4" t="s">
        <v>9058</v>
      </c>
      <c r="E649" s="4">
        <v>648</v>
      </c>
      <c r="F649" s="4">
        <v>6</v>
      </c>
      <c r="G649" s="4" t="s">
        <v>2357</v>
      </c>
      <c r="H649" s="4" t="s">
        <v>2358</v>
      </c>
      <c r="I649" s="4">
        <v>2</v>
      </c>
      <c r="L649" s="4">
        <v>2</v>
      </c>
      <c r="M649" s="4" t="s">
        <v>2487</v>
      </c>
      <c r="N649" s="4" t="s">
        <v>2488</v>
      </c>
      <c r="S649" s="4" t="s">
        <v>96</v>
      </c>
      <c r="T649" s="4" t="s">
        <v>97</v>
      </c>
      <c r="W649" s="4" t="s">
        <v>776</v>
      </c>
      <c r="X649" s="4" t="s">
        <v>777</v>
      </c>
      <c r="Y649" s="4" t="s">
        <v>100</v>
      </c>
      <c r="Z649" s="4" t="s">
        <v>101</v>
      </c>
      <c r="AC649" s="4">
        <v>46</v>
      </c>
      <c r="AD649" s="4" t="s">
        <v>220</v>
      </c>
      <c r="AE649" s="4" t="s">
        <v>221</v>
      </c>
      <c r="AJ649" s="4" t="s">
        <v>104</v>
      </c>
      <c r="AK649" s="4" t="s">
        <v>105</v>
      </c>
      <c r="AL649" s="4" t="s">
        <v>1039</v>
      </c>
      <c r="AM649" s="4" t="s">
        <v>1040</v>
      </c>
      <c r="AT649" s="4" t="s">
        <v>82</v>
      </c>
      <c r="AU649" s="4" t="s">
        <v>83</v>
      </c>
      <c r="AV649" s="4" t="s">
        <v>2498</v>
      </c>
      <c r="AW649" s="4" t="s">
        <v>2499</v>
      </c>
      <c r="BG649" s="4" t="s">
        <v>82</v>
      </c>
      <c r="BH649" s="4" t="s">
        <v>83</v>
      </c>
      <c r="BI649" s="4" t="s">
        <v>2500</v>
      </c>
      <c r="BJ649" s="4" t="s">
        <v>495</v>
      </c>
      <c r="BK649" s="4" t="s">
        <v>82</v>
      </c>
      <c r="BL649" s="4" t="s">
        <v>83</v>
      </c>
      <c r="BM649" s="4" t="s">
        <v>2501</v>
      </c>
      <c r="BN649" s="4" t="s">
        <v>2502</v>
      </c>
      <c r="BO649" s="4" t="s">
        <v>82</v>
      </c>
      <c r="BP649" s="4" t="s">
        <v>83</v>
      </c>
      <c r="BQ649" s="4" t="s">
        <v>2503</v>
      </c>
      <c r="BR649" s="4" t="s">
        <v>2504</v>
      </c>
      <c r="BS649" s="4" t="s">
        <v>260</v>
      </c>
      <c r="BT649" s="4" t="s">
        <v>261</v>
      </c>
    </row>
    <row r="650" spans="1:72" ht="13.5" customHeight="1">
      <c r="A650" s="6" t="str">
        <f>HYPERLINK("http://kyu.snu.ac.kr/sdhj/index.jsp?type=hj/GK14791_00IM0001_129b.jpg","1870_해북촌_129b")</f>
        <v>1870_해북촌_129b</v>
      </c>
      <c r="B650" s="4">
        <v>1870</v>
      </c>
      <c r="C650" s="4" t="s">
        <v>9417</v>
      </c>
      <c r="D650" s="4" t="s">
        <v>9418</v>
      </c>
      <c r="E650" s="4">
        <v>649</v>
      </c>
      <c r="F650" s="4">
        <v>6</v>
      </c>
      <c r="G650" s="4" t="s">
        <v>2357</v>
      </c>
      <c r="H650" s="4" t="s">
        <v>2358</v>
      </c>
      <c r="I650" s="4">
        <v>2</v>
      </c>
      <c r="L650" s="4">
        <v>2</v>
      </c>
      <c r="M650" s="4" t="s">
        <v>2487</v>
      </c>
      <c r="N650" s="4" t="s">
        <v>2488</v>
      </c>
      <c r="S650" s="4" t="s">
        <v>2505</v>
      </c>
      <c r="T650" s="4" t="s">
        <v>2506</v>
      </c>
      <c r="Y650" s="4" t="s">
        <v>350</v>
      </c>
      <c r="Z650" s="4" t="s">
        <v>351</v>
      </c>
      <c r="AC650" s="4">
        <v>67</v>
      </c>
      <c r="AD650" s="4" t="s">
        <v>238</v>
      </c>
      <c r="AE650" s="4" t="s">
        <v>239</v>
      </c>
    </row>
    <row r="651" spans="1:72" ht="13.5" customHeight="1">
      <c r="A651" s="6" t="str">
        <f>HYPERLINK("http://kyu.snu.ac.kr/sdhj/index.jsp?type=hj/GK14791_00IM0001_129b.jpg","1870_해북촌_129b")</f>
        <v>1870_해북촌_129b</v>
      </c>
      <c r="B651" s="4">
        <v>1870</v>
      </c>
      <c r="C651" s="4" t="s">
        <v>9417</v>
      </c>
      <c r="D651" s="4" t="s">
        <v>9418</v>
      </c>
      <c r="E651" s="4">
        <v>650</v>
      </c>
      <c r="F651" s="4">
        <v>6</v>
      </c>
      <c r="G651" s="4" t="s">
        <v>2357</v>
      </c>
      <c r="H651" s="4" t="s">
        <v>2358</v>
      </c>
      <c r="I651" s="4">
        <v>2</v>
      </c>
      <c r="L651" s="4">
        <v>2</v>
      </c>
      <c r="M651" s="4" t="s">
        <v>2487</v>
      </c>
      <c r="N651" s="4" t="s">
        <v>2488</v>
      </c>
      <c r="T651" s="4" t="s">
        <v>9574</v>
      </c>
      <c r="U651" s="4" t="s">
        <v>138</v>
      </c>
      <c r="V651" s="4" t="s">
        <v>139</v>
      </c>
      <c r="Y651" s="4" t="s">
        <v>1282</v>
      </c>
      <c r="Z651" s="4" t="s">
        <v>1283</v>
      </c>
      <c r="AD651" s="4" t="s">
        <v>540</v>
      </c>
      <c r="AE651" s="4" t="s">
        <v>541</v>
      </c>
    </row>
    <row r="652" spans="1:72" ht="13.5" customHeight="1">
      <c r="A652" s="6" t="str">
        <f>HYPERLINK("http://kyu.snu.ac.kr/sdhj/index.jsp?type=hj/GK14791_00IM0001_129b.jpg","1870_해북촌_129b")</f>
        <v>1870_해북촌_129b</v>
      </c>
      <c r="B652" s="4">
        <v>1870</v>
      </c>
      <c r="C652" s="4" t="s">
        <v>9417</v>
      </c>
      <c r="D652" s="4" t="s">
        <v>9418</v>
      </c>
      <c r="E652" s="4">
        <v>651</v>
      </c>
      <c r="F652" s="4">
        <v>6</v>
      </c>
      <c r="G652" s="4" t="s">
        <v>2357</v>
      </c>
      <c r="H652" s="4" t="s">
        <v>2358</v>
      </c>
      <c r="I652" s="4">
        <v>2</v>
      </c>
      <c r="L652" s="4">
        <v>2</v>
      </c>
      <c r="M652" s="4" t="s">
        <v>2487</v>
      </c>
      <c r="N652" s="4" t="s">
        <v>2488</v>
      </c>
      <c r="T652" s="4" t="s">
        <v>9574</v>
      </c>
      <c r="U652" s="4" t="s">
        <v>138</v>
      </c>
      <c r="V652" s="4" t="s">
        <v>139</v>
      </c>
      <c r="Y652" s="4" t="s">
        <v>2507</v>
      </c>
      <c r="Z652" s="4" t="s">
        <v>2508</v>
      </c>
      <c r="AD652" s="4" t="s">
        <v>238</v>
      </c>
      <c r="AE652" s="4" t="s">
        <v>239</v>
      </c>
    </row>
    <row r="653" spans="1:72" ht="13.5" customHeight="1">
      <c r="A653" s="6" t="str">
        <f>HYPERLINK("http://kyu.snu.ac.kr/sdhj/index.jsp?type=hj/GK14791_00IM0001_129b.jpg","1870_해북촌_129b")</f>
        <v>1870_해북촌_129b</v>
      </c>
      <c r="B653" s="4">
        <v>1870</v>
      </c>
      <c r="C653" s="4" t="s">
        <v>9417</v>
      </c>
      <c r="D653" s="4" t="s">
        <v>9418</v>
      </c>
      <c r="E653" s="4">
        <v>652</v>
      </c>
      <c r="F653" s="4">
        <v>6</v>
      </c>
      <c r="G653" s="4" t="s">
        <v>2357</v>
      </c>
      <c r="H653" s="4" t="s">
        <v>2358</v>
      </c>
      <c r="I653" s="4">
        <v>2</v>
      </c>
      <c r="L653" s="4">
        <v>3</v>
      </c>
      <c r="M653" s="4" t="s">
        <v>2509</v>
      </c>
      <c r="N653" s="4" t="s">
        <v>2510</v>
      </c>
      <c r="T653" s="4" t="s">
        <v>9575</v>
      </c>
      <c r="U653" s="4" t="s">
        <v>73</v>
      </c>
      <c r="V653" s="4" t="s">
        <v>74</v>
      </c>
      <c r="W653" s="4" t="s">
        <v>126</v>
      </c>
      <c r="X653" s="4" t="s">
        <v>9576</v>
      </c>
      <c r="Y653" s="4" t="s">
        <v>2511</v>
      </c>
      <c r="Z653" s="4" t="s">
        <v>2512</v>
      </c>
      <c r="AC653" s="4">
        <v>71</v>
      </c>
      <c r="AD653" s="4" t="s">
        <v>947</v>
      </c>
      <c r="AE653" s="4" t="s">
        <v>948</v>
      </c>
      <c r="AJ653" s="4" t="s">
        <v>34</v>
      </c>
      <c r="AK653" s="4" t="s">
        <v>35</v>
      </c>
      <c r="AL653" s="4" t="s">
        <v>115</v>
      </c>
      <c r="AM653" s="4" t="s">
        <v>9577</v>
      </c>
      <c r="AT653" s="4" t="s">
        <v>82</v>
      </c>
      <c r="AU653" s="4" t="s">
        <v>83</v>
      </c>
      <c r="AV653" s="4" t="s">
        <v>2513</v>
      </c>
      <c r="AW653" s="4" t="s">
        <v>2514</v>
      </c>
      <c r="BG653" s="4" t="s">
        <v>82</v>
      </c>
      <c r="BH653" s="4" t="s">
        <v>83</v>
      </c>
      <c r="BI653" s="4" t="s">
        <v>2515</v>
      </c>
      <c r="BJ653" s="4" t="s">
        <v>2516</v>
      </c>
      <c r="BK653" s="4" t="s">
        <v>82</v>
      </c>
      <c r="BL653" s="4" t="s">
        <v>83</v>
      </c>
      <c r="BM653" s="4" t="s">
        <v>2517</v>
      </c>
      <c r="BN653" s="4" t="s">
        <v>2518</v>
      </c>
      <c r="BO653" s="4" t="s">
        <v>82</v>
      </c>
      <c r="BP653" s="4" t="s">
        <v>83</v>
      </c>
      <c r="BQ653" s="4" t="s">
        <v>2519</v>
      </c>
      <c r="BR653" s="4" t="s">
        <v>2520</v>
      </c>
      <c r="BS653" s="4" t="s">
        <v>260</v>
      </c>
      <c r="BT653" s="4" t="s">
        <v>261</v>
      </c>
    </row>
    <row r="654" spans="1:72" ht="13.5" customHeight="1">
      <c r="A654" s="6" t="str">
        <f>HYPERLINK("http://kyu.snu.ac.kr/sdhj/index.jsp?type=hj/GK14791_00IM0001_129b.jpg","1870_해북촌_129b")</f>
        <v>1870_해북촌_129b</v>
      </c>
      <c r="B654" s="4">
        <v>1870</v>
      </c>
      <c r="C654" s="4" t="s">
        <v>9578</v>
      </c>
      <c r="D654" s="4" t="s">
        <v>9579</v>
      </c>
      <c r="E654" s="4">
        <v>653</v>
      </c>
      <c r="F654" s="4">
        <v>6</v>
      </c>
      <c r="G654" s="4" t="s">
        <v>2357</v>
      </c>
      <c r="H654" s="4" t="s">
        <v>2358</v>
      </c>
      <c r="I654" s="4">
        <v>2</v>
      </c>
      <c r="L654" s="4">
        <v>3</v>
      </c>
      <c r="M654" s="4" t="s">
        <v>2509</v>
      </c>
      <c r="N654" s="4" t="s">
        <v>2510</v>
      </c>
      <c r="S654" s="4" t="s">
        <v>96</v>
      </c>
      <c r="T654" s="4" t="s">
        <v>97</v>
      </c>
      <c r="W654" s="4" t="s">
        <v>688</v>
      </c>
      <c r="X654" s="4" t="s">
        <v>689</v>
      </c>
      <c r="Y654" s="4" t="s">
        <v>100</v>
      </c>
      <c r="Z654" s="4" t="s">
        <v>101</v>
      </c>
      <c r="AC654" s="4">
        <v>50</v>
      </c>
      <c r="AD654" s="4" t="s">
        <v>142</v>
      </c>
      <c r="AE654" s="4" t="s">
        <v>143</v>
      </c>
      <c r="AJ654" s="4" t="s">
        <v>104</v>
      </c>
      <c r="AK654" s="4" t="s">
        <v>105</v>
      </c>
      <c r="AL654" s="4" t="s">
        <v>2521</v>
      </c>
      <c r="AM654" s="4" t="s">
        <v>2522</v>
      </c>
      <c r="AT654" s="4" t="s">
        <v>82</v>
      </c>
      <c r="AU654" s="4" t="s">
        <v>83</v>
      </c>
      <c r="AV654" s="4" t="s">
        <v>2523</v>
      </c>
      <c r="AW654" s="4" t="s">
        <v>2524</v>
      </c>
      <c r="BG654" s="4" t="s">
        <v>82</v>
      </c>
      <c r="BH654" s="4" t="s">
        <v>83</v>
      </c>
      <c r="BI654" s="4" t="s">
        <v>2525</v>
      </c>
      <c r="BJ654" s="4" t="s">
        <v>2526</v>
      </c>
      <c r="BK654" s="4" t="s">
        <v>82</v>
      </c>
      <c r="BL654" s="4" t="s">
        <v>83</v>
      </c>
      <c r="BM654" s="4" t="s">
        <v>2527</v>
      </c>
      <c r="BN654" s="4" t="s">
        <v>2528</v>
      </c>
      <c r="BO654" s="4" t="s">
        <v>82</v>
      </c>
      <c r="BP654" s="4" t="s">
        <v>83</v>
      </c>
      <c r="BQ654" s="4" t="s">
        <v>8954</v>
      </c>
      <c r="BR654" s="4" t="s">
        <v>2529</v>
      </c>
      <c r="BS654" s="4" t="s">
        <v>1255</v>
      </c>
      <c r="BT654" s="4" t="s">
        <v>1256</v>
      </c>
    </row>
    <row r="655" spans="1:72" ht="13.5" customHeight="1">
      <c r="A655" s="6" t="str">
        <f>HYPERLINK("http://kyu.snu.ac.kr/sdhj/index.jsp?type=hj/GK14791_00IM0001_129b.jpg","1870_해북촌_129b")</f>
        <v>1870_해북촌_129b</v>
      </c>
      <c r="B655" s="4">
        <v>1870</v>
      </c>
      <c r="C655" s="4" t="s">
        <v>9570</v>
      </c>
      <c r="D655" s="4" t="s">
        <v>9571</v>
      </c>
      <c r="E655" s="4">
        <v>654</v>
      </c>
      <c r="F655" s="4">
        <v>6</v>
      </c>
      <c r="G655" s="4" t="s">
        <v>2357</v>
      </c>
      <c r="H655" s="4" t="s">
        <v>2358</v>
      </c>
      <c r="I655" s="4">
        <v>2</v>
      </c>
      <c r="L655" s="4">
        <v>3</v>
      </c>
      <c r="M655" s="4" t="s">
        <v>2509</v>
      </c>
      <c r="N655" s="4" t="s">
        <v>2510</v>
      </c>
      <c r="S655" s="4" t="s">
        <v>116</v>
      </c>
      <c r="T655" s="4" t="s">
        <v>117</v>
      </c>
      <c r="Y655" s="4" t="s">
        <v>2530</v>
      </c>
      <c r="Z655" s="4" t="s">
        <v>2531</v>
      </c>
      <c r="AC655" s="4">
        <v>27</v>
      </c>
      <c r="AD655" s="4" t="s">
        <v>9580</v>
      </c>
      <c r="AE655" s="4" t="s">
        <v>9581</v>
      </c>
    </row>
    <row r="656" spans="1:72" ht="13.5" customHeight="1">
      <c r="A656" s="6" t="str">
        <f>HYPERLINK("http://kyu.snu.ac.kr/sdhj/index.jsp?type=hj/GK14791_00IM0001_129b.jpg","1870_해북촌_129b")</f>
        <v>1870_해북촌_129b</v>
      </c>
      <c r="B656" s="4">
        <v>1870</v>
      </c>
      <c r="C656" s="4" t="s">
        <v>9582</v>
      </c>
      <c r="D656" s="4" t="s">
        <v>9583</v>
      </c>
      <c r="E656" s="4">
        <v>655</v>
      </c>
      <c r="F656" s="4">
        <v>6</v>
      </c>
      <c r="G656" s="4" t="s">
        <v>2357</v>
      </c>
      <c r="H656" s="4" t="s">
        <v>2358</v>
      </c>
      <c r="I656" s="4">
        <v>2</v>
      </c>
      <c r="L656" s="4">
        <v>3</v>
      </c>
      <c r="M656" s="4" t="s">
        <v>2509</v>
      </c>
      <c r="N656" s="4" t="s">
        <v>2510</v>
      </c>
      <c r="T656" s="4" t="s">
        <v>9584</v>
      </c>
      <c r="U656" s="4" t="s">
        <v>138</v>
      </c>
      <c r="V656" s="4" t="s">
        <v>139</v>
      </c>
      <c r="Y656" s="4" t="s">
        <v>2532</v>
      </c>
      <c r="Z656" s="4" t="s">
        <v>2533</v>
      </c>
      <c r="AD656" s="4" t="s">
        <v>134</v>
      </c>
      <c r="AE656" s="4" t="s">
        <v>135</v>
      </c>
    </row>
    <row r="657" spans="1:72" ht="13.5" customHeight="1">
      <c r="A657" s="6" t="str">
        <f>HYPERLINK("http://kyu.snu.ac.kr/sdhj/index.jsp?type=hj/GK14791_00IM0001_129b.jpg","1870_해북촌_129b")</f>
        <v>1870_해북촌_129b</v>
      </c>
      <c r="B657" s="4">
        <v>1870</v>
      </c>
      <c r="C657" s="4" t="s">
        <v>9582</v>
      </c>
      <c r="D657" s="4" t="s">
        <v>9583</v>
      </c>
      <c r="E657" s="4">
        <v>656</v>
      </c>
      <c r="F657" s="4">
        <v>6</v>
      </c>
      <c r="G657" s="4" t="s">
        <v>2357</v>
      </c>
      <c r="H657" s="4" t="s">
        <v>2358</v>
      </c>
      <c r="I657" s="4">
        <v>2</v>
      </c>
      <c r="L657" s="4">
        <v>3</v>
      </c>
      <c r="M657" s="4" t="s">
        <v>2509</v>
      </c>
      <c r="N657" s="4" t="s">
        <v>2510</v>
      </c>
      <c r="T657" s="4" t="s">
        <v>9584</v>
      </c>
      <c r="U657" s="4" t="s">
        <v>284</v>
      </c>
      <c r="V657" s="4" t="s">
        <v>285</v>
      </c>
      <c r="Y657" s="4" t="s">
        <v>2534</v>
      </c>
      <c r="Z657" s="4" t="s">
        <v>2535</v>
      </c>
      <c r="AD657" s="4" t="s">
        <v>319</v>
      </c>
      <c r="AE657" s="4" t="s">
        <v>320</v>
      </c>
    </row>
    <row r="658" spans="1:72" ht="13.5" customHeight="1">
      <c r="A658" s="6" t="str">
        <f>HYPERLINK("http://kyu.snu.ac.kr/sdhj/index.jsp?type=hj/GK14791_00IM0001_129b.jpg","1870_해북촌_129b")</f>
        <v>1870_해북촌_129b</v>
      </c>
      <c r="B658" s="4">
        <v>1870</v>
      </c>
      <c r="C658" s="4" t="s">
        <v>9582</v>
      </c>
      <c r="D658" s="4" t="s">
        <v>9583</v>
      </c>
      <c r="E658" s="4">
        <v>657</v>
      </c>
      <c r="F658" s="4">
        <v>6</v>
      </c>
      <c r="G658" s="4" t="s">
        <v>2357</v>
      </c>
      <c r="H658" s="4" t="s">
        <v>2358</v>
      </c>
      <c r="I658" s="4">
        <v>2</v>
      </c>
      <c r="L658" s="4">
        <v>3</v>
      </c>
      <c r="M658" s="4" t="s">
        <v>2509</v>
      </c>
      <c r="N658" s="4" t="s">
        <v>2510</v>
      </c>
      <c r="T658" s="4" t="s">
        <v>9584</v>
      </c>
      <c r="U658" s="4" t="s">
        <v>138</v>
      </c>
      <c r="V658" s="4" t="s">
        <v>139</v>
      </c>
      <c r="Y658" s="4" t="s">
        <v>2536</v>
      </c>
      <c r="Z658" s="4" t="s">
        <v>2537</v>
      </c>
      <c r="AD658" s="4" t="s">
        <v>621</v>
      </c>
      <c r="AE658" s="4" t="s">
        <v>622</v>
      </c>
    </row>
    <row r="659" spans="1:72" ht="13.5" customHeight="1">
      <c r="A659" s="6" t="str">
        <f>HYPERLINK("http://kyu.snu.ac.kr/sdhj/index.jsp?type=hj/GK14791_00IM0001_130a.jpg","1870_해북촌_130a")</f>
        <v>1870_해북촌_130a</v>
      </c>
      <c r="B659" s="4">
        <v>1870</v>
      </c>
      <c r="C659" s="4" t="s">
        <v>9582</v>
      </c>
      <c r="D659" s="4" t="s">
        <v>9583</v>
      </c>
      <c r="E659" s="4">
        <v>658</v>
      </c>
      <c r="F659" s="4">
        <v>6</v>
      </c>
      <c r="G659" s="4" t="s">
        <v>2357</v>
      </c>
      <c r="H659" s="4" t="s">
        <v>2358</v>
      </c>
      <c r="I659" s="4">
        <v>2</v>
      </c>
      <c r="L659" s="4">
        <v>4</v>
      </c>
      <c r="M659" s="4" t="s">
        <v>2538</v>
      </c>
      <c r="N659" s="4" t="s">
        <v>2539</v>
      </c>
      <c r="T659" s="4" t="s">
        <v>9585</v>
      </c>
      <c r="U659" s="4" t="s">
        <v>73</v>
      </c>
      <c r="V659" s="4" t="s">
        <v>74</v>
      </c>
      <c r="W659" s="4" t="s">
        <v>490</v>
      </c>
      <c r="X659" s="4" t="s">
        <v>491</v>
      </c>
      <c r="Y659" s="4" t="s">
        <v>2540</v>
      </c>
      <c r="Z659" s="4" t="s">
        <v>2541</v>
      </c>
      <c r="AC659" s="4">
        <v>44</v>
      </c>
      <c r="AD659" s="4" t="s">
        <v>480</v>
      </c>
      <c r="AE659" s="4" t="s">
        <v>481</v>
      </c>
      <c r="AJ659" s="4" t="s">
        <v>34</v>
      </c>
      <c r="AK659" s="4" t="s">
        <v>35</v>
      </c>
      <c r="AL659" s="4" t="s">
        <v>488</v>
      </c>
      <c r="AM659" s="4" t="s">
        <v>489</v>
      </c>
      <c r="AT659" s="4" t="s">
        <v>82</v>
      </c>
      <c r="AU659" s="4" t="s">
        <v>83</v>
      </c>
      <c r="AV659" s="4" t="s">
        <v>2542</v>
      </c>
      <c r="AW659" s="4" t="s">
        <v>2543</v>
      </c>
      <c r="BG659" s="4" t="s">
        <v>82</v>
      </c>
      <c r="BH659" s="4" t="s">
        <v>83</v>
      </c>
      <c r="BI659" s="4" t="s">
        <v>2544</v>
      </c>
      <c r="BJ659" s="4" t="s">
        <v>2545</v>
      </c>
      <c r="BK659" s="4" t="s">
        <v>82</v>
      </c>
      <c r="BL659" s="4" t="s">
        <v>83</v>
      </c>
      <c r="BM659" s="4" t="s">
        <v>2546</v>
      </c>
      <c r="BN659" s="4" t="s">
        <v>2547</v>
      </c>
      <c r="BO659" s="4" t="s">
        <v>82</v>
      </c>
      <c r="BP659" s="4" t="s">
        <v>83</v>
      </c>
      <c r="BQ659" s="4" t="s">
        <v>2548</v>
      </c>
      <c r="BR659" s="4" t="s">
        <v>2549</v>
      </c>
      <c r="BS659" s="4" t="s">
        <v>222</v>
      </c>
      <c r="BT659" s="4" t="s">
        <v>223</v>
      </c>
    </row>
    <row r="660" spans="1:72" ht="13.5" customHeight="1">
      <c r="A660" s="6" t="str">
        <f>HYPERLINK("http://kyu.snu.ac.kr/sdhj/index.jsp?type=hj/GK14791_00IM0001_130a.jpg","1870_해북촌_130a")</f>
        <v>1870_해북촌_130a</v>
      </c>
      <c r="B660" s="4">
        <v>1870</v>
      </c>
      <c r="C660" s="4" t="s">
        <v>9278</v>
      </c>
      <c r="D660" s="4" t="s">
        <v>9279</v>
      </c>
      <c r="E660" s="4">
        <v>659</v>
      </c>
      <c r="F660" s="4">
        <v>6</v>
      </c>
      <c r="G660" s="4" t="s">
        <v>2357</v>
      </c>
      <c r="H660" s="4" t="s">
        <v>2358</v>
      </c>
      <c r="I660" s="4">
        <v>2</v>
      </c>
      <c r="L660" s="4">
        <v>4</v>
      </c>
      <c r="M660" s="4" t="s">
        <v>2538</v>
      </c>
      <c r="N660" s="4" t="s">
        <v>2539</v>
      </c>
      <c r="S660" s="4" t="s">
        <v>96</v>
      </c>
      <c r="T660" s="4" t="s">
        <v>97</v>
      </c>
      <c r="W660" s="4" t="s">
        <v>688</v>
      </c>
      <c r="X660" s="4" t="s">
        <v>689</v>
      </c>
      <c r="Y660" s="4" t="s">
        <v>100</v>
      </c>
      <c r="Z660" s="4" t="s">
        <v>101</v>
      </c>
      <c r="AC660" s="4">
        <v>39</v>
      </c>
      <c r="AD660" s="4" t="s">
        <v>232</v>
      </c>
      <c r="AE660" s="4" t="s">
        <v>233</v>
      </c>
      <c r="AJ660" s="4" t="s">
        <v>104</v>
      </c>
      <c r="AK660" s="4" t="s">
        <v>105</v>
      </c>
      <c r="AL660" s="4" t="s">
        <v>260</v>
      </c>
      <c r="AM660" s="4" t="s">
        <v>261</v>
      </c>
      <c r="AT660" s="4" t="s">
        <v>82</v>
      </c>
      <c r="AU660" s="4" t="s">
        <v>83</v>
      </c>
      <c r="AV660" s="4" t="s">
        <v>2550</v>
      </c>
      <c r="AW660" s="4" t="s">
        <v>2551</v>
      </c>
      <c r="BG660" s="4" t="s">
        <v>82</v>
      </c>
      <c r="BH660" s="4" t="s">
        <v>83</v>
      </c>
      <c r="BI660" s="4" t="s">
        <v>2552</v>
      </c>
      <c r="BJ660" s="4" t="s">
        <v>2553</v>
      </c>
      <c r="BK660" s="4" t="s">
        <v>82</v>
      </c>
      <c r="BL660" s="4" t="s">
        <v>83</v>
      </c>
      <c r="BM660" s="4" t="s">
        <v>2554</v>
      </c>
      <c r="BN660" s="4" t="s">
        <v>2555</v>
      </c>
      <c r="BO660" s="4" t="s">
        <v>82</v>
      </c>
      <c r="BP660" s="4" t="s">
        <v>83</v>
      </c>
      <c r="BQ660" s="4" t="s">
        <v>2556</v>
      </c>
      <c r="BR660" s="4" t="s">
        <v>2557</v>
      </c>
      <c r="BS660" s="4" t="s">
        <v>222</v>
      </c>
      <c r="BT660" s="4" t="s">
        <v>223</v>
      </c>
    </row>
    <row r="661" spans="1:72" ht="13.5" customHeight="1">
      <c r="A661" s="6" t="str">
        <f>HYPERLINK("http://kyu.snu.ac.kr/sdhj/index.jsp?type=hj/GK14791_00IM0001_130a.jpg","1870_해북촌_130a")</f>
        <v>1870_해북촌_130a</v>
      </c>
      <c r="B661" s="4">
        <v>1870</v>
      </c>
      <c r="C661" s="4" t="s">
        <v>9582</v>
      </c>
      <c r="D661" s="4" t="s">
        <v>9583</v>
      </c>
      <c r="E661" s="4">
        <v>660</v>
      </c>
      <c r="F661" s="4">
        <v>6</v>
      </c>
      <c r="G661" s="4" t="s">
        <v>2357</v>
      </c>
      <c r="H661" s="4" t="s">
        <v>2358</v>
      </c>
      <c r="I661" s="4">
        <v>2</v>
      </c>
      <c r="L661" s="4">
        <v>4</v>
      </c>
      <c r="M661" s="4" t="s">
        <v>2538</v>
      </c>
      <c r="N661" s="4" t="s">
        <v>2539</v>
      </c>
      <c r="T661" s="4" t="s">
        <v>9586</v>
      </c>
      <c r="U661" s="4" t="s">
        <v>138</v>
      </c>
      <c r="V661" s="4" t="s">
        <v>139</v>
      </c>
      <c r="Y661" s="4" t="s">
        <v>2558</v>
      </c>
      <c r="Z661" s="4" t="s">
        <v>2559</v>
      </c>
      <c r="AD661" s="4" t="s">
        <v>258</v>
      </c>
      <c r="AE661" s="4" t="s">
        <v>259</v>
      </c>
    </row>
    <row r="662" spans="1:72" ht="13.5" customHeight="1">
      <c r="A662" s="6" t="str">
        <f>HYPERLINK("http://kyu.snu.ac.kr/sdhj/index.jsp?type=hj/GK14791_00IM0001_130a.jpg","1870_해북촌_130a")</f>
        <v>1870_해북촌_130a</v>
      </c>
      <c r="B662" s="4">
        <v>1870</v>
      </c>
      <c r="C662" s="4" t="s">
        <v>9587</v>
      </c>
      <c r="D662" s="4" t="s">
        <v>9588</v>
      </c>
      <c r="E662" s="4">
        <v>661</v>
      </c>
      <c r="F662" s="4">
        <v>6</v>
      </c>
      <c r="G662" s="4" t="s">
        <v>2357</v>
      </c>
      <c r="H662" s="4" t="s">
        <v>2358</v>
      </c>
      <c r="I662" s="4">
        <v>2</v>
      </c>
      <c r="L662" s="4">
        <v>4</v>
      </c>
      <c r="M662" s="4" t="s">
        <v>2538</v>
      </c>
      <c r="N662" s="4" t="s">
        <v>2539</v>
      </c>
      <c r="T662" s="4" t="s">
        <v>9586</v>
      </c>
      <c r="U662" s="4" t="s">
        <v>138</v>
      </c>
      <c r="V662" s="4" t="s">
        <v>139</v>
      </c>
      <c r="Y662" s="4" t="s">
        <v>2560</v>
      </c>
      <c r="Z662" s="4" t="s">
        <v>2561</v>
      </c>
      <c r="AD662" s="4" t="s">
        <v>258</v>
      </c>
      <c r="AE662" s="4" t="s">
        <v>259</v>
      </c>
    </row>
    <row r="663" spans="1:72" ht="13.5" customHeight="1">
      <c r="A663" s="6" t="str">
        <f>HYPERLINK("http://kyu.snu.ac.kr/sdhj/index.jsp?type=hj/GK14791_00IM0001_130a.jpg","1870_해북촌_130a")</f>
        <v>1870_해북촌_130a</v>
      </c>
      <c r="B663" s="4">
        <v>1870</v>
      </c>
      <c r="C663" s="4" t="s">
        <v>9587</v>
      </c>
      <c r="D663" s="4" t="s">
        <v>9588</v>
      </c>
      <c r="E663" s="4">
        <v>662</v>
      </c>
      <c r="F663" s="4">
        <v>6</v>
      </c>
      <c r="G663" s="4" t="s">
        <v>2357</v>
      </c>
      <c r="H663" s="4" t="s">
        <v>2358</v>
      </c>
      <c r="I663" s="4">
        <v>2</v>
      </c>
      <c r="L663" s="4">
        <v>4</v>
      </c>
      <c r="M663" s="4" t="s">
        <v>2538</v>
      </c>
      <c r="N663" s="4" t="s">
        <v>2539</v>
      </c>
      <c r="T663" s="4" t="s">
        <v>9586</v>
      </c>
      <c r="U663" s="4" t="s">
        <v>284</v>
      </c>
      <c r="V663" s="4" t="s">
        <v>285</v>
      </c>
      <c r="Y663" s="4" t="s">
        <v>2562</v>
      </c>
      <c r="Z663" s="4" t="s">
        <v>2563</v>
      </c>
      <c r="AD663" s="4" t="s">
        <v>258</v>
      </c>
      <c r="AE663" s="4" t="s">
        <v>259</v>
      </c>
    </row>
    <row r="664" spans="1:72" ht="13.5" customHeight="1">
      <c r="A664" s="6" t="str">
        <f>HYPERLINK("http://kyu.snu.ac.kr/sdhj/index.jsp?type=hj/GK14791_00IM0001_130a.jpg","1870_해북촌_130a")</f>
        <v>1870_해북촌_130a</v>
      </c>
      <c r="B664" s="4">
        <v>1870</v>
      </c>
      <c r="C664" s="4" t="s">
        <v>9587</v>
      </c>
      <c r="D664" s="4" t="s">
        <v>9588</v>
      </c>
      <c r="E664" s="4">
        <v>663</v>
      </c>
      <c r="F664" s="4">
        <v>6</v>
      </c>
      <c r="G664" s="4" t="s">
        <v>2357</v>
      </c>
      <c r="H664" s="4" t="s">
        <v>2358</v>
      </c>
      <c r="I664" s="4">
        <v>2</v>
      </c>
      <c r="L664" s="4">
        <v>5</v>
      </c>
      <c r="M664" s="4" t="s">
        <v>2564</v>
      </c>
      <c r="N664" s="4" t="s">
        <v>2565</v>
      </c>
      <c r="T664" s="4" t="s">
        <v>9589</v>
      </c>
      <c r="U664" s="4" t="s">
        <v>73</v>
      </c>
      <c r="V664" s="4" t="s">
        <v>74</v>
      </c>
      <c r="W664" s="4" t="s">
        <v>688</v>
      </c>
      <c r="X664" s="4" t="s">
        <v>689</v>
      </c>
      <c r="Y664" s="4" t="s">
        <v>2566</v>
      </c>
      <c r="Z664" s="4" t="s">
        <v>2567</v>
      </c>
      <c r="AC664" s="4">
        <v>67</v>
      </c>
      <c r="AD664" s="4" t="s">
        <v>238</v>
      </c>
      <c r="AE664" s="4" t="s">
        <v>239</v>
      </c>
      <c r="AJ664" s="4" t="s">
        <v>34</v>
      </c>
      <c r="AK664" s="4" t="s">
        <v>35</v>
      </c>
      <c r="AL664" s="4" t="s">
        <v>260</v>
      </c>
      <c r="AM664" s="4" t="s">
        <v>261</v>
      </c>
      <c r="AT664" s="4" t="s">
        <v>82</v>
      </c>
      <c r="AU664" s="4" t="s">
        <v>83</v>
      </c>
      <c r="AV664" s="4" t="s">
        <v>2568</v>
      </c>
      <c r="AW664" s="4" t="s">
        <v>2569</v>
      </c>
      <c r="BG664" s="4" t="s">
        <v>82</v>
      </c>
      <c r="BH664" s="4" t="s">
        <v>83</v>
      </c>
      <c r="BI664" s="4" t="s">
        <v>2570</v>
      </c>
      <c r="BJ664" s="4" t="s">
        <v>2571</v>
      </c>
      <c r="BK664" s="4" t="s">
        <v>82</v>
      </c>
      <c r="BL664" s="4" t="s">
        <v>83</v>
      </c>
      <c r="BM664" s="4" t="s">
        <v>2572</v>
      </c>
      <c r="BN664" s="4" t="s">
        <v>1657</v>
      </c>
      <c r="BO664" s="4" t="s">
        <v>82</v>
      </c>
      <c r="BP664" s="4" t="s">
        <v>83</v>
      </c>
      <c r="BQ664" s="4" t="s">
        <v>2573</v>
      </c>
      <c r="BR664" s="4" t="s">
        <v>2574</v>
      </c>
      <c r="BS664" s="4" t="s">
        <v>228</v>
      </c>
      <c r="BT664" s="4" t="s">
        <v>229</v>
      </c>
    </row>
    <row r="665" spans="1:72" ht="13.5" customHeight="1">
      <c r="A665" s="6" t="str">
        <f>HYPERLINK("http://kyu.snu.ac.kr/sdhj/index.jsp?type=hj/GK14791_00IM0001_130a.jpg","1870_해북촌_130a")</f>
        <v>1870_해북촌_130a</v>
      </c>
      <c r="B665" s="4">
        <v>1870</v>
      </c>
      <c r="C665" s="4" t="s">
        <v>9105</v>
      </c>
      <c r="D665" s="4" t="s">
        <v>9106</v>
      </c>
      <c r="E665" s="4">
        <v>664</v>
      </c>
      <c r="F665" s="4">
        <v>6</v>
      </c>
      <c r="G665" s="4" t="s">
        <v>2357</v>
      </c>
      <c r="H665" s="4" t="s">
        <v>2358</v>
      </c>
      <c r="I665" s="4">
        <v>2</v>
      </c>
      <c r="L665" s="4">
        <v>5</v>
      </c>
      <c r="M665" s="4" t="s">
        <v>2564</v>
      </c>
      <c r="N665" s="4" t="s">
        <v>2565</v>
      </c>
      <c r="S665" s="4" t="s">
        <v>96</v>
      </c>
      <c r="T665" s="4" t="s">
        <v>97</v>
      </c>
      <c r="W665" s="4" t="s">
        <v>2414</v>
      </c>
      <c r="X665" s="4" t="s">
        <v>2415</v>
      </c>
      <c r="Y665" s="4" t="s">
        <v>100</v>
      </c>
      <c r="Z665" s="4" t="s">
        <v>101</v>
      </c>
      <c r="AC665" s="4">
        <v>62</v>
      </c>
      <c r="AD665" s="4" t="s">
        <v>102</v>
      </c>
      <c r="AE665" s="4" t="s">
        <v>103</v>
      </c>
      <c r="AJ665" s="4" t="s">
        <v>104</v>
      </c>
      <c r="AK665" s="4" t="s">
        <v>105</v>
      </c>
      <c r="AL665" s="4" t="s">
        <v>727</v>
      </c>
      <c r="AM665" s="4" t="s">
        <v>728</v>
      </c>
      <c r="AT665" s="4" t="s">
        <v>82</v>
      </c>
      <c r="AU665" s="4" t="s">
        <v>83</v>
      </c>
      <c r="AV665" s="4" t="s">
        <v>8955</v>
      </c>
      <c r="AW665" s="4" t="s">
        <v>2575</v>
      </c>
      <c r="BG665" s="4" t="s">
        <v>82</v>
      </c>
      <c r="BH665" s="4" t="s">
        <v>83</v>
      </c>
      <c r="BI665" s="4" t="s">
        <v>2576</v>
      </c>
      <c r="BJ665" s="4" t="s">
        <v>2577</v>
      </c>
      <c r="BK665" s="4" t="s">
        <v>82</v>
      </c>
      <c r="BL665" s="4" t="s">
        <v>83</v>
      </c>
      <c r="BM665" s="4" t="s">
        <v>2578</v>
      </c>
      <c r="BN665" s="4" t="s">
        <v>2579</v>
      </c>
      <c r="BO665" s="4" t="s">
        <v>82</v>
      </c>
      <c r="BP665" s="4" t="s">
        <v>83</v>
      </c>
      <c r="BQ665" s="4" t="s">
        <v>2580</v>
      </c>
      <c r="BR665" s="4" t="s">
        <v>2581</v>
      </c>
      <c r="BS665" s="4" t="s">
        <v>1959</v>
      </c>
      <c r="BT665" s="4" t="s">
        <v>1960</v>
      </c>
    </row>
    <row r="666" spans="1:72" ht="13.5" customHeight="1">
      <c r="A666" s="6" t="str">
        <f>HYPERLINK("http://kyu.snu.ac.kr/sdhj/index.jsp?type=hj/GK14791_00IM0001_130a.jpg","1870_해북촌_130a")</f>
        <v>1870_해북촌_130a</v>
      </c>
      <c r="B666" s="4">
        <v>1870</v>
      </c>
      <c r="C666" s="4" t="s">
        <v>9261</v>
      </c>
      <c r="D666" s="4" t="s">
        <v>9262</v>
      </c>
      <c r="E666" s="4">
        <v>665</v>
      </c>
      <c r="F666" s="4">
        <v>6</v>
      </c>
      <c r="G666" s="4" t="s">
        <v>2357</v>
      </c>
      <c r="H666" s="4" t="s">
        <v>2358</v>
      </c>
      <c r="I666" s="4">
        <v>2</v>
      </c>
      <c r="L666" s="4">
        <v>5</v>
      </c>
      <c r="M666" s="4" t="s">
        <v>2564</v>
      </c>
      <c r="N666" s="4" t="s">
        <v>2565</v>
      </c>
      <c r="S666" s="4" t="s">
        <v>165</v>
      </c>
      <c r="T666" s="4" t="s">
        <v>166</v>
      </c>
      <c r="Y666" s="4" t="s">
        <v>2582</v>
      </c>
      <c r="Z666" s="4" t="s">
        <v>2583</v>
      </c>
      <c r="AA666" s="4" t="s">
        <v>2584</v>
      </c>
      <c r="AB666" s="4" t="s">
        <v>2585</v>
      </c>
      <c r="AC666" s="4">
        <v>55</v>
      </c>
      <c r="AD666" s="4" t="s">
        <v>258</v>
      </c>
      <c r="AE666" s="4" t="s">
        <v>259</v>
      </c>
    </row>
    <row r="667" spans="1:72" ht="13.5" customHeight="1">
      <c r="A667" s="6" t="str">
        <f>HYPERLINK("http://kyu.snu.ac.kr/sdhj/index.jsp?type=hj/GK14791_00IM0001_130a.jpg","1870_해북촌_130a")</f>
        <v>1870_해북촌_130a</v>
      </c>
      <c r="B667" s="4">
        <v>1870</v>
      </c>
      <c r="C667" s="4" t="s">
        <v>9466</v>
      </c>
      <c r="D667" s="4" t="s">
        <v>9467</v>
      </c>
      <c r="E667" s="4">
        <v>666</v>
      </c>
      <c r="F667" s="4">
        <v>6</v>
      </c>
      <c r="G667" s="4" t="s">
        <v>2357</v>
      </c>
      <c r="H667" s="4" t="s">
        <v>2358</v>
      </c>
      <c r="I667" s="4">
        <v>2</v>
      </c>
      <c r="L667" s="4">
        <v>5</v>
      </c>
      <c r="M667" s="4" t="s">
        <v>2564</v>
      </c>
      <c r="N667" s="4" t="s">
        <v>2565</v>
      </c>
      <c r="S667" s="4" t="s">
        <v>1092</v>
      </c>
      <c r="T667" s="4" t="s">
        <v>495</v>
      </c>
      <c r="W667" s="4" t="s">
        <v>2586</v>
      </c>
      <c r="X667" s="4" t="s">
        <v>1064</v>
      </c>
      <c r="Y667" s="4" t="s">
        <v>100</v>
      </c>
      <c r="Z667" s="4" t="s">
        <v>101</v>
      </c>
      <c r="AC667" s="4">
        <v>50</v>
      </c>
      <c r="AD667" s="4" t="s">
        <v>169</v>
      </c>
      <c r="AE667" s="4" t="s">
        <v>170</v>
      </c>
    </row>
    <row r="668" spans="1:72" ht="13.5" customHeight="1">
      <c r="A668" s="6" t="str">
        <f>HYPERLINK("http://kyu.snu.ac.kr/sdhj/index.jsp?type=hj/GK14791_00IM0001_130a.jpg","1870_해북촌_130a")</f>
        <v>1870_해북촌_130a</v>
      </c>
      <c r="B668" s="4">
        <v>1870</v>
      </c>
      <c r="C668" s="4" t="s">
        <v>9466</v>
      </c>
      <c r="D668" s="4" t="s">
        <v>9467</v>
      </c>
      <c r="E668" s="4">
        <v>667</v>
      </c>
      <c r="F668" s="4">
        <v>6</v>
      </c>
      <c r="G668" s="4" t="s">
        <v>2357</v>
      </c>
      <c r="H668" s="4" t="s">
        <v>2358</v>
      </c>
      <c r="I668" s="4">
        <v>2</v>
      </c>
      <c r="L668" s="4">
        <v>5</v>
      </c>
      <c r="M668" s="4" t="s">
        <v>2564</v>
      </c>
      <c r="N668" s="4" t="s">
        <v>2565</v>
      </c>
      <c r="S668" s="4" t="s">
        <v>116</v>
      </c>
      <c r="T668" s="4" t="s">
        <v>117</v>
      </c>
      <c r="Y668" s="4" t="s">
        <v>2035</v>
      </c>
      <c r="Z668" s="4" t="s">
        <v>2036</v>
      </c>
      <c r="AA668" s="4" t="s">
        <v>9590</v>
      </c>
      <c r="AB668" s="4" t="s">
        <v>9591</v>
      </c>
      <c r="AC668" s="4">
        <v>35</v>
      </c>
      <c r="AD668" s="4" t="s">
        <v>188</v>
      </c>
      <c r="AE668" s="4" t="s">
        <v>189</v>
      </c>
    </row>
    <row r="669" spans="1:72" ht="13.5" customHeight="1">
      <c r="A669" s="6" t="str">
        <f>HYPERLINK("http://kyu.snu.ac.kr/sdhj/index.jsp?type=hj/GK14791_00IM0001_130a.jpg","1870_해북촌_130a")</f>
        <v>1870_해북촌_130a</v>
      </c>
      <c r="B669" s="4">
        <v>1870</v>
      </c>
      <c r="C669" s="4" t="s">
        <v>9466</v>
      </c>
      <c r="D669" s="4" t="s">
        <v>9467</v>
      </c>
      <c r="E669" s="4">
        <v>668</v>
      </c>
      <c r="F669" s="4">
        <v>6</v>
      </c>
      <c r="G669" s="4" t="s">
        <v>2357</v>
      </c>
      <c r="H669" s="4" t="s">
        <v>2358</v>
      </c>
      <c r="I669" s="4">
        <v>2</v>
      </c>
      <c r="L669" s="4">
        <v>5</v>
      </c>
      <c r="M669" s="4" t="s">
        <v>2564</v>
      </c>
      <c r="N669" s="4" t="s">
        <v>2565</v>
      </c>
      <c r="S669" s="4" t="s">
        <v>116</v>
      </c>
      <c r="T669" s="4" t="s">
        <v>117</v>
      </c>
      <c r="Y669" s="4" t="s">
        <v>9592</v>
      </c>
      <c r="Z669" s="4" t="s">
        <v>2587</v>
      </c>
      <c r="AC669" s="4">
        <v>32</v>
      </c>
      <c r="AD669" s="4" t="s">
        <v>134</v>
      </c>
      <c r="AE669" s="4" t="s">
        <v>135</v>
      </c>
    </row>
    <row r="670" spans="1:72" ht="13.5" customHeight="1">
      <c r="A670" s="6" t="str">
        <f>HYPERLINK("http://kyu.snu.ac.kr/sdhj/index.jsp?type=hj/GK14791_00IM0001_130a.jpg","1870_해북촌_130a")</f>
        <v>1870_해북촌_130a</v>
      </c>
      <c r="B670" s="4">
        <v>1870</v>
      </c>
      <c r="C670" s="4" t="s">
        <v>9466</v>
      </c>
      <c r="D670" s="4" t="s">
        <v>9467</v>
      </c>
      <c r="E670" s="4">
        <v>669</v>
      </c>
      <c r="F670" s="4">
        <v>6</v>
      </c>
      <c r="G670" s="4" t="s">
        <v>2357</v>
      </c>
      <c r="H670" s="4" t="s">
        <v>2358</v>
      </c>
      <c r="I670" s="4">
        <v>2</v>
      </c>
      <c r="L670" s="4">
        <v>5</v>
      </c>
      <c r="M670" s="4" t="s">
        <v>2564</v>
      </c>
      <c r="N670" s="4" t="s">
        <v>2565</v>
      </c>
      <c r="S670" s="4" t="s">
        <v>124</v>
      </c>
      <c r="T670" s="4" t="s">
        <v>125</v>
      </c>
      <c r="W670" s="4" t="s">
        <v>2481</v>
      </c>
      <c r="X670" s="4" t="s">
        <v>2482</v>
      </c>
      <c r="Y670" s="4" t="s">
        <v>100</v>
      </c>
      <c r="Z670" s="4" t="s">
        <v>101</v>
      </c>
      <c r="AC670" s="4">
        <v>35</v>
      </c>
      <c r="AD670" s="4" t="s">
        <v>188</v>
      </c>
      <c r="AE670" s="4" t="s">
        <v>189</v>
      </c>
    </row>
    <row r="671" spans="1:72" ht="13.5" customHeight="1">
      <c r="A671" s="6" t="str">
        <f>HYPERLINK("http://kyu.snu.ac.kr/sdhj/index.jsp?type=hj/GK14791_00IM0001_130a.jpg","1870_해북촌_130a")</f>
        <v>1870_해북촌_130a</v>
      </c>
      <c r="B671" s="4">
        <v>1870</v>
      </c>
      <c r="C671" s="4" t="s">
        <v>9466</v>
      </c>
      <c r="D671" s="4" t="s">
        <v>9467</v>
      </c>
      <c r="E671" s="4">
        <v>670</v>
      </c>
      <c r="F671" s="4">
        <v>6</v>
      </c>
      <c r="G671" s="4" t="s">
        <v>2357</v>
      </c>
      <c r="H671" s="4" t="s">
        <v>2358</v>
      </c>
      <c r="I671" s="4">
        <v>2</v>
      </c>
      <c r="L671" s="4">
        <v>5</v>
      </c>
      <c r="M671" s="4" t="s">
        <v>2564</v>
      </c>
      <c r="N671" s="4" t="s">
        <v>2565</v>
      </c>
      <c r="S671" s="4" t="s">
        <v>1490</v>
      </c>
      <c r="T671" s="4" t="s">
        <v>1491</v>
      </c>
      <c r="Y671" s="4" t="s">
        <v>2588</v>
      </c>
      <c r="Z671" s="4" t="s">
        <v>2589</v>
      </c>
      <c r="AC671" s="4">
        <v>26</v>
      </c>
      <c r="AD671" s="4" t="s">
        <v>398</v>
      </c>
      <c r="AE671" s="4" t="s">
        <v>399</v>
      </c>
    </row>
    <row r="672" spans="1:72" ht="13.5" customHeight="1">
      <c r="A672" s="6" t="str">
        <f>HYPERLINK("http://kyu.snu.ac.kr/sdhj/index.jsp?type=hj/GK14791_00IM0001_130a.jpg","1870_해북촌_130a")</f>
        <v>1870_해북촌_130a</v>
      </c>
      <c r="B672" s="4">
        <v>1870</v>
      </c>
      <c r="C672" s="4" t="s">
        <v>9466</v>
      </c>
      <c r="D672" s="4" t="s">
        <v>9467</v>
      </c>
      <c r="E672" s="4">
        <v>671</v>
      </c>
      <c r="F672" s="4">
        <v>6</v>
      </c>
      <c r="G672" s="4" t="s">
        <v>2357</v>
      </c>
      <c r="H672" s="4" t="s">
        <v>2358</v>
      </c>
      <c r="I672" s="4">
        <v>2</v>
      </c>
      <c r="L672" s="4">
        <v>5</v>
      </c>
      <c r="M672" s="4" t="s">
        <v>2564</v>
      </c>
      <c r="N672" s="4" t="s">
        <v>2565</v>
      </c>
      <c r="T672" s="4" t="s">
        <v>9593</v>
      </c>
      <c r="U672" s="4" t="s">
        <v>284</v>
      </c>
      <c r="V672" s="4" t="s">
        <v>285</v>
      </c>
      <c r="Y672" s="4" t="s">
        <v>2590</v>
      </c>
      <c r="Z672" s="4" t="s">
        <v>2591</v>
      </c>
      <c r="AD672" s="4" t="s">
        <v>308</v>
      </c>
      <c r="AE672" s="4" t="s">
        <v>309</v>
      </c>
    </row>
    <row r="673" spans="1:72" ht="13.5" customHeight="1">
      <c r="A673" s="6" t="str">
        <f>HYPERLINK("http://kyu.snu.ac.kr/sdhj/index.jsp?type=hj/GK14791_00IM0001_130a.jpg","1870_해북촌_130a")</f>
        <v>1870_해북촌_130a</v>
      </c>
      <c r="B673" s="4">
        <v>1870</v>
      </c>
      <c r="C673" s="4" t="s">
        <v>9466</v>
      </c>
      <c r="D673" s="4" t="s">
        <v>9467</v>
      </c>
      <c r="E673" s="4">
        <v>672</v>
      </c>
      <c r="F673" s="4">
        <v>6</v>
      </c>
      <c r="G673" s="4" t="s">
        <v>2357</v>
      </c>
      <c r="H673" s="4" t="s">
        <v>2358</v>
      </c>
      <c r="I673" s="4">
        <v>2</v>
      </c>
      <c r="L673" s="4">
        <v>5</v>
      </c>
      <c r="M673" s="4" t="s">
        <v>2564</v>
      </c>
      <c r="N673" s="4" t="s">
        <v>2565</v>
      </c>
      <c r="T673" s="4" t="s">
        <v>9593</v>
      </c>
      <c r="U673" s="4" t="s">
        <v>138</v>
      </c>
      <c r="V673" s="4" t="s">
        <v>139</v>
      </c>
      <c r="Y673" s="4" t="s">
        <v>2072</v>
      </c>
      <c r="Z673" s="4" t="s">
        <v>2073</v>
      </c>
      <c r="AD673" s="4" t="s">
        <v>312</v>
      </c>
      <c r="AE673" s="4" t="s">
        <v>313</v>
      </c>
    </row>
    <row r="674" spans="1:72" ht="13.5" customHeight="1">
      <c r="A674" s="6" t="str">
        <f>HYPERLINK("http://kyu.snu.ac.kr/sdhj/index.jsp?type=hj/GK14791_00IM0001_130a.jpg","1870_해북촌_130a")</f>
        <v>1870_해북촌_130a</v>
      </c>
      <c r="B674" s="4">
        <v>1870</v>
      </c>
      <c r="C674" s="4" t="s">
        <v>9466</v>
      </c>
      <c r="D674" s="4" t="s">
        <v>9467</v>
      </c>
      <c r="E674" s="4">
        <v>673</v>
      </c>
      <c r="F674" s="4">
        <v>6</v>
      </c>
      <c r="G674" s="4" t="s">
        <v>2357</v>
      </c>
      <c r="H674" s="4" t="s">
        <v>2358</v>
      </c>
      <c r="I674" s="4">
        <v>3</v>
      </c>
      <c r="J674" s="4" t="s">
        <v>2592</v>
      </c>
      <c r="K674" s="4" t="s">
        <v>9594</v>
      </c>
      <c r="L674" s="4">
        <v>1</v>
      </c>
      <c r="M674" s="4" t="s">
        <v>2593</v>
      </c>
      <c r="N674" s="4" t="s">
        <v>2594</v>
      </c>
      <c r="T674" s="4" t="s">
        <v>9595</v>
      </c>
      <c r="U674" s="4" t="s">
        <v>73</v>
      </c>
      <c r="V674" s="4" t="s">
        <v>74</v>
      </c>
      <c r="W674" s="4" t="s">
        <v>1017</v>
      </c>
      <c r="X674" s="4" t="s">
        <v>1018</v>
      </c>
      <c r="Y674" s="4" t="s">
        <v>2595</v>
      </c>
      <c r="Z674" s="4" t="s">
        <v>2596</v>
      </c>
      <c r="AC674" s="4">
        <v>62</v>
      </c>
      <c r="AD674" s="4" t="s">
        <v>319</v>
      </c>
      <c r="AE674" s="4" t="s">
        <v>320</v>
      </c>
      <c r="AJ674" s="4" t="s">
        <v>34</v>
      </c>
      <c r="AK674" s="4" t="s">
        <v>35</v>
      </c>
      <c r="AL674" s="4" t="s">
        <v>502</v>
      </c>
      <c r="AM674" s="4" t="s">
        <v>9596</v>
      </c>
      <c r="AT674" s="4" t="s">
        <v>82</v>
      </c>
      <c r="AU674" s="4" t="s">
        <v>83</v>
      </c>
      <c r="AV674" s="4" t="s">
        <v>8956</v>
      </c>
      <c r="AW674" s="4" t="s">
        <v>2597</v>
      </c>
      <c r="BG674" s="4" t="s">
        <v>82</v>
      </c>
      <c r="BH674" s="4" t="s">
        <v>83</v>
      </c>
      <c r="BI674" s="4" t="s">
        <v>2598</v>
      </c>
      <c r="BJ674" s="4" t="s">
        <v>2599</v>
      </c>
      <c r="BK674" s="4" t="s">
        <v>82</v>
      </c>
      <c r="BL674" s="4" t="s">
        <v>83</v>
      </c>
      <c r="BM674" s="4" t="s">
        <v>2600</v>
      </c>
      <c r="BN674" s="4" t="s">
        <v>9597</v>
      </c>
      <c r="BO674" s="4" t="s">
        <v>82</v>
      </c>
      <c r="BP674" s="4" t="s">
        <v>83</v>
      </c>
      <c r="BQ674" s="4" t="s">
        <v>2601</v>
      </c>
      <c r="BR674" s="4" t="s">
        <v>2602</v>
      </c>
      <c r="BS674" s="4" t="s">
        <v>115</v>
      </c>
      <c r="BT674" s="4" t="s">
        <v>9598</v>
      </c>
    </row>
    <row r="675" spans="1:72" ht="13.5" customHeight="1">
      <c r="A675" s="6" t="str">
        <f>HYPERLINK("http://kyu.snu.ac.kr/sdhj/index.jsp?type=hj/GK14791_00IM0001_130a.jpg","1870_해북촌_130a")</f>
        <v>1870_해북촌_130a</v>
      </c>
      <c r="B675" s="4">
        <v>1870</v>
      </c>
      <c r="C675" s="4" t="s">
        <v>9144</v>
      </c>
      <c r="D675" s="4" t="s">
        <v>9145</v>
      </c>
      <c r="E675" s="4">
        <v>674</v>
      </c>
      <c r="F675" s="4">
        <v>6</v>
      </c>
      <c r="G675" s="4" t="s">
        <v>2357</v>
      </c>
      <c r="H675" s="4" t="s">
        <v>2358</v>
      </c>
      <c r="I675" s="4">
        <v>3</v>
      </c>
      <c r="L675" s="4">
        <v>1</v>
      </c>
      <c r="M675" s="4" t="s">
        <v>2593</v>
      </c>
      <c r="N675" s="4" t="s">
        <v>2594</v>
      </c>
      <c r="S675" s="4" t="s">
        <v>116</v>
      </c>
      <c r="T675" s="4" t="s">
        <v>117</v>
      </c>
      <c r="Y675" s="4" t="s">
        <v>2603</v>
      </c>
      <c r="Z675" s="4" t="s">
        <v>2604</v>
      </c>
      <c r="AC675" s="4">
        <v>43</v>
      </c>
      <c r="AD675" s="4" t="s">
        <v>274</v>
      </c>
      <c r="AE675" s="4" t="s">
        <v>275</v>
      </c>
    </row>
    <row r="676" spans="1:72" ht="13.5" customHeight="1">
      <c r="A676" s="6" t="str">
        <f>HYPERLINK("http://kyu.snu.ac.kr/sdhj/index.jsp?type=hj/GK14791_00IM0001_130a.jpg","1870_해북촌_130a")</f>
        <v>1870_해북촌_130a</v>
      </c>
      <c r="B676" s="4">
        <v>1870</v>
      </c>
      <c r="C676" s="4" t="s">
        <v>9599</v>
      </c>
      <c r="D676" s="4" t="s">
        <v>9600</v>
      </c>
      <c r="E676" s="4">
        <v>675</v>
      </c>
      <c r="F676" s="4">
        <v>6</v>
      </c>
      <c r="G676" s="4" t="s">
        <v>2357</v>
      </c>
      <c r="H676" s="4" t="s">
        <v>2358</v>
      </c>
      <c r="I676" s="4">
        <v>3</v>
      </c>
      <c r="L676" s="4">
        <v>1</v>
      </c>
      <c r="M676" s="4" t="s">
        <v>2593</v>
      </c>
      <c r="N676" s="4" t="s">
        <v>2594</v>
      </c>
      <c r="S676" s="4" t="s">
        <v>124</v>
      </c>
      <c r="T676" s="4" t="s">
        <v>125</v>
      </c>
      <c r="W676" s="4" t="s">
        <v>126</v>
      </c>
      <c r="X676" s="4" t="s">
        <v>9601</v>
      </c>
      <c r="Y676" s="4" t="s">
        <v>100</v>
      </c>
      <c r="Z676" s="4" t="s">
        <v>101</v>
      </c>
      <c r="AC676" s="4">
        <v>43</v>
      </c>
      <c r="AD676" s="4" t="s">
        <v>274</v>
      </c>
      <c r="AE676" s="4" t="s">
        <v>275</v>
      </c>
    </row>
    <row r="677" spans="1:72" ht="13.5" customHeight="1">
      <c r="A677" s="6" t="str">
        <f>HYPERLINK("http://kyu.snu.ac.kr/sdhj/index.jsp?type=hj/GK14791_00IM0001_130a.jpg","1870_해북촌_130a")</f>
        <v>1870_해북촌_130a</v>
      </c>
      <c r="B677" s="4">
        <v>1870</v>
      </c>
      <c r="C677" s="4" t="s">
        <v>9599</v>
      </c>
      <c r="D677" s="4" t="s">
        <v>9600</v>
      </c>
      <c r="E677" s="4">
        <v>676</v>
      </c>
      <c r="F677" s="4">
        <v>6</v>
      </c>
      <c r="G677" s="4" t="s">
        <v>2357</v>
      </c>
      <c r="H677" s="4" t="s">
        <v>2358</v>
      </c>
      <c r="I677" s="4">
        <v>3</v>
      </c>
      <c r="L677" s="4">
        <v>1</v>
      </c>
      <c r="M677" s="4" t="s">
        <v>2593</v>
      </c>
      <c r="N677" s="4" t="s">
        <v>2594</v>
      </c>
      <c r="S677" s="4" t="s">
        <v>580</v>
      </c>
      <c r="T677" s="4" t="s">
        <v>581</v>
      </c>
      <c r="Y677" s="4" t="s">
        <v>2605</v>
      </c>
      <c r="Z677" s="4" t="s">
        <v>2606</v>
      </c>
      <c r="AC677" s="4">
        <v>21</v>
      </c>
      <c r="AD677" s="4" t="s">
        <v>127</v>
      </c>
      <c r="AE677" s="4" t="s">
        <v>128</v>
      </c>
    </row>
    <row r="678" spans="1:72" ht="13.5" customHeight="1">
      <c r="A678" s="6" t="str">
        <f>HYPERLINK("http://kyu.snu.ac.kr/sdhj/index.jsp?type=hj/GK14791_00IM0001_130a.jpg","1870_해북촌_130a")</f>
        <v>1870_해북촌_130a</v>
      </c>
      <c r="B678" s="4">
        <v>1870</v>
      </c>
      <c r="C678" s="4" t="s">
        <v>9599</v>
      </c>
      <c r="D678" s="4" t="s">
        <v>9600</v>
      </c>
      <c r="E678" s="4">
        <v>677</v>
      </c>
      <c r="F678" s="4">
        <v>6</v>
      </c>
      <c r="G678" s="4" t="s">
        <v>2357</v>
      </c>
      <c r="H678" s="4" t="s">
        <v>2358</v>
      </c>
      <c r="I678" s="4">
        <v>3</v>
      </c>
      <c r="L678" s="4">
        <v>1</v>
      </c>
      <c r="M678" s="4" t="s">
        <v>2593</v>
      </c>
      <c r="N678" s="4" t="s">
        <v>2594</v>
      </c>
      <c r="S678" s="4" t="s">
        <v>1507</v>
      </c>
      <c r="T678" s="4" t="s">
        <v>1508</v>
      </c>
      <c r="W678" s="4" t="s">
        <v>647</v>
      </c>
      <c r="X678" s="4" t="s">
        <v>648</v>
      </c>
      <c r="Y678" s="4" t="s">
        <v>100</v>
      </c>
      <c r="Z678" s="4" t="s">
        <v>101</v>
      </c>
      <c r="AC678" s="4">
        <v>20</v>
      </c>
      <c r="AD678" s="4" t="s">
        <v>127</v>
      </c>
      <c r="AE678" s="4" t="s">
        <v>128</v>
      </c>
    </row>
    <row r="679" spans="1:72" ht="13.5" customHeight="1">
      <c r="A679" s="6" t="str">
        <f>HYPERLINK("http://kyu.snu.ac.kr/sdhj/index.jsp?type=hj/GK14791_00IM0001_130a.jpg","1870_해북촌_130a")</f>
        <v>1870_해북촌_130a</v>
      </c>
      <c r="B679" s="4">
        <v>1870</v>
      </c>
      <c r="C679" s="4" t="s">
        <v>9599</v>
      </c>
      <c r="D679" s="4" t="s">
        <v>9600</v>
      </c>
      <c r="E679" s="4">
        <v>678</v>
      </c>
      <c r="F679" s="4">
        <v>6</v>
      </c>
      <c r="G679" s="4" t="s">
        <v>2357</v>
      </c>
      <c r="H679" s="4" t="s">
        <v>2358</v>
      </c>
      <c r="I679" s="4">
        <v>3</v>
      </c>
      <c r="L679" s="4">
        <v>1</v>
      </c>
      <c r="M679" s="4" t="s">
        <v>2593</v>
      </c>
      <c r="N679" s="4" t="s">
        <v>2594</v>
      </c>
      <c r="T679" s="4" t="s">
        <v>9602</v>
      </c>
      <c r="U679" s="4" t="s">
        <v>138</v>
      </c>
      <c r="V679" s="4" t="s">
        <v>139</v>
      </c>
      <c r="Y679" s="4" t="s">
        <v>2507</v>
      </c>
      <c r="Z679" s="4" t="s">
        <v>2508</v>
      </c>
      <c r="AD679" s="4" t="s">
        <v>238</v>
      </c>
      <c r="AE679" s="4" t="s">
        <v>239</v>
      </c>
    </row>
    <row r="680" spans="1:72" ht="13.5" customHeight="1">
      <c r="A680" s="6" t="str">
        <f>HYPERLINK("http://kyu.snu.ac.kr/sdhj/index.jsp?type=hj/GK14791_00IM0001_130a.jpg","1870_해북촌_130a")</f>
        <v>1870_해북촌_130a</v>
      </c>
      <c r="B680" s="4">
        <v>1870</v>
      </c>
      <c r="C680" s="4" t="s">
        <v>9599</v>
      </c>
      <c r="D680" s="4" t="s">
        <v>9600</v>
      </c>
      <c r="E680" s="4">
        <v>679</v>
      </c>
      <c r="F680" s="4">
        <v>6</v>
      </c>
      <c r="G680" s="4" t="s">
        <v>2357</v>
      </c>
      <c r="H680" s="4" t="s">
        <v>2358</v>
      </c>
      <c r="I680" s="4">
        <v>3</v>
      </c>
      <c r="L680" s="4">
        <v>2</v>
      </c>
      <c r="M680" s="4" t="s">
        <v>2592</v>
      </c>
      <c r="N680" s="4" t="s">
        <v>2607</v>
      </c>
      <c r="T680" s="4" t="s">
        <v>9378</v>
      </c>
      <c r="U680" s="4" t="s">
        <v>73</v>
      </c>
      <c r="V680" s="4" t="s">
        <v>74</v>
      </c>
      <c r="W680" s="4" t="s">
        <v>126</v>
      </c>
      <c r="X680" s="4" t="s">
        <v>9603</v>
      </c>
      <c r="Y680" s="4" t="s">
        <v>2608</v>
      </c>
      <c r="Z680" s="4" t="s">
        <v>2609</v>
      </c>
      <c r="AC680" s="4">
        <v>58</v>
      </c>
      <c r="AD680" s="4" t="s">
        <v>330</v>
      </c>
      <c r="AE680" s="4" t="s">
        <v>331</v>
      </c>
      <c r="AJ680" s="4" t="s">
        <v>34</v>
      </c>
      <c r="AK680" s="4" t="s">
        <v>35</v>
      </c>
      <c r="AL680" s="4" t="s">
        <v>115</v>
      </c>
      <c r="AM680" s="4" t="s">
        <v>9604</v>
      </c>
      <c r="AT680" s="4" t="s">
        <v>82</v>
      </c>
      <c r="AU680" s="4" t="s">
        <v>83</v>
      </c>
      <c r="AV680" s="4" t="s">
        <v>2610</v>
      </c>
      <c r="AW680" s="4" t="s">
        <v>2611</v>
      </c>
      <c r="BG680" s="4" t="s">
        <v>82</v>
      </c>
      <c r="BH680" s="4" t="s">
        <v>83</v>
      </c>
      <c r="BI680" s="4" t="s">
        <v>2612</v>
      </c>
      <c r="BJ680" s="4" t="s">
        <v>2613</v>
      </c>
      <c r="BK680" s="4" t="s">
        <v>82</v>
      </c>
      <c r="BL680" s="4" t="s">
        <v>83</v>
      </c>
      <c r="BM680" s="4" t="s">
        <v>2614</v>
      </c>
      <c r="BN680" s="4" t="s">
        <v>2615</v>
      </c>
      <c r="BO680" s="4" t="s">
        <v>82</v>
      </c>
      <c r="BP680" s="4" t="s">
        <v>83</v>
      </c>
      <c r="BQ680" s="4" t="s">
        <v>2616</v>
      </c>
      <c r="BR680" s="4" t="s">
        <v>2617</v>
      </c>
      <c r="BS680" s="4" t="s">
        <v>260</v>
      </c>
      <c r="BT680" s="4" t="s">
        <v>261</v>
      </c>
    </row>
    <row r="681" spans="1:72" ht="13.5" customHeight="1">
      <c r="A681" s="6" t="str">
        <f>HYPERLINK("http://kyu.snu.ac.kr/sdhj/index.jsp?type=hj/GK14791_00IM0001_130a.jpg","1870_해북촌_130a")</f>
        <v>1870_해북촌_130a</v>
      </c>
      <c r="B681" s="4">
        <v>1870</v>
      </c>
      <c r="C681" s="4" t="s">
        <v>9303</v>
      </c>
      <c r="D681" s="4" t="s">
        <v>9304</v>
      </c>
      <c r="E681" s="4">
        <v>680</v>
      </c>
      <c r="F681" s="4">
        <v>6</v>
      </c>
      <c r="G681" s="4" t="s">
        <v>2357</v>
      </c>
      <c r="H681" s="4" t="s">
        <v>2358</v>
      </c>
      <c r="I681" s="4">
        <v>3</v>
      </c>
      <c r="L681" s="4">
        <v>2</v>
      </c>
      <c r="M681" s="4" t="s">
        <v>2592</v>
      </c>
      <c r="N681" s="4" t="s">
        <v>2607</v>
      </c>
      <c r="S681" s="4" t="s">
        <v>96</v>
      </c>
      <c r="T681" s="4" t="s">
        <v>97</v>
      </c>
      <c r="W681" s="4" t="s">
        <v>75</v>
      </c>
      <c r="X681" s="4" t="s">
        <v>9379</v>
      </c>
      <c r="Y681" s="4" t="s">
        <v>100</v>
      </c>
      <c r="Z681" s="4" t="s">
        <v>101</v>
      </c>
      <c r="AC681" s="4">
        <v>57</v>
      </c>
      <c r="AD681" s="4" t="s">
        <v>248</v>
      </c>
      <c r="AE681" s="4" t="s">
        <v>249</v>
      </c>
      <c r="AJ681" s="4" t="s">
        <v>34</v>
      </c>
      <c r="AK681" s="4" t="s">
        <v>35</v>
      </c>
      <c r="AL681" s="4" t="s">
        <v>2179</v>
      </c>
      <c r="AM681" s="4" t="s">
        <v>2180</v>
      </c>
      <c r="AT681" s="4" t="s">
        <v>82</v>
      </c>
      <c r="AU681" s="4" t="s">
        <v>83</v>
      </c>
      <c r="AV681" s="4" t="s">
        <v>2618</v>
      </c>
      <c r="AW681" s="4" t="s">
        <v>2619</v>
      </c>
      <c r="BG681" s="4" t="s">
        <v>82</v>
      </c>
      <c r="BH681" s="4" t="s">
        <v>83</v>
      </c>
      <c r="BI681" s="4" t="s">
        <v>2620</v>
      </c>
      <c r="BJ681" s="4" t="s">
        <v>2067</v>
      </c>
      <c r="BK681" s="4" t="s">
        <v>82</v>
      </c>
      <c r="BL681" s="4" t="s">
        <v>83</v>
      </c>
      <c r="BM681" s="4" t="s">
        <v>2621</v>
      </c>
      <c r="BN681" s="4" t="s">
        <v>2622</v>
      </c>
      <c r="BO681" s="4" t="s">
        <v>82</v>
      </c>
      <c r="BP681" s="4" t="s">
        <v>83</v>
      </c>
      <c r="BQ681" s="4" t="s">
        <v>2623</v>
      </c>
      <c r="BR681" s="4" t="s">
        <v>2624</v>
      </c>
      <c r="BS681" s="4" t="s">
        <v>727</v>
      </c>
      <c r="BT681" s="4" t="s">
        <v>728</v>
      </c>
    </row>
    <row r="682" spans="1:72" ht="13.5" customHeight="1">
      <c r="A682" s="6" t="str">
        <f>HYPERLINK("http://kyu.snu.ac.kr/sdhj/index.jsp?type=hj/GK14791_00IM0001_130a.jpg","1870_해북촌_130a")</f>
        <v>1870_해북촌_130a</v>
      </c>
      <c r="B682" s="4">
        <v>1870</v>
      </c>
      <c r="C682" s="4" t="s">
        <v>9052</v>
      </c>
      <c r="D682" s="4" t="s">
        <v>9053</v>
      </c>
      <c r="E682" s="4">
        <v>681</v>
      </c>
      <c r="F682" s="4">
        <v>6</v>
      </c>
      <c r="G682" s="4" t="s">
        <v>2357</v>
      </c>
      <c r="H682" s="4" t="s">
        <v>2358</v>
      </c>
      <c r="I682" s="4">
        <v>3</v>
      </c>
      <c r="L682" s="4">
        <v>2</v>
      </c>
      <c r="M682" s="4" t="s">
        <v>2592</v>
      </c>
      <c r="N682" s="4" t="s">
        <v>2607</v>
      </c>
      <c r="T682" s="4" t="s">
        <v>9382</v>
      </c>
      <c r="U682" s="4" t="s">
        <v>138</v>
      </c>
      <c r="V682" s="4" t="s">
        <v>139</v>
      </c>
      <c r="Y682" s="4" t="s">
        <v>1600</v>
      </c>
      <c r="Z682" s="4" t="s">
        <v>1601</v>
      </c>
      <c r="AD682" s="4" t="s">
        <v>242</v>
      </c>
      <c r="AE682" s="4" t="s">
        <v>243</v>
      </c>
    </row>
    <row r="683" spans="1:72" ht="13.5" customHeight="1">
      <c r="A683" s="6" t="str">
        <f>HYPERLINK("http://kyu.snu.ac.kr/sdhj/index.jsp?type=hj/GK14791_00IM0001_130a.jpg","1870_해북촌_130a")</f>
        <v>1870_해북촌_130a</v>
      </c>
      <c r="B683" s="4">
        <v>1870</v>
      </c>
      <c r="C683" s="4" t="s">
        <v>9380</v>
      </c>
      <c r="D683" s="4" t="s">
        <v>9381</v>
      </c>
      <c r="E683" s="4">
        <v>682</v>
      </c>
      <c r="F683" s="4">
        <v>6</v>
      </c>
      <c r="G683" s="4" t="s">
        <v>2357</v>
      </c>
      <c r="H683" s="4" t="s">
        <v>2358</v>
      </c>
      <c r="I683" s="4">
        <v>3</v>
      </c>
      <c r="L683" s="4">
        <v>2</v>
      </c>
      <c r="M683" s="4" t="s">
        <v>2592</v>
      </c>
      <c r="N683" s="4" t="s">
        <v>2607</v>
      </c>
      <c r="T683" s="4" t="s">
        <v>9382</v>
      </c>
      <c r="U683" s="4" t="s">
        <v>138</v>
      </c>
      <c r="V683" s="4" t="s">
        <v>139</v>
      </c>
      <c r="Y683" s="4" t="s">
        <v>2625</v>
      </c>
      <c r="Z683" s="4" t="s">
        <v>2626</v>
      </c>
      <c r="AD683" s="4" t="s">
        <v>826</v>
      </c>
      <c r="AE683" s="4" t="s">
        <v>827</v>
      </c>
    </row>
    <row r="684" spans="1:72" ht="13.5" customHeight="1">
      <c r="A684" s="6" t="str">
        <f>HYPERLINK("http://kyu.snu.ac.kr/sdhj/index.jsp?type=hj/GK14791_00IM0001_130a.jpg","1870_해북촌_130a")</f>
        <v>1870_해북촌_130a</v>
      </c>
      <c r="B684" s="4">
        <v>1870</v>
      </c>
      <c r="C684" s="4" t="s">
        <v>9380</v>
      </c>
      <c r="D684" s="4" t="s">
        <v>9381</v>
      </c>
      <c r="E684" s="4">
        <v>683</v>
      </c>
      <c r="F684" s="4">
        <v>6</v>
      </c>
      <c r="G684" s="4" t="s">
        <v>2357</v>
      </c>
      <c r="H684" s="4" t="s">
        <v>2358</v>
      </c>
      <c r="I684" s="4">
        <v>3</v>
      </c>
      <c r="L684" s="4">
        <v>2</v>
      </c>
      <c r="M684" s="4" t="s">
        <v>2592</v>
      </c>
      <c r="N684" s="4" t="s">
        <v>2607</v>
      </c>
      <c r="T684" s="4" t="s">
        <v>9382</v>
      </c>
      <c r="Y684" s="4" t="s">
        <v>2627</v>
      </c>
      <c r="Z684" s="4" t="s">
        <v>2628</v>
      </c>
      <c r="AD684" s="4" t="s">
        <v>78</v>
      </c>
      <c r="AE684" s="4" t="s">
        <v>79</v>
      </c>
    </row>
    <row r="685" spans="1:72" ht="13.5" customHeight="1">
      <c r="A685" s="6" t="str">
        <f>HYPERLINK("http://kyu.snu.ac.kr/sdhj/index.jsp?type=hj/GK14791_00IM0001_130a.jpg","1870_해북촌_130a")</f>
        <v>1870_해북촌_130a</v>
      </c>
      <c r="B685" s="4">
        <v>1870</v>
      </c>
      <c r="C685" s="4" t="s">
        <v>9380</v>
      </c>
      <c r="D685" s="4" t="s">
        <v>9381</v>
      </c>
      <c r="E685" s="4">
        <v>684</v>
      </c>
      <c r="F685" s="4">
        <v>6</v>
      </c>
      <c r="G685" s="4" t="s">
        <v>2357</v>
      </c>
      <c r="H685" s="4" t="s">
        <v>2358</v>
      </c>
      <c r="I685" s="4">
        <v>3</v>
      </c>
      <c r="L685" s="4">
        <v>3</v>
      </c>
      <c r="M685" s="4" t="s">
        <v>2629</v>
      </c>
      <c r="N685" s="4" t="s">
        <v>2630</v>
      </c>
      <c r="T685" s="4" t="s">
        <v>9605</v>
      </c>
      <c r="U685" s="4" t="s">
        <v>73</v>
      </c>
      <c r="V685" s="4" t="s">
        <v>74</v>
      </c>
      <c r="W685" s="4" t="s">
        <v>75</v>
      </c>
      <c r="X685" s="4" t="s">
        <v>9606</v>
      </c>
      <c r="Y685" s="4" t="s">
        <v>2631</v>
      </c>
      <c r="Z685" s="4" t="s">
        <v>2632</v>
      </c>
      <c r="AC685" s="4">
        <v>54</v>
      </c>
      <c r="AD685" s="4" t="s">
        <v>151</v>
      </c>
      <c r="AE685" s="4" t="s">
        <v>152</v>
      </c>
      <c r="AJ685" s="4" t="s">
        <v>34</v>
      </c>
      <c r="AK685" s="4" t="s">
        <v>35</v>
      </c>
      <c r="AL685" s="4" t="s">
        <v>260</v>
      </c>
      <c r="AM685" s="4" t="s">
        <v>261</v>
      </c>
      <c r="AT685" s="4" t="s">
        <v>82</v>
      </c>
      <c r="AU685" s="4" t="s">
        <v>83</v>
      </c>
      <c r="AV685" s="4" t="s">
        <v>2633</v>
      </c>
      <c r="AW685" s="4" t="s">
        <v>2634</v>
      </c>
      <c r="BG685" s="4" t="s">
        <v>82</v>
      </c>
      <c r="BH685" s="4" t="s">
        <v>83</v>
      </c>
      <c r="BI685" s="4" t="s">
        <v>2635</v>
      </c>
      <c r="BJ685" s="4" t="s">
        <v>2636</v>
      </c>
      <c r="BK685" s="4" t="s">
        <v>82</v>
      </c>
      <c r="BL685" s="4" t="s">
        <v>83</v>
      </c>
      <c r="BM685" s="4" t="s">
        <v>2637</v>
      </c>
      <c r="BN685" s="4" t="s">
        <v>2638</v>
      </c>
      <c r="BO685" s="4" t="s">
        <v>82</v>
      </c>
      <c r="BP685" s="4" t="s">
        <v>83</v>
      </c>
      <c r="BQ685" s="4" t="s">
        <v>2639</v>
      </c>
      <c r="BR685" s="4" t="s">
        <v>2640</v>
      </c>
      <c r="BS685" s="4" t="s">
        <v>115</v>
      </c>
      <c r="BT685" s="4" t="s">
        <v>9607</v>
      </c>
    </row>
    <row r="686" spans="1:72" ht="13.5" customHeight="1">
      <c r="A686" s="6" t="str">
        <f>HYPERLINK("http://kyu.snu.ac.kr/sdhj/index.jsp?type=hj/GK14791_00IM0001_130a.jpg","1870_해북촌_130a")</f>
        <v>1870_해북촌_130a</v>
      </c>
      <c r="B686" s="4">
        <v>1870</v>
      </c>
      <c r="C686" s="4" t="s">
        <v>9047</v>
      </c>
      <c r="D686" s="4" t="s">
        <v>9048</v>
      </c>
      <c r="E686" s="4">
        <v>685</v>
      </c>
      <c r="F686" s="4">
        <v>6</v>
      </c>
      <c r="G686" s="4" t="s">
        <v>2357</v>
      </c>
      <c r="H686" s="4" t="s">
        <v>2358</v>
      </c>
      <c r="I686" s="4">
        <v>3</v>
      </c>
      <c r="L686" s="4">
        <v>3</v>
      </c>
      <c r="M686" s="4" t="s">
        <v>2629</v>
      </c>
      <c r="N686" s="4" t="s">
        <v>2630</v>
      </c>
      <c r="S686" s="4" t="s">
        <v>214</v>
      </c>
      <c r="T686" s="4" t="s">
        <v>215</v>
      </c>
      <c r="W686" s="4" t="s">
        <v>126</v>
      </c>
      <c r="X686" s="4" t="s">
        <v>9608</v>
      </c>
      <c r="Y686" s="4" t="s">
        <v>100</v>
      </c>
      <c r="Z686" s="4" t="s">
        <v>101</v>
      </c>
      <c r="AC686" s="4">
        <v>72</v>
      </c>
      <c r="AD686" s="4" t="s">
        <v>774</v>
      </c>
      <c r="AE686" s="4" t="s">
        <v>775</v>
      </c>
      <c r="AJ686" s="4" t="s">
        <v>34</v>
      </c>
      <c r="AK686" s="4" t="s">
        <v>35</v>
      </c>
      <c r="AL686" s="4" t="s">
        <v>115</v>
      </c>
      <c r="AM686" s="4" t="s">
        <v>9609</v>
      </c>
    </row>
    <row r="687" spans="1:72" ht="13.5" customHeight="1">
      <c r="A687" s="6" t="str">
        <f>HYPERLINK("http://kyu.snu.ac.kr/sdhj/index.jsp?type=hj/GK14791_00IM0001_130a.jpg","1870_해북촌_130a")</f>
        <v>1870_해북촌_130a</v>
      </c>
      <c r="B687" s="4">
        <v>1870</v>
      </c>
      <c r="C687" s="4" t="s">
        <v>9610</v>
      </c>
      <c r="D687" s="4" t="s">
        <v>9611</v>
      </c>
      <c r="E687" s="4">
        <v>686</v>
      </c>
      <c r="F687" s="4">
        <v>6</v>
      </c>
      <c r="G687" s="4" t="s">
        <v>2357</v>
      </c>
      <c r="H687" s="4" t="s">
        <v>2358</v>
      </c>
      <c r="I687" s="4">
        <v>3</v>
      </c>
      <c r="L687" s="4">
        <v>3</v>
      </c>
      <c r="M687" s="4" t="s">
        <v>2629</v>
      </c>
      <c r="N687" s="4" t="s">
        <v>2630</v>
      </c>
      <c r="S687" s="4" t="s">
        <v>96</v>
      </c>
      <c r="T687" s="4" t="s">
        <v>97</v>
      </c>
      <c r="W687" s="4" t="s">
        <v>1167</v>
      </c>
      <c r="X687" s="4" t="s">
        <v>1168</v>
      </c>
      <c r="Y687" s="4" t="s">
        <v>100</v>
      </c>
      <c r="Z687" s="4" t="s">
        <v>101</v>
      </c>
      <c r="AC687" s="4">
        <v>54</v>
      </c>
      <c r="AD687" s="4" t="s">
        <v>151</v>
      </c>
      <c r="AE687" s="4" t="s">
        <v>152</v>
      </c>
      <c r="AJ687" s="4" t="s">
        <v>34</v>
      </c>
      <c r="AK687" s="4" t="s">
        <v>35</v>
      </c>
      <c r="AL687" s="4" t="s">
        <v>893</v>
      </c>
      <c r="AM687" s="4" t="s">
        <v>894</v>
      </c>
      <c r="AT687" s="4" t="s">
        <v>82</v>
      </c>
      <c r="AU687" s="4" t="s">
        <v>83</v>
      </c>
      <c r="AV687" s="4" t="s">
        <v>2641</v>
      </c>
      <c r="AW687" s="4" t="s">
        <v>2642</v>
      </c>
      <c r="BG687" s="4" t="s">
        <v>336</v>
      </c>
      <c r="BH687" s="4" t="s">
        <v>337</v>
      </c>
      <c r="BI687" s="4" t="s">
        <v>2643</v>
      </c>
      <c r="BJ687" s="4" t="s">
        <v>2644</v>
      </c>
      <c r="BK687" s="4" t="s">
        <v>2645</v>
      </c>
      <c r="BL687" s="4" t="s">
        <v>2646</v>
      </c>
      <c r="BM687" s="4" t="s">
        <v>2647</v>
      </c>
      <c r="BN687" s="4" t="s">
        <v>2648</v>
      </c>
      <c r="BO687" s="4" t="s">
        <v>82</v>
      </c>
      <c r="BP687" s="4" t="s">
        <v>83</v>
      </c>
      <c r="BQ687" s="4" t="s">
        <v>2649</v>
      </c>
      <c r="BR687" s="4" t="s">
        <v>2650</v>
      </c>
      <c r="BS687" s="4" t="s">
        <v>260</v>
      </c>
      <c r="BT687" s="4" t="s">
        <v>261</v>
      </c>
    </row>
    <row r="688" spans="1:72" ht="13.5" customHeight="1">
      <c r="A688" s="6" t="str">
        <f>HYPERLINK("http://kyu.snu.ac.kr/sdhj/index.jsp?type=hj/GK14791_00IM0001_130b.jpg","1870_해북촌_130b")</f>
        <v>1870_해북촌_130b</v>
      </c>
      <c r="B688" s="4">
        <v>1870</v>
      </c>
      <c r="C688" s="4" t="s">
        <v>9016</v>
      </c>
      <c r="D688" s="4" t="s">
        <v>9017</v>
      </c>
      <c r="E688" s="4">
        <v>687</v>
      </c>
      <c r="F688" s="4">
        <v>6</v>
      </c>
      <c r="G688" s="4" t="s">
        <v>2357</v>
      </c>
      <c r="H688" s="4" t="s">
        <v>2358</v>
      </c>
      <c r="I688" s="4">
        <v>3</v>
      </c>
      <c r="L688" s="4">
        <v>3</v>
      </c>
      <c r="M688" s="4" t="s">
        <v>2629</v>
      </c>
      <c r="N688" s="4" t="s">
        <v>2630</v>
      </c>
      <c r="S688" s="4" t="s">
        <v>165</v>
      </c>
      <c r="T688" s="4" t="s">
        <v>166</v>
      </c>
      <c r="Y688" s="4" t="s">
        <v>2651</v>
      </c>
      <c r="Z688" s="4" t="s">
        <v>2652</v>
      </c>
      <c r="AC688" s="4">
        <v>35</v>
      </c>
      <c r="AD688" s="4" t="s">
        <v>188</v>
      </c>
      <c r="AE688" s="4" t="s">
        <v>189</v>
      </c>
    </row>
    <row r="689" spans="1:72" ht="13.5" customHeight="1">
      <c r="A689" s="6" t="str">
        <f>HYPERLINK("http://kyu.snu.ac.kr/sdhj/index.jsp?type=hj/GK14791_00IM0001_130b.jpg","1870_해북촌_130b")</f>
        <v>1870_해북촌_130b</v>
      </c>
      <c r="B689" s="4">
        <v>1870</v>
      </c>
      <c r="C689" s="4" t="s">
        <v>9610</v>
      </c>
      <c r="D689" s="4" t="s">
        <v>9611</v>
      </c>
      <c r="E689" s="4">
        <v>688</v>
      </c>
      <c r="F689" s="4">
        <v>6</v>
      </c>
      <c r="G689" s="4" t="s">
        <v>2357</v>
      </c>
      <c r="H689" s="4" t="s">
        <v>2358</v>
      </c>
      <c r="I689" s="4">
        <v>3</v>
      </c>
      <c r="L689" s="4">
        <v>3</v>
      </c>
      <c r="M689" s="4" t="s">
        <v>2629</v>
      </c>
      <c r="N689" s="4" t="s">
        <v>2630</v>
      </c>
      <c r="S689" s="4" t="s">
        <v>1092</v>
      </c>
      <c r="T689" s="4" t="s">
        <v>495</v>
      </c>
      <c r="W689" s="4" t="s">
        <v>126</v>
      </c>
      <c r="X689" s="4" t="s">
        <v>9608</v>
      </c>
      <c r="Y689" s="4" t="s">
        <v>100</v>
      </c>
      <c r="Z689" s="4" t="s">
        <v>101</v>
      </c>
      <c r="AC689" s="4">
        <v>38</v>
      </c>
      <c r="AD689" s="4" t="s">
        <v>312</v>
      </c>
      <c r="AE689" s="4" t="s">
        <v>313</v>
      </c>
    </row>
    <row r="690" spans="1:72" ht="13.5" customHeight="1">
      <c r="A690" s="6" t="str">
        <f>HYPERLINK("http://kyu.snu.ac.kr/sdhj/index.jsp?type=hj/GK14791_00IM0001_130b.jpg","1870_해북촌_130b")</f>
        <v>1870_해북촌_130b</v>
      </c>
      <c r="B690" s="4">
        <v>1870</v>
      </c>
      <c r="C690" s="4" t="s">
        <v>9610</v>
      </c>
      <c r="D690" s="4" t="s">
        <v>9611</v>
      </c>
      <c r="E690" s="4">
        <v>689</v>
      </c>
      <c r="F690" s="4">
        <v>6</v>
      </c>
      <c r="G690" s="4" t="s">
        <v>2357</v>
      </c>
      <c r="H690" s="4" t="s">
        <v>2358</v>
      </c>
      <c r="I690" s="4">
        <v>3</v>
      </c>
      <c r="L690" s="4">
        <v>3</v>
      </c>
      <c r="M690" s="4" t="s">
        <v>2629</v>
      </c>
      <c r="N690" s="4" t="s">
        <v>2630</v>
      </c>
      <c r="T690" s="4" t="s">
        <v>9612</v>
      </c>
      <c r="U690" s="4" t="s">
        <v>138</v>
      </c>
      <c r="V690" s="4" t="s">
        <v>139</v>
      </c>
      <c r="Y690" s="4" t="s">
        <v>862</v>
      </c>
      <c r="Z690" s="4" t="s">
        <v>863</v>
      </c>
      <c r="AD690" s="4" t="s">
        <v>238</v>
      </c>
      <c r="AE690" s="4" t="s">
        <v>239</v>
      </c>
    </row>
    <row r="691" spans="1:72" ht="13.5" customHeight="1">
      <c r="A691" s="6" t="str">
        <f>HYPERLINK("http://kyu.snu.ac.kr/sdhj/index.jsp?type=hj/GK14791_00IM0001_130b.jpg","1870_해북촌_130b")</f>
        <v>1870_해북촌_130b</v>
      </c>
      <c r="B691" s="4">
        <v>1870</v>
      </c>
      <c r="C691" s="4" t="s">
        <v>9610</v>
      </c>
      <c r="D691" s="4" t="s">
        <v>9611</v>
      </c>
      <c r="E691" s="4">
        <v>690</v>
      </c>
      <c r="F691" s="4">
        <v>6</v>
      </c>
      <c r="G691" s="4" t="s">
        <v>2357</v>
      </c>
      <c r="H691" s="4" t="s">
        <v>2358</v>
      </c>
      <c r="I691" s="4">
        <v>3</v>
      </c>
      <c r="L691" s="4">
        <v>4</v>
      </c>
      <c r="M691" s="4" t="s">
        <v>2653</v>
      </c>
      <c r="N691" s="4" t="s">
        <v>2654</v>
      </c>
      <c r="T691" s="4" t="s">
        <v>9109</v>
      </c>
      <c r="U691" s="4" t="s">
        <v>73</v>
      </c>
      <c r="V691" s="4" t="s">
        <v>74</v>
      </c>
      <c r="W691" s="4" t="s">
        <v>688</v>
      </c>
      <c r="X691" s="4" t="s">
        <v>689</v>
      </c>
      <c r="Y691" s="4" t="s">
        <v>2655</v>
      </c>
      <c r="Z691" s="4" t="s">
        <v>2656</v>
      </c>
      <c r="AC691" s="4">
        <v>47</v>
      </c>
      <c r="AD691" s="4" t="s">
        <v>287</v>
      </c>
      <c r="AE691" s="4" t="s">
        <v>288</v>
      </c>
      <c r="AJ691" s="4" t="s">
        <v>34</v>
      </c>
      <c r="AK691" s="4" t="s">
        <v>35</v>
      </c>
      <c r="AL691" s="4" t="s">
        <v>260</v>
      </c>
      <c r="AM691" s="4" t="s">
        <v>261</v>
      </c>
      <c r="AT691" s="4" t="s">
        <v>82</v>
      </c>
      <c r="AU691" s="4" t="s">
        <v>83</v>
      </c>
      <c r="AV691" s="4" t="s">
        <v>2657</v>
      </c>
      <c r="AW691" s="4" t="s">
        <v>2658</v>
      </c>
      <c r="BG691" s="4" t="s">
        <v>82</v>
      </c>
      <c r="BH691" s="4" t="s">
        <v>83</v>
      </c>
      <c r="BI691" s="4" t="s">
        <v>2659</v>
      </c>
      <c r="BJ691" s="4" t="s">
        <v>2660</v>
      </c>
      <c r="BK691" s="4" t="s">
        <v>82</v>
      </c>
      <c r="BL691" s="4" t="s">
        <v>83</v>
      </c>
      <c r="BM691" s="4" t="s">
        <v>2661</v>
      </c>
      <c r="BN691" s="4" t="s">
        <v>466</v>
      </c>
      <c r="BO691" s="4" t="s">
        <v>82</v>
      </c>
      <c r="BP691" s="4" t="s">
        <v>83</v>
      </c>
      <c r="BQ691" s="4" t="s">
        <v>2662</v>
      </c>
      <c r="BR691" s="4" t="s">
        <v>9613</v>
      </c>
      <c r="BS691" s="4" t="s">
        <v>400</v>
      </c>
      <c r="BT691" s="4" t="s">
        <v>401</v>
      </c>
    </row>
    <row r="692" spans="1:72" ht="13.5" customHeight="1">
      <c r="A692" s="6" t="str">
        <f>HYPERLINK("http://kyu.snu.ac.kr/sdhj/index.jsp?type=hj/GK14791_00IM0001_130b.jpg","1870_해북촌_130b")</f>
        <v>1870_해북촌_130b</v>
      </c>
      <c r="B692" s="4">
        <v>1870</v>
      </c>
      <c r="C692" s="4" t="s">
        <v>9614</v>
      </c>
      <c r="D692" s="4" t="s">
        <v>9615</v>
      </c>
      <c r="E692" s="4">
        <v>691</v>
      </c>
      <c r="F692" s="4">
        <v>6</v>
      </c>
      <c r="G692" s="4" t="s">
        <v>2357</v>
      </c>
      <c r="H692" s="4" t="s">
        <v>2358</v>
      </c>
      <c r="I692" s="4">
        <v>3</v>
      </c>
      <c r="L692" s="4">
        <v>4</v>
      </c>
      <c r="M692" s="4" t="s">
        <v>2653</v>
      </c>
      <c r="N692" s="4" t="s">
        <v>2654</v>
      </c>
      <c r="S692" s="4" t="s">
        <v>214</v>
      </c>
      <c r="T692" s="4" t="s">
        <v>215</v>
      </c>
      <c r="W692" s="4" t="s">
        <v>126</v>
      </c>
      <c r="X692" s="4" t="s">
        <v>9119</v>
      </c>
      <c r="Y692" s="4" t="s">
        <v>100</v>
      </c>
      <c r="Z692" s="4" t="s">
        <v>101</v>
      </c>
      <c r="AC692" s="4">
        <v>66</v>
      </c>
      <c r="AD692" s="4" t="s">
        <v>671</v>
      </c>
      <c r="AE692" s="4" t="s">
        <v>672</v>
      </c>
    </row>
    <row r="693" spans="1:72" ht="13.5" customHeight="1">
      <c r="A693" s="6" t="str">
        <f>HYPERLINK("http://kyu.snu.ac.kr/sdhj/index.jsp?type=hj/GK14791_00IM0001_130b.jpg","1870_해북촌_130b")</f>
        <v>1870_해북촌_130b</v>
      </c>
      <c r="B693" s="4">
        <v>1870</v>
      </c>
      <c r="C693" s="4" t="s">
        <v>9116</v>
      </c>
      <c r="D693" s="4" t="s">
        <v>9117</v>
      </c>
      <c r="E693" s="4">
        <v>692</v>
      </c>
      <c r="F693" s="4">
        <v>6</v>
      </c>
      <c r="G693" s="4" t="s">
        <v>2357</v>
      </c>
      <c r="H693" s="4" t="s">
        <v>2358</v>
      </c>
      <c r="I693" s="4">
        <v>3</v>
      </c>
      <c r="L693" s="4">
        <v>4</v>
      </c>
      <c r="M693" s="4" t="s">
        <v>2653</v>
      </c>
      <c r="N693" s="4" t="s">
        <v>2654</v>
      </c>
      <c r="T693" s="4" t="s">
        <v>9120</v>
      </c>
      <c r="U693" s="4" t="s">
        <v>138</v>
      </c>
      <c r="V693" s="4" t="s">
        <v>139</v>
      </c>
      <c r="Y693" s="4" t="s">
        <v>2663</v>
      </c>
      <c r="Z693" s="4" t="s">
        <v>2664</v>
      </c>
      <c r="AD693" s="4" t="s">
        <v>404</v>
      </c>
      <c r="AE693" s="4" t="s">
        <v>405</v>
      </c>
    </row>
    <row r="694" spans="1:72" ht="13.5" customHeight="1">
      <c r="A694" s="6" t="str">
        <f>HYPERLINK("http://kyu.snu.ac.kr/sdhj/index.jsp?type=hj/GK14791_00IM0001_130b.jpg","1870_해북촌_130b")</f>
        <v>1870_해북촌_130b</v>
      </c>
      <c r="B694" s="4">
        <v>1870</v>
      </c>
      <c r="C694" s="4" t="s">
        <v>9116</v>
      </c>
      <c r="D694" s="4" t="s">
        <v>9117</v>
      </c>
      <c r="E694" s="4">
        <v>693</v>
      </c>
      <c r="F694" s="4">
        <v>6</v>
      </c>
      <c r="G694" s="4" t="s">
        <v>2357</v>
      </c>
      <c r="H694" s="4" t="s">
        <v>2358</v>
      </c>
      <c r="I694" s="4">
        <v>3</v>
      </c>
      <c r="L694" s="4">
        <v>4</v>
      </c>
      <c r="M694" s="4" t="s">
        <v>2653</v>
      </c>
      <c r="N694" s="4" t="s">
        <v>2654</v>
      </c>
      <c r="T694" s="4" t="s">
        <v>9120</v>
      </c>
      <c r="U694" s="4" t="s">
        <v>284</v>
      </c>
      <c r="V694" s="4" t="s">
        <v>285</v>
      </c>
      <c r="Y694" s="4" t="s">
        <v>2665</v>
      </c>
      <c r="Z694" s="4" t="s">
        <v>2666</v>
      </c>
      <c r="AD694" s="4" t="s">
        <v>122</v>
      </c>
      <c r="AE694" s="4" t="s">
        <v>123</v>
      </c>
    </row>
    <row r="695" spans="1:72" ht="13.5" customHeight="1">
      <c r="A695" s="6" t="str">
        <f>HYPERLINK("http://kyu.snu.ac.kr/sdhj/index.jsp?type=hj/GK14791_00IM0001_130b.jpg","1870_해북촌_130b")</f>
        <v>1870_해북촌_130b</v>
      </c>
      <c r="B695" s="4">
        <v>1870</v>
      </c>
      <c r="C695" s="4" t="s">
        <v>9116</v>
      </c>
      <c r="D695" s="4" t="s">
        <v>9117</v>
      </c>
      <c r="E695" s="4">
        <v>694</v>
      </c>
      <c r="F695" s="4">
        <v>6</v>
      </c>
      <c r="G695" s="4" t="s">
        <v>2357</v>
      </c>
      <c r="H695" s="4" t="s">
        <v>2358</v>
      </c>
      <c r="I695" s="4">
        <v>3</v>
      </c>
      <c r="L695" s="4">
        <v>4</v>
      </c>
      <c r="M695" s="4" t="s">
        <v>2653</v>
      </c>
      <c r="N695" s="4" t="s">
        <v>2654</v>
      </c>
      <c r="T695" s="4" t="s">
        <v>9120</v>
      </c>
      <c r="U695" s="4" t="s">
        <v>138</v>
      </c>
      <c r="V695" s="4" t="s">
        <v>139</v>
      </c>
      <c r="Y695" s="4" t="s">
        <v>2667</v>
      </c>
      <c r="Z695" s="4" t="s">
        <v>2668</v>
      </c>
      <c r="AD695" s="4" t="s">
        <v>78</v>
      </c>
      <c r="AE695" s="4" t="s">
        <v>79</v>
      </c>
    </row>
    <row r="696" spans="1:72" ht="13.5" customHeight="1">
      <c r="A696" s="6" t="str">
        <f>HYPERLINK("http://kyu.snu.ac.kr/sdhj/index.jsp?type=hj/GK14791_00IM0001_130b.jpg","1870_해북촌_130b")</f>
        <v>1870_해북촌_130b</v>
      </c>
      <c r="B696" s="4">
        <v>1870</v>
      </c>
      <c r="C696" s="4" t="s">
        <v>9116</v>
      </c>
      <c r="D696" s="4" t="s">
        <v>9117</v>
      </c>
      <c r="E696" s="4">
        <v>695</v>
      </c>
      <c r="F696" s="4">
        <v>6</v>
      </c>
      <c r="G696" s="4" t="s">
        <v>2357</v>
      </c>
      <c r="H696" s="4" t="s">
        <v>2358</v>
      </c>
      <c r="I696" s="4">
        <v>3</v>
      </c>
      <c r="L696" s="4">
        <v>5</v>
      </c>
      <c r="M696" s="4" t="s">
        <v>9616</v>
      </c>
      <c r="N696" s="4" t="s">
        <v>9617</v>
      </c>
      <c r="T696" s="4" t="s">
        <v>9109</v>
      </c>
      <c r="U696" s="4" t="s">
        <v>73</v>
      </c>
      <c r="V696" s="4" t="s">
        <v>74</v>
      </c>
      <c r="W696" s="4" t="s">
        <v>126</v>
      </c>
      <c r="X696" s="4" t="s">
        <v>9119</v>
      </c>
      <c r="Y696" s="4" t="s">
        <v>2669</v>
      </c>
      <c r="Z696" s="4" t="s">
        <v>1018</v>
      </c>
      <c r="AA696" s="4" t="s">
        <v>2670</v>
      </c>
      <c r="AB696" s="4" t="s">
        <v>2671</v>
      </c>
      <c r="AC696" s="4">
        <v>41</v>
      </c>
      <c r="AD696" s="4" t="s">
        <v>174</v>
      </c>
      <c r="AE696" s="4" t="s">
        <v>175</v>
      </c>
      <c r="AJ696" s="4" t="s">
        <v>34</v>
      </c>
      <c r="AK696" s="4" t="s">
        <v>35</v>
      </c>
      <c r="AL696" s="4" t="s">
        <v>115</v>
      </c>
      <c r="AM696" s="4" t="s">
        <v>9554</v>
      </c>
      <c r="AT696" s="4" t="s">
        <v>82</v>
      </c>
      <c r="AU696" s="4" t="s">
        <v>83</v>
      </c>
      <c r="AV696" s="4" t="s">
        <v>2672</v>
      </c>
      <c r="AW696" s="4" t="s">
        <v>2673</v>
      </c>
      <c r="BG696" s="4" t="s">
        <v>82</v>
      </c>
      <c r="BH696" s="4" t="s">
        <v>83</v>
      </c>
      <c r="BI696" s="4" t="s">
        <v>2674</v>
      </c>
      <c r="BJ696" s="4" t="s">
        <v>2675</v>
      </c>
      <c r="BK696" s="4" t="s">
        <v>1812</v>
      </c>
      <c r="BL696" s="4" t="s">
        <v>1813</v>
      </c>
      <c r="BM696" s="4" t="s">
        <v>86</v>
      </c>
      <c r="BN696" s="4" t="s">
        <v>87</v>
      </c>
      <c r="BO696" s="4" t="s">
        <v>82</v>
      </c>
      <c r="BP696" s="4" t="s">
        <v>83</v>
      </c>
      <c r="BQ696" s="4" t="s">
        <v>2676</v>
      </c>
      <c r="BR696" s="4" t="s">
        <v>2677</v>
      </c>
      <c r="BS696" s="4" t="s">
        <v>260</v>
      </c>
      <c r="BT696" s="4" t="s">
        <v>261</v>
      </c>
    </row>
    <row r="697" spans="1:72" ht="13.5" customHeight="1">
      <c r="A697" s="6" t="str">
        <f>HYPERLINK("http://kyu.snu.ac.kr/sdhj/index.jsp?type=hj/GK14791_00IM0001_130b.jpg","1870_해북촌_130b")</f>
        <v>1870_해북촌_130b</v>
      </c>
      <c r="B697" s="4">
        <v>1870</v>
      </c>
      <c r="C697" s="4" t="s">
        <v>9077</v>
      </c>
      <c r="D697" s="4" t="s">
        <v>9078</v>
      </c>
      <c r="E697" s="4">
        <v>696</v>
      </c>
      <c r="F697" s="4">
        <v>6</v>
      </c>
      <c r="G697" s="4" t="s">
        <v>2357</v>
      </c>
      <c r="H697" s="4" t="s">
        <v>2358</v>
      </c>
      <c r="I697" s="4">
        <v>3</v>
      </c>
      <c r="L697" s="4">
        <v>5</v>
      </c>
      <c r="M697" s="4" t="s">
        <v>2678</v>
      </c>
      <c r="N697" s="4" t="s">
        <v>2679</v>
      </c>
      <c r="S697" s="4" t="s">
        <v>96</v>
      </c>
      <c r="T697" s="4" t="s">
        <v>97</v>
      </c>
      <c r="W697" s="4" t="s">
        <v>426</v>
      </c>
      <c r="X697" s="4" t="s">
        <v>427</v>
      </c>
      <c r="Y697" s="4" t="s">
        <v>100</v>
      </c>
      <c r="Z697" s="4" t="s">
        <v>101</v>
      </c>
      <c r="AC697" s="4">
        <v>39</v>
      </c>
      <c r="AD697" s="4" t="s">
        <v>232</v>
      </c>
      <c r="AE697" s="4" t="s">
        <v>233</v>
      </c>
      <c r="AJ697" s="4" t="s">
        <v>104</v>
      </c>
      <c r="AK697" s="4" t="s">
        <v>105</v>
      </c>
      <c r="AL697" s="4" t="s">
        <v>428</v>
      </c>
      <c r="AM697" s="4" t="s">
        <v>429</v>
      </c>
      <c r="AT697" s="4" t="s">
        <v>82</v>
      </c>
      <c r="AU697" s="4" t="s">
        <v>83</v>
      </c>
      <c r="AV697" s="4" t="s">
        <v>2680</v>
      </c>
      <c r="AW697" s="4" t="s">
        <v>2681</v>
      </c>
      <c r="BG697" s="4" t="s">
        <v>82</v>
      </c>
      <c r="BH697" s="4" t="s">
        <v>83</v>
      </c>
      <c r="BI697" s="4" t="s">
        <v>2682</v>
      </c>
      <c r="BJ697" s="4" t="s">
        <v>2683</v>
      </c>
      <c r="BK697" s="4" t="s">
        <v>2684</v>
      </c>
      <c r="BL697" s="4" t="s">
        <v>2685</v>
      </c>
      <c r="BM697" s="4" t="s">
        <v>2686</v>
      </c>
      <c r="BN697" s="4" t="s">
        <v>2687</v>
      </c>
      <c r="BO697" s="4" t="s">
        <v>82</v>
      </c>
      <c r="BP697" s="4" t="s">
        <v>83</v>
      </c>
      <c r="BQ697" s="4" t="s">
        <v>2688</v>
      </c>
      <c r="BR697" s="4" t="s">
        <v>2689</v>
      </c>
      <c r="BS697" s="4" t="s">
        <v>488</v>
      </c>
      <c r="BT697" s="4" t="s">
        <v>489</v>
      </c>
    </row>
    <row r="698" spans="1:72" ht="13.5" customHeight="1">
      <c r="A698" s="6" t="str">
        <f>HYPERLINK("http://kyu.snu.ac.kr/sdhj/index.jsp?type=hj/GK14791_00IM0001_130b.jpg","1870_해북촌_130b")</f>
        <v>1870_해북촌_130b</v>
      </c>
      <c r="B698" s="4">
        <v>1870</v>
      </c>
      <c r="C698" s="4" t="s">
        <v>9199</v>
      </c>
      <c r="D698" s="4" t="s">
        <v>9200</v>
      </c>
      <c r="E698" s="4">
        <v>697</v>
      </c>
      <c r="F698" s="4">
        <v>6</v>
      </c>
      <c r="G698" s="4" t="s">
        <v>2357</v>
      </c>
      <c r="H698" s="4" t="s">
        <v>2358</v>
      </c>
      <c r="I698" s="4">
        <v>3</v>
      </c>
      <c r="L698" s="4">
        <v>5</v>
      </c>
      <c r="M698" s="4" t="s">
        <v>2678</v>
      </c>
      <c r="N698" s="4" t="s">
        <v>2679</v>
      </c>
      <c r="T698" s="4" t="s">
        <v>9442</v>
      </c>
      <c r="U698" s="4" t="s">
        <v>138</v>
      </c>
      <c r="V698" s="4" t="s">
        <v>139</v>
      </c>
      <c r="Y698" s="4" t="s">
        <v>1522</v>
      </c>
      <c r="Z698" s="4" t="s">
        <v>1030</v>
      </c>
      <c r="AD698" s="4" t="s">
        <v>765</v>
      </c>
      <c r="AE698" s="4" t="s">
        <v>766</v>
      </c>
    </row>
    <row r="699" spans="1:72" ht="13.5" customHeight="1">
      <c r="A699" s="6" t="str">
        <f>HYPERLINK("http://kyu.snu.ac.kr/sdhj/index.jsp?type=hj/GK14791_00IM0001_130b.jpg","1870_해북촌_130b")</f>
        <v>1870_해북촌_130b</v>
      </c>
      <c r="B699" s="4">
        <v>1870</v>
      </c>
      <c r="C699" s="4" t="s">
        <v>9440</v>
      </c>
      <c r="D699" s="4" t="s">
        <v>9441</v>
      </c>
      <c r="E699" s="4">
        <v>698</v>
      </c>
      <c r="F699" s="4">
        <v>6</v>
      </c>
      <c r="G699" s="4" t="s">
        <v>2357</v>
      </c>
      <c r="H699" s="4" t="s">
        <v>2358</v>
      </c>
      <c r="I699" s="4">
        <v>3</v>
      </c>
      <c r="L699" s="4">
        <v>5</v>
      </c>
      <c r="M699" s="4" t="s">
        <v>2678</v>
      </c>
      <c r="N699" s="4" t="s">
        <v>2679</v>
      </c>
      <c r="T699" s="4" t="s">
        <v>9442</v>
      </c>
      <c r="U699" s="4" t="s">
        <v>138</v>
      </c>
      <c r="V699" s="4" t="s">
        <v>139</v>
      </c>
      <c r="Y699" s="4" t="s">
        <v>2690</v>
      </c>
      <c r="Z699" s="4" t="s">
        <v>2691</v>
      </c>
      <c r="AD699" s="4" t="s">
        <v>274</v>
      </c>
      <c r="AE699" s="4" t="s">
        <v>275</v>
      </c>
    </row>
    <row r="700" spans="1:72" ht="13.5" customHeight="1">
      <c r="A700" s="6" t="str">
        <f>HYPERLINK("http://kyu.snu.ac.kr/sdhj/index.jsp?type=hj/GK14791_00IM0001_130b.jpg","1870_해북촌_130b")</f>
        <v>1870_해북촌_130b</v>
      </c>
      <c r="B700" s="4">
        <v>1870</v>
      </c>
      <c r="C700" s="4" t="s">
        <v>9440</v>
      </c>
      <c r="D700" s="4" t="s">
        <v>9441</v>
      </c>
      <c r="E700" s="4">
        <v>699</v>
      </c>
      <c r="F700" s="4">
        <v>6</v>
      </c>
      <c r="G700" s="4" t="s">
        <v>2357</v>
      </c>
      <c r="H700" s="4" t="s">
        <v>2358</v>
      </c>
      <c r="I700" s="4">
        <v>4</v>
      </c>
      <c r="J700" s="4" t="s">
        <v>2692</v>
      </c>
      <c r="K700" s="4" t="s">
        <v>2693</v>
      </c>
      <c r="L700" s="4">
        <v>1</v>
      </c>
      <c r="M700" s="4" t="s">
        <v>2694</v>
      </c>
      <c r="N700" s="4" t="s">
        <v>2695</v>
      </c>
      <c r="T700" s="4" t="s">
        <v>9436</v>
      </c>
      <c r="U700" s="4" t="s">
        <v>73</v>
      </c>
      <c r="V700" s="4" t="s">
        <v>74</v>
      </c>
      <c r="W700" s="4" t="s">
        <v>490</v>
      </c>
      <c r="X700" s="4" t="s">
        <v>491</v>
      </c>
      <c r="Y700" s="4" t="s">
        <v>2696</v>
      </c>
      <c r="Z700" s="4" t="s">
        <v>2697</v>
      </c>
      <c r="AC700" s="4">
        <v>35</v>
      </c>
      <c r="AD700" s="4" t="s">
        <v>308</v>
      </c>
      <c r="AE700" s="4" t="s">
        <v>309</v>
      </c>
      <c r="AJ700" s="4" t="s">
        <v>34</v>
      </c>
      <c r="AK700" s="4" t="s">
        <v>35</v>
      </c>
      <c r="AL700" s="4" t="s">
        <v>436</v>
      </c>
      <c r="AM700" s="4" t="s">
        <v>437</v>
      </c>
      <c r="AT700" s="4" t="s">
        <v>82</v>
      </c>
      <c r="AU700" s="4" t="s">
        <v>83</v>
      </c>
      <c r="AV700" s="4" t="s">
        <v>8957</v>
      </c>
      <c r="AW700" s="4" t="s">
        <v>2698</v>
      </c>
      <c r="BG700" s="4" t="s">
        <v>82</v>
      </c>
      <c r="BH700" s="4" t="s">
        <v>83</v>
      </c>
      <c r="BI700" s="4" t="s">
        <v>2699</v>
      </c>
      <c r="BJ700" s="4" t="s">
        <v>2700</v>
      </c>
      <c r="BK700" s="4" t="s">
        <v>82</v>
      </c>
      <c r="BL700" s="4" t="s">
        <v>83</v>
      </c>
      <c r="BM700" s="4" t="s">
        <v>8958</v>
      </c>
      <c r="BN700" s="4" t="s">
        <v>2701</v>
      </c>
      <c r="BO700" s="4" t="s">
        <v>82</v>
      </c>
      <c r="BP700" s="4" t="s">
        <v>83</v>
      </c>
      <c r="BQ700" s="4" t="s">
        <v>2702</v>
      </c>
      <c r="BR700" s="4" t="s">
        <v>2703</v>
      </c>
      <c r="BS700" s="4" t="s">
        <v>502</v>
      </c>
      <c r="BT700" s="4" t="s">
        <v>9618</v>
      </c>
    </row>
    <row r="701" spans="1:72" ht="13.5" customHeight="1">
      <c r="A701" s="6" t="str">
        <f>HYPERLINK("http://kyu.snu.ac.kr/sdhj/index.jsp?type=hj/GK14791_00IM0001_130b.jpg","1870_해북촌_130b")</f>
        <v>1870_해북촌_130b</v>
      </c>
      <c r="B701" s="4">
        <v>1870</v>
      </c>
      <c r="C701" s="4" t="s">
        <v>9619</v>
      </c>
      <c r="D701" s="4" t="s">
        <v>9620</v>
      </c>
      <c r="E701" s="4">
        <v>700</v>
      </c>
      <c r="F701" s="4">
        <v>6</v>
      </c>
      <c r="G701" s="4" t="s">
        <v>2357</v>
      </c>
      <c r="H701" s="4" t="s">
        <v>2358</v>
      </c>
      <c r="I701" s="4">
        <v>4</v>
      </c>
      <c r="L701" s="4">
        <v>1</v>
      </c>
      <c r="M701" s="4" t="s">
        <v>2694</v>
      </c>
      <c r="N701" s="4" t="s">
        <v>2695</v>
      </c>
      <c r="S701" s="4" t="s">
        <v>214</v>
      </c>
      <c r="T701" s="4" t="s">
        <v>215</v>
      </c>
      <c r="W701" s="4" t="s">
        <v>1017</v>
      </c>
      <c r="X701" s="4" t="s">
        <v>1018</v>
      </c>
      <c r="Y701" s="4" t="s">
        <v>100</v>
      </c>
      <c r="Z701" s="4" t="s">
        <v>101</v>
      </c>
      <c r="AC701" s="4">
        <v>61</v>
      </c>
      <c r="AD701" s="4" t="s">
        <v>319</v>
      </c>
      <c r="AE701" s="4" t="s">
        <v>320</v>
      </c>
    </row>
    <row r="702" spans="1:72" ht="13.5" customHeight="1">
      <c r="A702" s="6" t="str">
        <f>HYPERLINK("http://kyu.snu.ac.kr/sdhj/index.jsp?type=hj/GK14791_00IM0001_130b.jpg","1870_해북촌_130b")</f>
        <v>1870_해북촌_130b</v>
      </c>
      <c r="B702" s="4">
        <v>1870</v>
      </c>
      <c r="C702" s="4" t="s">
        <v>9440</v>
      </c>
      <c r="D702" s="4" t="s">
        <v>9441</v>
      </c>
      <c r="E702" s="4">
        <v>701</v>
      </c>
      <c r="F702" s="4">
        <v>6</v>
      </c>
      <c r="G702" s="4" t="s">
        <v>2357</v>
      </c>
      <c r="H702" s="4" t="s">
        <v>2358</v>
      </c>
      <c r="I702" s="4">
        <v>4</v>
      </c>
      <c r="L702" s="4">
        <v>1</v>
      </c>
      <c r="M702" s="4" t="s">
        <v>2694</v>
      </c>
      <c r="N702" s="4" t="s">
        <v>2695</v>
      </c>
      <c r="S702" s="4" t="s">
        <v>96</v>
      </c>
      <c r="T702" s="4" t="s">
        <v>97</v>
      </c>
      <c r="W702" s="4" t="s">
        <v>75</v>
      </c>
      <c r="X702" s="4" t="s">
        <v>9437</v>
      </c>
      <c r="Y702" s="4" t="s">
        <v>100</v>
      </c>
      <c r="Z702" s="4" t="s">
        <v>101</v>
      </c>
      <c r="AC702" s="4">
        <v>39</v>
      </c>
      <c r="AD702" s="4" t="s">
        <v>184</v>
      </c>
      <c r="AE702" s="4" t="s">
        <v>185</v>
      </c>
      <c r="AJ702" s="4" t="s">
        <v>104</v>
      </c>
      <c r="AK702" s="4" t="s">
        <v>105</v>
      </c>
      <c r="AL702" s="4" t="s">
        <v>222</v>
      </c>
      <c r="AM702" s="4" t="s">
        <v>223</v>
      </c>
      <c r="AT702" s="4" t="s">
        <v>82</v>
      </c>
      <c r="AU702" s="4" t="s">
        <v>83</v>
      </c>
      <c r="AV702" s="4" t="s">
        <v>2704</v>
      </c>
      <c r="AW702" s="4" t="s">
        <v>2705</v>
      </c>
      <c r="BG702" s="4" t="s">
        <v>82</v>
      </c>
      <c r="BH702" s="4" t="s">
        <v>83</v>
      </c>
      <c r="BI702" s="4" t="s">
        <v>8959</v>
      </c>
      <c r="BJ702" s="4" t="s">
        <v>2706</v>
      </c>
      <c r="BK702" s="4" t="s">
        <v>82</v>
      </c>
      <c r="BL702" s="4" t="s">
        <v>83</v>
      </c>
      <c r="BM702" s="4" t="s">
        <v>2707</v>
      </c>
      <c r="BN702" s="4" t="s">
        <v>9621</v>
      </c>
      <c r="BO702" s="4" t="s">
        <v>82</v>
      </c>
      <c r="BP702" s="4" t="s">
        <v>83</v>
      </c>
      <c r="BQ702" s="4" t="s">
        <v>2708</v>
      </c>
      <c r="BR702" s="4" t="s">
        <v>2709</v>
      </c>
      <c r="BS702" s="4" t="s">
        <v>115</v>
      </c>
      <c r="BT702" s="4" t="s">
        <v>9622</v>
      </c>
    </row>
    <row r="703" spans="1:72" ht="13.5" customHeight="1">
      <c r="A703" s="6" t="str">
        <f>HYPERLINK("http://kyu.snu.ac.kr/sdhj/index.jsp?type=hj/GK14791_00IM0001_130b.jpg","1870_해북촌_130b")</f>
        <v>1870_해북촌_130b</v>
      </c>
      <c r="B703" s="4">
        <v>1870</v>
      </c>
      <c r="C703" s="4" t="s">
        <v>9623</v>
      </c>
      <c r="D703" s="4" t="s">
        <v>9624</v>
      </c>
      <c r="E703" s="4">
        <v>702</v>
      </c>
      <c r="F703" s="4">
        <v>6</v>
      </c>
      <c r="G703" s="4" t="s">
        <v>2357</v>
      </c>
      <c r="H703" s="4" t="s">
        <v>2358</v>
      </c>
      <c r="I703" s="4">
        <v>4</v>
      </c>
      <c r="L703" s="4">
        <v>1</v>
      </c>
      <c r="M703" s="4" t="s">
        <v>2694</v>
      </c>
      <c r="N703" s="4" t="s">
        <v>2695</v>
      </c>
      <c r="S703" s="4" t="s">
        <v>165</v>
      </c>
      <c r="T703" s="4" t="s">
        <v>166</v>
      </c>
      <c r="Y703" s="4" t="s">
        <v>2710</v>
      </c>
      <c r="Z703" s="4" t="s">
        <v>2711</v>
      </c>
      <c r="AC703" s="4">
        <v>22</v>
      </c>
      <c r="AD703" s="4" t="s">
        <v>771</v>
      </c>
      <c r="AE703" s="4" t="s">
        <v>772</v>
      </c>
    </row>
    <row r="704" spans="1:72" ht="13.5" customHeight="1">
      <c r="A704" s="6" t="str">
        <f>HYPERLINK("http://kyu.snu.ac.kr/sdhj/index.jsp?type=hj/GK14791_00IM0001_130b.jpg","1870_해북촌_130b")</f>
        <v>1870_해북촌_130b</v>
      </c>
      <c r="B704" s="4">
        <v>1870</v>
      </c>
      <c r="C704" s="4" t="s">
        <v>9440</v>
      </c>
      <c r="D704" s="4" t="s">
        <v>9441</v>
      </c>
      <c r="E704" s="4">
        <v>703</v>
      </c>
      <c r="F704" s="4">
        <v>6</v>
      </c>
      <c r="G704" s="4" t="s">
        <v>2357</v>
      </c>
      <c r="H704" s="4" t="s">
        <v>2358</v>
      </c>
      <c r="I704" s="4">
        <v>4</v>
      </c>
      <c r="L704" s="4">
        <v>1</v>
      </c>
      <c r="M704" s="4" t="s">
        <v>2694</v>
      </c>
      <c r="N704" s="4" t="s">
        <v>2695</v>
      </c>
      <c r="T704" s="4" t="s">
        <v>9442</v>
      </c>
      <c r="U704" s="4" t="s">
        <v>138</v>
      </c>
      <c r="V704" s="4" t="s">
        <v>139</v>
      </c>
      <c r="Y704" s="4" t="s">
        <v>2712</v>
      </c>
      <c r="Z704" s="4" t="s">
        <v>2713</v>
      </c>
      <c r="AD704" s="4" t="s">
        <v>102</v>
      </c>
      <c r="AE704" s="4" t="s">
        <v>103</v>
      </c>
    </row>
    <row r="705" spans="1:72" ht="13.5" customHeight="1">
      <c r="A705" s="6" t="str">
        <f>HYPERLINK("http://kyu.snu.ac.kr/sdhj/index.jsp?type=hj/GK14791_00IM0001_130b.jpg","1870_해북촌_130b")</f>
        <v>1870_해북촌_130b</v>
      </c>
      <c r="B705" s="4">
        <v>1870</v>
      </c>
      <c r="C705" s="4" t="s">
        <v>9440</v>
      </c>
      <c r="D705" s="4" t="s">
        <v>9441</v>
      </c>
      <c r="E705" s="4">
        <v>704</v>
      </c>
      <c r="F705" s="4">
        <v>6</v>
      </c>
      <c r="G705" s="4" t="s">
        <v>2357</v>
      </c>
      <c r="H705" s="4" t="s">
        <v>2358</v>
      </c>
      <c r="I705" s="4">
        <v>4</v>
      </c>
      <c r="L705" s="4">
        <v>1</v>
      </c>
      <c r="M705" s="4" t="s">
        <v>2694</v>
      </c>
      <c r="N705" s="4" t="s">
        <v>2695</v>
      </c>
      <c r="T705" s="4" t="s">
        <v>9442</v>
      </c>
      <c r="U705" s="4" t="s">
        <v>138</v>
      </c>
      <c r="V705" s="4" t="s">
        <v>139</v>
      </c>
      <c r="Y705" s="4" t="s">
        <v>2714</v>
      </c>
      <c r="Z705" s="4" t="s">
        <v>2715</v>
      </c>
      <c r="AD705" s="4" t="s">
        <v>127</v>
      </c>
      <c r="AE705" s="4" t="s">
        <v>128</v>
      </c>
    </row>
    <row r="706" spans="1:72" ht="13.5" customHeight="1">
      <c r="A706" s="6" t="str">
        <f>HYPERLINK("http://kyu.snu.ac.kr/sdhj/index.jsp?type=hj/GK14791_00IM0001_130b.jpg","1870_해북촌_130b")</f>
        <v>1870_해북촌_130b</v>
      </c>
      <c r="B706" s="4">
        <v>1870</v>
      </c>
      <c r="C706" s="4" t="s">
        <v>9440</v>
      </c>
      <c r="D706" s="4" t="s">
        <v>9441</v>
      </c>
      <c r="E706" s="4">
        <v>705</v>
      </c>
      <c r="F706" s="4">
        <v>6</v>
      </c>
      <c r="G706" s="4" t="s">
        <v>2357</v>
      </c>
      <c r="H706" s="4" t="s">
        <v>2358</v>
      </c>
      <c r="I706" s="4">
        <v>4</v>
      </c>
      <c r="L706" s="4">
        <v>1</v>
      </c>
      <c r="M706" s="4" t="s">
        <v>2694</v>
      </c>
      <c r="N706" s="4" t="s">
        <v>2695</v>
      </c>
      <c r="T706" s="4" t="s">
        <v>9442</v>
      </c>
      <c r="U706" s="4" t="s">
        <v>284</v>
      </c>
      <c r="V706" s="4" t="s">
        <v>285</v>
      </c>
      <c r="Y706" s="4" t="s">
        <v>2716</v>
      </c>
      <c r="Z706" s="4" t="s">
        <v>2717</v>
      </c>
      <c r="AD706" s="4" t="s">
        <v>771</v>
      </c>
      <c r="AE706" s="4" t="s">
        <v>772</v>
      </c>
    </row>
    <row r="707" spans="1:72" ht="13.5" customHeight="1">
      <c r="A707" s="6" t="str">
        <f>HYPERLINK("http://kyu.snu.ac.kr/sdhj/index.jsp?type=hj/GK14791_00IM0001_130b.jpg","1870_해북촌_130b")</f>
        <v>1870_해북촌_130b</v>
      </c>
      <c r="B707" s="4">
        <v>1870</v>
      </c>
      <c r="C707" s="4" t="s">
        <v>9440</v>
      </c>
      <c r="D707" s="4" t="s">
        <v>9441</v>
      </c>
      <c r="E707" s="4">
        <v>706</v>
      </c>
      <c r="F707" s="4">
        <v>6</v>
      </c>
      <c r="G707" s="4" t="s">
        <v>2357</v>
      </c>
      <c r="H707" s="4" t="s">
        <v>2358</v>
      </c>
      <c r="I707" s="4">
        <v>4</v>
      </c>
      <c r="L707" s="4">
        <v>2</v>
      </c>
      <c r="M707" s="4" t="s">
        <v>9625</v>
      </c>
      <c r="N707" s="4" t="s">
        <v>9626</v>
      </c>
      <c r="T707" s="4" t="s">
        <v>9109</v>
      </c>
      <c r="U707" s="4" t="s">
        <v>73</v>
      </c>
      <c r="V707" s="4" t="s">
        <v>74</v>
      </c>
      <c r="W707" s="4" t="s">
        <v>688</v>
      </c>
      <c r="X707" s="4" t="s">
        <v>689</v>
      </c>
      <c r="Y707" s="4" t="s">
        <v>2718</v>
      </c>
      <c r="Z707" s="4" t="s">
        <v>2719</v>
      </c>
      <c r="AA707" s="4" t="s">
        <v>2720</v>
      </c>
      <c r="AB707" s="4" t="s">
        <v>2721</v>
      </c>
      <c r="AC707" s="4">
        <v>49</v>
      </c>
      <c r="AD707" s="4" t="s">
        <v>169</v>
      </c>
      <c r="AE707" s="4" t="s">
        <v>170</v>
      </c>
      <c r="AJ707" s="4" t="s">
        <v>34</v>
      </c>
      <c r="AK707" s="4" t="s">
        <v>35</v>
      </c>
      <c r="AL707" s="4" t="s">
        <v>260</v>
      </c>
      <c r="AM707" s="4" t="s">
        <v>261</v>
      </c>
      <c r="AT707" s="4" t="s">
        <v>73</v>
      </c>
      <c r="AU707" s="4" t="s">
        <v>74</v>
      </c>
      <c r="AV707" s="4" t="s">
        <v>2722</v>
      </c>
      <c r="AW707" s="4" t="s">
        <v>2723</v>
      </c>
      <c r="BG707" s="4" t="s">
        <v>82</v>
      </c>
      <c r="BH707" s="4" t="s">
        <v>83</v>
      </c>
      <c r="BI707" s="4" t="s">
        <v>302</v>
      </c>
      <c r="BJ707" s="4" t="s">
        <v>303</v>
      </c>
      <c r="BK707" s="4" t="s">
        <v>82</v>
      </c>
      <c r="BL707" s="4" t="s">
        <v>83</v>
      </c>
      <c r="BM707" s="4" t="s">
        <v>2280</v>
      </c>
      <c r="BN707" s="4" t="s">
        <v>2281</v>
      </c>
      <c r="BO707" s="4" t="s">
        <v>82</v>
      </c>
      <c r="BP707" s="4" t="s">
        <v>83</v>
      </c>
      <c r="BQ707" s="4" t="s">
        <v>2724</v>
      </c>
      <c r="BR707" s="4" t="s">
        <v>2725</v>
      </c>
      <c r="BS707" s="4" t="s">
        <v>202</v>
      </c>
      <c r="BT707" s="4" t="s">
        <v>203</v>
      </c>
    </row>
    <row r="708" spans="1:72" ht="13.5" customHeight="1">
      <c r="A708" s="6" t="str">
        <f>HYPERLINK("http://kyu.snu.ac.kr/sdhj/index.jsp?type=hj/GK14791_00IM0001_130b.jpg","1870_해북촌_130b")</f>
        <v>1870_해북촌_130b</v>
      </c>
      <c r="B708" s="4">
        <v>1870</v>
      </c>
      <c r="C708" s="4" t="s">
        <v>9016</v>
      </c>
      <c r="D708" s="4" t="s">
        <v>9017</v>
      </c>
      <c r="E708" s="4">
        <v>707</v>
      </c>
      <c r="F708" s="4">
        <v>6</v>
      </c>
      <c r="G708" s="4" t="s">
        <v>2357</v>
      </c>
      <c r="H708" s="4" t="s">
        <v>2358</v>
      </c>
      <c r="I708" s="4">
        <v>4</v>
      </c>
      <c r="L708" s="4">
        <v>2</v>
      </c>
      <c r="M708" s="4" t="s">
        <v>2726</v>
      </c>
      <c r="N708" s="4" t="s">
        <v>2727</v>
      </c>
      <c r="S708" s="4" t="s">
        <v>96</v>
      </c>
      <c r="T708" s="4" t="s">
        <v>97</v>
      </c>
      <c r="W708" s="4" t="s">
        <v>426</v>
      </c>
      <c r="X708" s="4" t="s">
        <v>427</v>
      </c>
      <c r="Y708" s="4" t="s">
        <v>100</v>
      </c>
      <c r="Z708" s="4" t="s">
        <v>101</v>
      </c>
      <c r="AC708" s="4">
        <v>51</v>
      </c>
      <c r="AD708" s="4" t="s">
        <v>380</v>
      </c>
      <c r="AE708" s="4" t="s">
        <v>381</v>
      </c>
      <c r="AJ708" s="4" t="s">
        <v>104</v>
      </c>
      <c r="AK708" s="4" t="s">
        <v>105</v>
      </c>
      <c r="AL708" s="4" t="s">
        <v>428</v>
      </c>
      <c r="AM708" s="4" t="s">
        <v>429</v>
      </c>
      <c r="AT708" s="4" t="s">
        <v>82</v>
      </c>
      <c r="AU708" s="4" t="s">
        <v>83</v>
      </c>
      <c r="AV708" s="4" t="s">
        <v>2728</v>
      </c>
      <c r="AW708" s="4" t="s">
        <v>2729</v>
      </c>
      <c r="BG708" s="4" t="s">
        <v>82</v>
      </c>
      <c r="BH708" s="4" t="s">
        <v>83</v>
      </c>
      <c r="BI708" s="4" t="s">
        <v>2730</v>
      </c>
      <c r="BJ708" s="4" t="s">
        <v>2731</v>
      </c>
      <c r="BK708" s="4" t="s">
        <v>82</v>
      </c>
      <c r="BL708" s="4" t="s">
        <v>83</v>
      </c>
      <c r="BM708" s="4" t="s">
        <v>2732</v>
      </c>
      <c r="BN708" s="4" t="s">
        <v>2733</v>
      </c>
      <c r="BO708" s="4" t="s">
        <v>82</v>
      </c>
      <c r="BP708" s="4" t="s">
        <v>83</v>
      </c>
      <c r="BQ708" s="4" t="s">
        <v>2734</v>
      </c>
      <c r="BR708" s="4" t="s">
        <v>2735</v>
      </c>
      <c r="BS708" s="4" t="s">
        <v>115</v>
      </c>
      <c r="BT708" s="4" t="s">
        <v>9627</v>
      </c>
    </row>
    <row r="709" spans="1:72" ht="13.5" customHeight="1">
      <c r="A709" s="6" t="str">
        <f>HYPERLINK("http://kyu.snu.ac.kr/sdhj/index.jsp?type=hj/GK14791_00IM0001_130b.jpg","1870_해북촌_130b")</f>
        <v>1870_해북촌_130b</v>
      </c>
      <c r="B709" s="4">
        <v>1870</v>
      </c>
      <c r="C709" s="4" t="s">
        <v>9131</v>
      </c>
      <c r="D709" s="4" t="s">
        <v>9132</v>
      </c>
      <c r="E709" s="4">
        <v>708</v>
      </c>
      <c r="F709" s="4">
        <v>6</v>
      </c>
      <c r="G709" s="4" t="s">
        <v>2357</v>
      </c>
      <c r="H709" s="4" t="s">
        <v>2358</v>
      </c>
      <c r="I709" s="4">
        <v>4</v>
      </c>
      <c r="L709" s="4">
        <v>2</v>
      </c>
      <c r="M709" s="4" t="s">
        <v>2726</v>
      </c>
      <c r="N709" s="4" t="s">
        <v>2727</v>
      </c>
      <c r="T709" s="4" t="s">
        <v>9429</v>
      </c>
      <c r="U709" s="4" t="s">
        <v>284</v>
      </c>
      <c r="V709" s="4" t="s">
        <v>285</v>
      </c>
      <c r="Y709" s="4" t="s">
        <v>2736</v>
      </c>
      <c r="Z709" s="4" t="s">
        <v>2737</v>
      </c>
      <c r="AD709" s="4" t="s">
        <v>312</v>
      </c>
      <c r="AE709" s="4" t="s">
        <v>313</v>
      </c>
    </row>
    <row r="710" spans="1:72" ht="13.5" customHeight="1">
      <c r="A710" s="6" t="str">
        <f>HYPERLINK("http://kyu.snu.ac.kr/sdhj/index.jsp?type=hj/GK14791_00IM0001_130b.jpg","1870_해북촌_130b")</f>
        <v>1870_해북촌_130b</v>
      </c>
      <c r="B710" s="4">
        <v>1870</v>
      </c>
      <c r="C710" s="4" t="s">
        <v>9425</v>
      </c>
      <c r="D710" s="4" t="s">
        <v>9426</v>
      </c>
      <c r="E710" s="4">
        <v>709</v>
      </c>
      <c r="F710" s="4">
        <v>6</v>
      </c>
      <c r="G710" s="4" t="s">
        <v>2357</v>
      </c>
      <c r="H710" s="4" t="s">
        <v>2358</v>
      </c>
      <c r="I710" s="4">
        <v>4</v>
      </c>
      <c r="L710" s="4">
        <v>2</v>
      </c>
      <c r="M710" s="4" t="s">
        <v>2726</v>
      </c>
      <c r="N710" s="4" t="s">
        <v>2727</v>
      </c>
      <c r="T710" s="4" t="s">
        <v>9429</v>
      </c>
      <c r="U710" s="4" t="s">
        <v>138</v>
      </c>
      <c r="V710" s="4" t="s">
        <v>139</v>
      </c>
      <c r="Y710" s="4" t="s">
        <v>2738</v>
      </c>
      <c r="Z710" s="4" t="s">
        <v>2739</v>
      </c>
      <c r="AD710" s="4" t="s">
        <v>122</v>
      </c>
      <c r="AE710" s="4" t="s">
        <v>123</v>
      </c>
    </row>
    <row r="711" spans="1:72" ht="13.5" customHeight="1">
      <c r="A711" s="6" t="str">
        <f>HYPERLINK("http://kyu.snu.ac.kr/sdhj/index.jsp?type=hj/GK14791_00IM0001_131a.jpg","1870_해북촌_131a")</f>
        <v>1870_해북촌_131a</v>
      </c>
      <c r="B711" s="4">
        <v>1870</v>
      </c>
      <c r="C711" s="4" t="s">
        <v>9425</v>
      </c>
      <c r="D711" s="4" t="s">
        <v>9426</v>
      </c>
      <c r="E711" s="4">
        <v>710</v>
      </c>
      <c r="F711" s="4">
        <v>6</v>
      </c>
      <c r="G711" s="4" t="s">
        <v>2357</v>
      </c>
      <c r="H711" s="4" t="s">
        <v>2358</v>
      </c>
      <c r="I711" s="4">
        <v>4</v>
      </c>
      <c r="L711" s="4">
        <v>3</v>
      </c>
      <c r="M711" s="4" t="s">
        <v>2740</v>
      </c>
      <c r="N711" s="4" t="s">
        <v>2741</v>
      </c>
      <c r="T711" s="4" t="s">
        <v>9030</v>
      </c>
      <c r="U711" s="4" t="s">
        <v>73</v>
      </c>
      <c r="V711" s="4" t="s">
        <v>74</v>
      </c>
      <c r="W711" s="4" t="s">
        <v>173</v>
      </c>
      <c r="X711" s="4" t="s">
        <v>9628</v>
      </c>
      <c r="Y711" s="4" t="s">
        <v>2742</v>
      </c>
      <c r="Z711" s="4" t="s">
        <v>2743</v>
      </c>
      <c r="AC711" s="4">
        <v>73</v>
      </c>
      <c r="AD711" s="4" t="s">
        <v>778</v>
      </c>
      <c r="AE711" s="4" t="s">
        <v>779</v>
      </c>
      <c r="AJ711" s="4" t="s">
        <v>34</v>
      </c>
      <c r="AK711" s="4" t="s">
        <v>35</v>
      </c>
      <c r="AL711" s="4" t="s">
        <v>176</v>
      </c>
      <c r="AM711" s="4" t="s">
        <v>177</v>
      </c>
      <c r="AT711" s="4" t="s">
        <v>82</v>
      </c>
      <c r="AU711" s="4" t="s">
        <v>83</v>
      </c>
      <c r="AV711" s="4" t="s">
        <v>2744</v>
      </c>
      <c r="AW711" s="4" t="s">
        <v>2745</v>
      </c>
      <c r="BG711" s="4" t="s">
        <v>82</v>
      </c>
      <c r="BH711" s="4" t="s">
        <v>83</v>
      </c>
      <c r="BI711" s="4" t="s">
        <v>2746</v>
      </c>
      <c r="BJ711" s="4" t="s">
        <v>2747</v>
      </c>
      <c r="BK711" s="4" t="s">
        <v>82</v>
      </c>
      <c r="BL711" s="4" t="s">
        <v>83</v>
      </c>
      <c r="BM711" s="4" t="s">
        <v>956</v>
      </c>
      <c r="BN711" s="4" t="s">
        <v>85</v>
      </c>
      <c r="BO711" s="4" t="s">
        <v>82</v>
      </c>
      <c r="BP711" s="4" t="s">
        <v>83</v>
      </c>
      <c r="BQ711" s="4" t="s">
        <v>2748</v>
      </c>
      <c r="BR711" s="4" t="s">
        <v>2749</v>
      </c>
      <c r="BS711" s="4" t="s">
        <v>1255</v>
      </c>
      <c r="BT711" s="4" t="s">
        <v>1256</v>
      </c>
    </row>
    <row r="712" spans="1:72" ht="13.5" customHeight="1">
      <c r="A712" s="6" t="str">
        <f>HYPERLINK("http://kyu.snu.ac.kr/sdhj/index.jsp?type=hj/GK14791_00IM0001_131a.jpg","1870_해북촌_131a")</f>
        <v>1870_해북촌_131a</v>
      </c>
      <c r="B712" s="4">
        <v>1870</v>
      </c>
      <c r="C712" s="4" t="s">
        <v>9610</v>
      </c>
      <c r="D712" s="4" t="s">
        <v>9611</v>
      </c>
      <c r="E712" s="4">
        <v>711</v>
      </c>
      <c r="F712" s="4">
        <v>6</v>
      </c>
      <c r="G712" s="4" t="s">
        <v>2357</v>
      </c>
      <c r="H712" s="4" t="s">
        <v>2358</v>
      </c>
      <c r="I712" s="4">
        <v>4</v>
      </c>
      <c r="L712" s="4">
        <v>3</v>
      </c>
      <c r="M712" s="4" t="s">
        <v>2740</v>
      </c>
      <c r="N712" s="4" t="s">
        <v>2741</v>
      </c>
      <c r="S712" s="4" t="s">
        <v>116</v>
      </c>
      <c r="T712" s="4" t="s">
        <v>117</v>
      </c>
      <c r="Y712" s="4" t="s">
        <v>2750</v>
      </c>
      <c r="Z712" s="4" t="s">
        <v>2751</v>
      </c>
      <c r="AC712" s="4">
        <v>49</v>
      </c>
      <c r="AD712" s="4" t="s">
        <v>492</v>
      </c>
      <c r="AE712" s="4" t="s">
        <v>493</v>
      </c>
    </row>
    <row r="713" spans="1:72" ht="13.5" customHeight="1">
      <c r="A713" s="6" t="str">
        <f>HYPERLINK("http://kyu.snu.ac.kr/sdhj/index.jsp?type=hj/GK14791_00IM0001_131a.jpg","1870_해북촌_131a")</f>
        <v>1870_해북촌_131a</v>
      </c>
      <c r="B713" s="4">
        <v>1870</v>
      </c>
      <c r="C713" s="4" t="s">
        <v>9033</v>
      </c>
      <c r="D713" s="4" t="s">
        <v>9034</v>
      </c>
      <c r="E713" s="4">
        <v>712</v>
      </c>
      <c r="F713" s="4">
        <v>6</v>
      </c>
      <c r="G713" s="4" t="s">
        <v>2357</v>
      </c>
      <c r="H713" s="4" t="s">
        <v>2358</v>
      </c>
      <c r="I713" s="4">
        <v>4</v>
      </c>
      <c r="L713" s="4">
        <v>3</v>
      </c>
      <c r="M713" s="4" t="s">
        <v>2740</v>
      </c>
      <c r="N713" s="4" t="s">
        <v>2741</v>
      </c>
      <c r="S713" s="4" t="s">
        <v>124</v>
      </c>
      <c r="T713" s="4" t="s">
        <v>125</v>
      </c>
      <c r="W713" s="4" t="s">
        <v>198</v>
      </c>
      <c r="X713" s="4" t="s">
        <v>199</v>
      </c>
      <c r="Y713" s="4" t="s">
        <v>100</v>
      </c>
      <c r="Z713" s="4" t="s">
        <v>101</v>
      </c>
      <c r="AC713" s="4">
        <v>44</v>
      </c>
      <c r="AD713" s="4" t="s">
        <v>480</v>
      </c>
      <c r="AE713" s="4" t="s">
        <v>481</v>
      </c>
    </row>
    <row r="714" spans="1:72" ht="13.5" customHeight="1">
      <c r="A714" s="6" t="str">
        <f>HYPERLINK("http://kyu.snu.ac.kr/sdhj/index.jsp?type=hj/GK14791_00IM0001_131a.jpg","1870_해북촌_131a")</f>
        <v>1870_해북촌_131a</v>
      </c>
      <c r="B714" s="4">
        <v>1870</v>
      </c>
      <c r="C714" s="4" t="s">
        <v>9033</v>
      </c>
      <c r="D714" s="4" t="s">
        <v>9034</v>
      </c>
      <c r="E714" s="4">
        <v>713</v>
      </c>
      <c r="F714" s="4">
        <v>6</v>
      </c>
      <c r="G714" s="4" t="s">
        <v>2357</v>
      </c>
      <c r="H714" s="4" t="s">
        <v>2358</v>
      </c>
      <c r="I714" s="4">
        <v>4</v>
      </c>
      <c r="L714" s="4">
        <v>3</v>
      </c>
      <c r="M714" s="4" t="s">
        <v>2740</v>
      </c>
      <c r="N714" s="4" t="s">
        <v>2741</v>
      </c>
      <c r="S714" s="4" t="s">
        <v>116</v>
      </c>
      <c r="T714" s="4" t="s">
        <v>117</v>
      </c>
      <c r="Y714" s="4" t="s">
        <v>2752</v>
      </c>
      <c r="Z714" s="4" t="s">
        <v>2753</v>
      </c>
      <c r="AC714" s="4">
        <v>43</v>
      </c>
      <c r="AD714" s="4" t="s">
        <v>274</v>
      </c>
      <c r="AE714" s="4" t="s">
        <v>275</v>
      </c>
    </row>
    <row r="715" spans="1:72" ht="13.5" customHeight="1">
      <c r="A715" s="6" t="str">
        <f>HYPERLINK("http://kyu.snu.ac.kr/sdhj/index.jsp?type=hj/GK14791_00IM0001_131a.jpg","1870_해북촌_131a")</f>
        <v>1870_해북촌_131a</v>
      </c>
      <c r="B715" s="4">
        <v>1870</v>
      </c>
      <c r="C715" s="4" t="s">
        <v>9033</v>
      </c>
      <c r="D715" s="4" t="s">
        <v>9034</v>
      </c>
      <c r="E715" s="4">
        <v>714</v>
      </c>
      <c r="F715" s="4">
        <v>6</v>
      </c>
      <c r="G715" s="4" t="s">
        <v>2357</v>
      </c>
      <c r="H715" s="4" t="s">
        <v>2358</v>
      </c>
      <c r="I715" s="4">
        <v>4</v>
      </c>
      <c r="L715" s="4">
        <v>3</v>
      </c>
      <c r="M715" s="4" t="s">
        <v>2740</v>
      </c>
      <c r="N715" s="4" t="s">
        <v>2741</v>
      </c>
      <c r="S715" s="4" t="s">
        <v>124</v>
      </c>
      <c r="T715" s="4" t="s">
        <v>125</v>
      </c>
      <c r="W715" s="4" t="s">
        <v>310</v>
      </c>
      <c r="X715" s="4" t="s">
        <v>311</v>
      </c>
      <c r="Y715" s="4" t="s">
        <v>100</v>
      </c>
      <c r="Z715" s="4" t="s">
        <v>101</v>
      </c>
      <c r="AC715" s="4">
        <v>33</v>
      </c>
      <c r="AD715" s="4" t="s">
        <v>621</v>
      </c>
      <c r="AE715" s="4" t="s">
        <v>622</v>
      </c>
    </row>
    <row r="716" spans="1:72" ht="13.5" customHeight="1">
      <c r="A716" s="6" t="str">
        <f>HYPERLINK("http://kyu.snu.ac.kr/sdhj/index.jsp?type=hj/GK14791_00IM0001_131a.jpg","1870_해북촌_131a")</f>
        <v>1870_해북촌_131a</v>
      </c>
      <c r="B716" s="4">
        <v>1870</v>
      </c>
      <c r="C716" s="4" t="s">
        <v>9033</v>
      </c>
      <c r="D716" s="4" t="s">
        <v>9034</v>
      </c>
      <c r="E716" s="4">
        <v>715</v>
      </c>
      <c r="F716" s="4">
        <v>6</v>
      </c>
      <c r="G716" s="4" t="s">
        <v>2357</v>
      </c>
      <c r="H716" s="4" t="s">
        <v>2358</v>
      </c>
      <c r="I716" s="4">
        <v>4</v>
      </c>
      <c r="L716" s="4">
        <v>3</v>
      </c>
      <c r="M716" s="4" t="s">
        <v>2740</v>
      </c>
      <c r="N716" s="4" t="s">
        <v>2741</v>
      </c>
      <c r="T716" s="4" t="s">
        <v>9040</v>
      </c>
      <c r="U716" s="4" t="s">
        <v>284</v>
      </c>
      <c r="V716" s="4" t="s">
        <v>285</v>
      </c>
      <c r="Y716" s="4" t="s">
        <v>2754</v>
      </c>
      <c r="Z716" s="4" t="s">
        <v>2755</v>
      </c>
      <c r="AD716" s="4" t="s">
        <v>621</v>
      </c>
      <c r="AE716" s="4" t="s">
        <v>622</v>
      </c>
    </row>
    <row r="717" spans="1:72" ht="13.5" customHeight="1">
      <c r="A717" s="6" t="str">
        <f>HYPERLINK("http://kyu.snu.ac.kr/sdhj/index.jsp?type=hj/GK14791_00IM0001_131a.jpg","1870_해북촌_131a")</f>
        <v>1870_해북촌_131a</v>
      </c>
      <c r="B717" s="4">
        <v>1870</v>
      </c>
      <c r="C717" s="4" t="s">
        <v>9033</v>
      </c>
      <c r="D717" s="4" t="s">
        <v>9034</v>
      </c>
      <c r="E717" s="4">
        <v>716</v>
      </c>
      <c r="F717" s="4">
        <v>6</v>
      </c>
      <c r="G717" s="4" t="s">
        <v>2357</v>
      </c>
      <c r="H717" s="4" t="s">
        <v>2358</v>
      </c>
      <c r="I717" s="4">
        <v>4</v>
      </c>
      <c r="L717" s="4">
        <v>3</v>
      </c>
      <c r="M717" s="4" t="s">
        <v>2740</v>
      </c>
      <c r="N717" s="4" t="s">
        <v>2741</v>
      </c>
      <c r="T717" s="4" t="s">
        <v>9040</v>
      </c>
      <c r="U717" s="4" t="s">
        <v>138</v>
      </c>
      <c r="V717" s="4" t="s">
        <v>139</v>
      </c>
      <c r="Y717" s="4" t="s">
        <v>1747</v>
      </c>
      <c r="Z717" s="4" t="s">
        <v>1748</v>
      </c>
      <c r="AD717" s="4" t="s">
        <v>510</v>
      </c>
      <c r="AE717" s="4" t="s">
        <v>511</v>
      </c>
    </row>
    <row r="718" spans="1:72" ht="13.5" customHeight="1">
      <c r="A718" s="6" t="str">
        <f>HYPERLINK("http://kyu.snu.ac.kr/sdhj/index.jsp?type=hj/GK14791_00IM0001_131a.jpg","1870_해북촌_131a")</f>
        <v>1870_해북촌_131a</v>
      </c>
      <c r="B718" s="4">
        <v>1870</v>
      </c>
      <c r="C718" s="4" t="s">
        <v>9033</v>
      </c>
      <c r="D718" s="4" t="s">
        <v>9034</v>
      </c>
      <c r="E718" s="4">
        <v>717</v>
      </c>
      <c r="F718" s="4">
        <v>6</v>
      </c>
      <c r="G718" s="4" t="s">
        <v>2357</v>
      </c>
      <c r="H718" s="4" t="s">
        <v>2358</v>
      </c>
      <c r="I718" s="4">
        <v>4</v>
      </c>
      <c r="L718" s="4">
        <v>3</v>
      </c>
      <c r="M718" s="4" t="s">
        <v>2740</v>
      </c>
      <c r="N718" s="4" t="s">
        <v>2741</v>
      </c>
      <c r="T718" s="4" t="s">
        <v>9040</v>
      </c>
      <c r="U718" s="4" t="s">
        <v>138</v>
      </c>
      <c r="V718" s="4" t="s">
        <v>139</v>
      </c>
      <c r="Y718" s="4" t="s">
        <v>1751</v>
      </c>
      <c r="Z718" s="4" t="s">
        <v>1752</v>
      </c>
      <c r="AD718" s="4" t="s">
        <v>274</v>
      </c>
      <c r="AE718" s="4" t="s">
        <v>275</v>
      </c>
    </row>
    <row r="719" spans="1:72" ht="13.5" customHeight="1">
      <c r="A719" s="6" t="str">
        <f>HYPERLINK("http://kyu.snu.ac.kr/sdhj/index.jsp?type=hj/GK14791_00IM0001_131a.jpg","1870_해북촌_131a")</f>
        <v>1870_해북촌_131a</v>
      </c>
      <c r="B719" s="4">
        <v>1870</v>
      </c>
      <c r="C719" s="4" t="s">
        <v>9033</v>
      </c>
      <c r="D719" s="4" t="s">
        <v>9034</v>
      </c>
      <c r="E719" s="4">
        <v>718</v>
      </c>
      <c r="F719" s="4">
        <v>6</v>
      </c>
      <c r="G719" s="4" t="s">
        <v>2357</v>
      </c>
      <c r="H719" s="4" t="s">
        <v>2358</v>
      </c>
      <c r="I719" s="4">
        <v>4</v>
      </c>
      <c r="L719" s="4">
        <v>4</v>
      </c>
      <c r="M719" s="4" t="s">
        <v>9629</v>
      </c>
      <c r="N719" s="4" t="s">
        <v>9630</v>
      </c>
      <c r="T719" s="4" t="s">
        <v>9109</v>
      </c>
      <c r="U719" s="4" t="s">
        <v>73</v>
      </c>
      <c r="V719" s="4" t="s">
        <v>74</v>
      </c>
      <c r="W719" s="4" t="s">
        <v>2481</v>
      </c>
      <c r="X719" s="4" t="s">
        <v>2482</v>
      </c>
      <c r="Y719" s="4" t="s">
        <v>2756</v>
      </c>
      <c r="Z719" s="4" t="s">
        <v>2551</v>
      </c>
      <c r="AA719" s="4" t="s">
        <v>2757</v>
      </c>
      <c r="AB719" s="4" t="s">
        <v>2758</v>
      </c>
      <c r="AC719" s="4">
        <v>50</v>
      </c>
      <c r="AD719" s="4" t="s">
        <v>169</v>
      </c>
      <c r="AE719" s="4" t="s">
        <v>170</v>
      </c>
      <c r="AJ719" s="4" t="s">
        <v>34</v>
      </c>
      <c r="AK719" s="4" t="s">
        <v>35</v>
      </c>
      <c r="AL719" s="4" t="s">
        <v>2479</v>
      </c>
      <c r="AM719" s="4" t="s">
        <v>2480</v>
      </c>
      <c r="AT719" s="4" t="s">
        <v>82</v>
      </c>
      <c r="AU719" s="4" t="s">
        <v>83</v>
      </c>
      <c r="AV719" s="4" t="s">
        <v>2759</v>
      </c>
      <c r="AW719" s="4" t="s">
        <v>2760</v>
      </c>
      <c r="BG719" s="4" t="s">
        <v>82</v>
      </c>
      <c r="BH719" s="4" t="s">
        <v>83</v>
      </c>
      <c r="BI719" s="4" t="s">
        <v>2761</v>
      </c>
      <c r="BJ719" s="4" t="s">
        <v>2762</v>
      </c>
      <c r="BK719" s="4" t="s">
        <v>82</v>
      </c>
      <c r="BL719" s="4" t="s">
        <v>83</v>
      </c>
      <c r="BM719" s="4" t="s">
        <v>2763</v>
      </c>
      <c r="BN719" s="4" t="s">
        <v>2764</v>
      </c>
      <c r="BO719" s="4" t="s">
        <v>82</v>
      </c>
      <c r="BP719" s="4" t="s">
        <v>83</v>
      </c>
      <c r="BQ719" s="4" t="s">
        <v>2765</v>
      </c>
      <c r="BR719" s="4" t="s">
        <v>2766</v>
      </c>
      <c r="BS719" s="4" t="s">
        <v>202</v>
      </c>
      <c r="BT719" s="4" t="s">
        <v>203</v>
      </c>
    </row>
    <row r="720" spans="1:72" ht="13.5" customHeight="1">
      <c r="A720" s="6" t="str">
        <f>HYPERLINK("http://kyu.snu.ac.kr/sdhj/index.jsp?type=hj/GK14791_00IM0001_131a.jpg","1870_해북촌_131a")</f>
        <v>1870_해북촌_131a</v>
      </c>
      <c r="B720" s="4">
        <v>1870</v>
      </c>
      <c r="C720" s="4" t="s">
        <v>9026</v>
      </c>
      <c r="D720" s="4" t="s">
        <v>9027</v>
      </c>
      <c r="E720" s="4">
        <v>719</v>
      </c>
      <c r="F720" s="4">
        <v>6</v>
      </c>
      <c r="G720" s="4" t="s">
        <v>2357</v>
      </c>
      <c r="H720" s="4" t="s">
        <v>2358</v>
      </c>
      <c r="I720" s="4">
        <v>4</v>
      </c>
      <c r="L720" s="4">
        <v>4</v>
      </c>
      <c r="M720" s="4" t="s">
        <v>2767</v>
      </c>
      <c r="N720" s="4" t="s">
        <v>2768</v>
      </c>
      <c r="S720" s="4" t="s">
        <v>96</v>
      </c>
      <c r="T720" s="4" t="s">
        <v>97</v>
      </c>
      <c r="W720" s="4" t="s">
        <v>1017</v>
      </c>
      <c r="X720" s="4" t="s">
        <v>1018</v>
      </c>
      <c r="Y720" s="4" t="s">
        <v>100</v>
      </c>
      <c r="Z720" s="4" t="s">
        <v>101</v>
      </c>
      <c r="AC720" s="4">
        <v>47</v>
      </c>
      <c r="AD720" s="4" t="s">
        <v>287</v>
      </c>
      <c r="AE720" s="4" t="s">
        <v>288</v>
      </c>
      <c r="AJ720" s="4" t="s">
        <v>34</v>
      </c>
      <c r="AK720" s="4" t="s">
        <v>35</v>
      </c>
      <c r="AL720" s="4" t="s">
        <v>502</v>
      </c>
      <c r="AM720" s="4" t="s">
        <v>9631</v>
      </c>
      <c r="AT720" s="4" t="s">
        <v>82</v>
      </c>
      <c r="AU720" s="4" t="s">
        <v>83</v>
      </c>
      <c r="AV720" s="4" t="s">
        <v>2769</v>
      </c>
      <c r="AW720" s="4" t="s">
        <v>2770</v>
      </c>
      <c r="BG720" s="4" t="s">
        <v>82</v>
      </c>
      <c r="BH720" s="4" t="s">
        <v>83</v>
      </c>
      <c r="BI720" s="4" t="s">
        <v>2771</v>
      </c>
      <c r="BJ720" s="4" t="s">
        <v>2772</v>
      </c>
      <c r="BK720" s="4" t="s">
        <v>82</v>
      </c>
      <c r="BL720" s="4" t="s">
        <v>83</v>
      </c>
      <c r="BM720" s="4" t="s">
        <v>2773</v>
      </c>
      <c r="BN720" s="4" t="s">
        <v>2774</v>
      </c>
      <c r="BO720" s="4" t="s">
        <v>82</v>
      </c>
      <c r="BP720" s="4" t="s">
        <v>83</v>
      </c>
      <c r="BQ720" s="4" t="s">
        <v>2775</v>
      </c>
      <c r="BR720" s="4" t="s">
        <v>2776</v>
      </c>
      <c r="BS720" s="4" t="s">
        <v>422</v>
      </c>
      <c r="BT720" s="4" t="s">
        <v>423</v>
      </c>
    </row>
    <row r="721" spans="1:72" ht="13.5" customHeight="1">
      <c r="A721" s="6" t="str">
        <f>HYPERLINK("http://kyu.snu.ac.kr/sdhj/index.jsp?type=hj/GK14791_00IM0001_131a.jpg","1870_해북촌_131a")</f>
        <v>1870_해북촌_131a</v>
      </c>
      <c r="B721" s="4">
        <v>1870</v>
      </c>
      <c r="C721" s="4" t="s">
        <v>9142</v>
      </c>
      <c r="D721" s="4" t="s">
        <v>9143</v>
      </c>
      <c r="E721" s="4">
        <v>720</v>
      </c>
      <c r="F721" s="4">
        <v>6</v>
      </c>
      <c r="G721" s="4" t="s">
        <v>2357</v>
      </c>
      <c r="H721" s="4" t="s">
        <v>2358</v>
      </c>
      <c r="I721" s="4">
        <v>4</v>
      </c>
      <c r="L721" s="4">
        <v>4</v>
      </c>
      <c r="M721" s="4" t="s">
        <v>2767</v>
      </c>
      <c r="N721" s="4" t="s">
        <v>2768</v>
      </c>
      <c r="S721" s="4" t="s">
        <v>165</v>
      </c>
      <c r="T721" s="4" t="s">
        <v>166</v>
      </c>
      <c r="Y721" s="4" t="s">
        <v>2777</v>
      </c>
      <c r="Z721" s="4" t="s">
        <v>2778</v>
      </c>
      <c r="AC721" s="4">
        <v>47</v>
      </c>
      <c r="AD721" s="4" t="s">
        <v>287</v>
      </c>
      <c r="AE721" s="4" t="s">
        <v>288</v>
      </c>
    </row>
    <row r="722" spans="1:72" ht="13.5" customHeight="1">
      <c r="A722" s="6" t="str">
        <f>HYPERLINK("http://kyu.snu.ac.kr/sdhj/index.jsp?type=hj/GK14791_00IM0001_131a.jpg","1870_해북촌_131a")</f>
        <v>1870_해북촌_131a</v>
      </c>
      <c r="B722" s="4">
        <v>1870</v>
      </c>
      <c r="C722" s="4" t="s">
        <v>9632</v>
      </c>
      <c r="D722" s="4" t="s">
        <v>9633</v>
      </c>
      <c r="E722" s="4">
        <v>721</v>
      </c>
      <c r="F722" s="4">
        <v>6</v>
      </c>
      <c r="G722" s="4" t="s">
        <v>2357</v>
      </c>
      <c r="H722" s="4" t="s">
        <v>2358</v>
      </c>
      <c r="I722" s="4">
        <v>4</v>
      </c>
      <c r="L722" s="4">
        <v>4</v>
      </c>
      <c r="M722" s="4" t="s">
        <v>2767</v>
      </c>
      <c r="N722" s="4" t="s">
        <v>2768</v>
      </c>
      <c r="T722" s="4" t="s">
        <v>9634</v>
      </c>
      <c r="U722" s="4" t="s">
        <v>138</v>
      </c>
      <c r="V722" s="4" t="s">
        <v>139</v>
      </c>
      <c r="Y722" s="4" t="s">
        <v>2779</v>
      </c>
      <c r="Z722" s="4" t="s">
        <v>2780</v>
      </c>
      <c r="AD722" s="4" t="s">
        <v>621</v>
      </c>
      <c r="AE722" s="4" t="s">
        <v>622</v>
      </c>
    </row>
    <row r="723" spans="1:72" ht="13.5" customHeight="1">
      <c r="A723" s="6" t="str">
        <f>HYPERLINK("http://kyu.snu.ac.kr/sdhj/index.jsp?type=hj/GK14791_00IM0001_131a.jpg","1870_해북촌_131a")</f>
        <v>1870_해북촌_131a</v>
      </c>
      <c r="B723" s="4">
        <v>1870</v>
      </c>
      <c r="C723" s="4" t="s">
        <v>9632</v>
      </c>
      <c r="D723" s="4" t="s">
        <v>9633</v>
      </c>
      <c r="E723" s="4">
        <v>722</v>
      </c>
      <c r="F723" s="4">
        <v>6</v>
      </c>
      <c r="G723" s="4" t="s">
        <v>2357</v>
      </c>
      <c r="H723" s="4" t="s">
        <v>2358</v>
      </c>
      <c r="I723" s="4">
        <v>4</v>
      </c>
      <c r="L723" s="4">
        <v>5</v>
      </c>
      <c r="M723" s="4" t="s">
        <v>2781</v>
      </c>
      <c r="N723" s="4" t="s">
        <v>2782</v>
      </c>
      <c r="T723" s="4" t="s">
        <v>9635</v>
      </c>
      <c r="U723" s="4" t="s">
        <v>2783</v>
      </c>
      <c r="V723" s="4" t="s">
        <v>2784</v>
      </c>
      <c r="W723" s="4" t="s">
        <v>2785</v>
      </c>
      <c r="X723" s="4" t="s">
        <v>2786</v>
      </c>
      <c r="Y723" s="4" t="s">
        <v>2787</v>
      </c>
      <c r="Z723" s="4" t="s">
        <v>2788</v>
      </c>
      <c r="AC723" s="4">
        <v>70</v>
      </c>
      <c r="AD723" s="4" t="s">
        <v>628</v>
      </c>
      <c r="AE723" s="4" t="s">
        <v>629</v>
      </c>
      <c r="AJ723" s="4" t="s">
        <v>34</v>
      </c>
      <c r="AK723" s="4" t="s">
        <v>35</v>
      </c>
      <c r="AL723" s="4" t="s">
        <v>893</v>
      </c>
      <c r="AM723" s="4" t="s">
        <v>894</v>
      </c>
      <c r="AT723" s="4" t="s">
        <v>2783</v>
      </c>
      <c r="AU723" s="4" t="s">
        <v>2784</v>
      </c>
      <c r="AV723" s="4" t="s">
        <v>2789</v>
      </c>
      <c r="AW723" s="4" t="s">
        <v>2790</v>
      </c>
      <c r="BG723" s="4" t="s">
        <v>2783</v>
      </c>
      <c r="BH723" s="4" t="s">
        <v>2784</v>
      </c>
      <c r="BI723" s="4" t="s">
        <v>2791</v>
      </c>
      <c r="BJ723" s="4" t="s">
        <v>2792</v>
      </c>
      <c r="BK723" s="4" t="s">
        <v>2793</v>
      </c>
      <c r="BL723" s="4" t="s">
        <v>2794</v>
      </c>
      <c r="BM723" s="4" t="s">
        <v>2795</v>
      </c>
      <c r="BN723" s="4" t="s">
        <v>2796</v>
      </c>
      <c r="BO723" s="4" t="s">
        <v>82</v>
      </c>
      <c r="BP723" s="4" t="s">
        <v>83</v>
      </c>
      <c r="BQ723" s="4" t="s">
        <v>9636</v>
      </c>
      <c r="BR723" s="4" t="s">
        <v>9637</v>
      </c>
      <c r="BS723" s="4" t="s">
        <v>9638</v>
      </c>
      <c r="BT723" s="4" t="s">
        <v>9639</v>
      </c>
    </row>
    <row r="724" spans="1:72" ht="13.5" customHeight="1">
      <c r="A724" s="6" t="str">
        <f>HYPERLINK("http://kyu.snu.ac.kr/sdhj/index.jsp?type=hj/GK14791_00IM0001_131a.jpg","1870_해북촌_131a")</f>
        <v>1870_해북촌_131a</v>
      </c>
      <c r="B724" s="4">
        <v>1870</v>
      </c>
      <c r="C724" s="4" t="s">
        <v>9062</v>
      </c>
      <c r="D724" s="4" t="s">
        <v>9063</v>
      </c>
      <c r="E724" s="4">
        <v>723</v>
      </c>
      <c r="F724" s="4">
        <v>6</v>
      </c>
      <c r="G724" s="4" t="s">
        <v>2357</v>
      </c>
      <c r="H724" s="4" t="s">
        <v>2358</v>
      </c>
      <c r="I724" s="4">
        <v>4</v>
      </c>
      <c r="L724" s="4">
        <v>5</v>
      </c>
      <c r="M724" s="4" t="s">
        <v>2781</v>
      </c>
      <c r="N724" s="4" t="s">
        <v>2782</v>
      </c>
      <c r="S724" s="4" t="s">
        <v>96</v>
      </c>
      <c r="T724" s="4" t="s">
        <v>97</v>
      </c>
      <c r="W724" s="4" t="s">
        <v>126</v>
      </c>
      <c r="X724" s="4" t="s">
        <v>9640</v>
      </c>
      <c r="Y724" s="4" t="s">
        <v>100</v>
      </c>
      <c r="Z724" s="4" t="s">
        <v>101</v>
      </c>
      <c r="AC724" s="4">
        <v>61</v>
      </c>
      <c r="AD724" s="4" t="s">
        <v>295</v>
      </c>
      <c r="AE724" s="4" t="s">
        <v>296</v>
      </c>
      <c r="AJ724" s="4" t="s">
        <v>104</v>
      </c>
      <c r="AK724" s="4" t="s">
        <v>105</v>
      </c>
      <c r="AL724" s="4" t="s">
        <v>115</v>
      </c>
      <c r="AM724" s="4" t="s">
        <v>9061</v>
      </c>
      <c r="AT724" s="4" t="s">
        <v>82</v>
      </c>
      <c r="AU724" s="4" t="s">
        <v>83</v>
      </c>
      <c r="AV724" s="4" t="s">
        <v>2797</v>
      </c>
      <c r="AW724" s="4" t="s">
        <v>2798</v>
      </c>
      <c r="BG724" s="4" t="s">
        <v>82</v>
      </c>
      <c r="BH724" s="4" t="s">
        <v>83</v>
      </c>
      <c r="BI724" s="4" t="s">
        <v>2799</v>
      </c>
      <c r="BJ724" s="4" t="s">
        <v>2800</v>
      </c>
      <c r="BK724" s="4" t="s">
        <v>82</v>
      </c>
      <c r="BL724" s="4" t="s">
        <v>83</v>
      </c>
      <c r="BM724" s="4" t="s">
        <v>2801</v>
      </c>
      <c r="BN724" s="4" t="s">
        <v>2802</v>
      </c>
      <c r="BO724" s="4" t="s">
        <v>82</v>
      </c>
      <c r="BP724" s="4" t="s">
        <v>83</v>
      </c>
      <c r="BQ724" s="4" t="s">
        <v>2803</v>
      </c>
      <c r="BR724" s="4" t="s">
        <v>2804</v>
      </c>
      <c r="BS724" s="4" t="s">
        <v>222</v>
      </c>
      <c r="BT724" s="4" t="s">
        <v>223</v>
      </c>
    </row>
    <row r="725" spans="1:72" ht="13.5" customHeight="1">
      <c r="A725" s="6" t="str">
        <f>HYPERLINK("http://kyu.snu.ac.kr/sdhj/index.jsp?type=hj/GK14791_00IM0001_131a.jpg","1870_해북촌_131a")</f>
        <v>1870_해북촌_131a</v>
      </c>
      <c r="B725" s="4">
        <v>1870</v>
      </c>
      <c r="C725" s="4" t="s">
        <v>9016</v>
      </c>
      <c r="D725" s="4" t="s">
        <v>9017</v>
      </c>
      <c r="E725" s="4">
        <v>724</v>
      </c>
      <c r="F725" s="4">
        <v>6</v>
      </c>
      <c r="G725" s="4" t="s">
        <v>2357</v>
      </c>
      <c r="H725" s="4" t="s">
        <v>2358</v>
      </c>
      <c r="I725" s="4">
        <v>4</v>
      </c>
      <c r="L725" s="4">
        <v>5</v>
      </c>
      <c r="M725" s="4" t="s">
        <v>2781</v>
      </c>
      <c r="N725" s="4" t="s">
        <v>2782</v>
      </c>
      <c r="S725" s="4" t="s">
        <v>116</v>
      </c>
      <c r="T725" s="4" t="s">
        <v>117</v>
      </c>
      <c r="Y725" s="4" t="s">
        <v>2805</v>
      </c>
      <c r="Z725" s="4" t="s">
        <v>1742</v>
      </c>
      <c r="AC725" s="4">
        <v>21</v>
      </c>
      <c r="AD725" s="4" t="s">
        <v>127</v>
      </c>
      <c r="AE725" s="4" t="s">
        <v>128</v>
      </c>
    </row>
    <row r="726" spans="1:72" ht="13.5" customHeight="1">
      <c r="A726" s="6" t="str">
        <f>HYPERLINK("http://kyu.snu.ac.kr/sdhj/index.jsp?type=hj/GK14791_00IM0001_131a.jpg","1870_해북촌_131a")</f>
        <v>1870_해북촌_131a</v>
      </c>
      <c r="B726" s="4">
        <v>1870</v>
      </c>
      <c r="C726" s="4" t="s">
        <v>9062</v>
      </c>
      <c r="D726" s="4" t="s">
        <v>9063</v>
      </c>
      <c r="E726" s="4">
        <v>725</v>
      </c>
      <c r="F726" s="4">
        <v>6</v>
      </c>
      <c r="G726" s="4" t="s">
        <v>2357</v>
      </c>
      <c r="H726" s="4" t="s">
        <v>2358</v>
      </c>
      <c r="I726" s="4">
        <v>4</v>
      </c>
      <c r="L726" s="4">
        <v>5</v>
      </c>
      <c r="M726" s="4" t="s">
        <v>2781</v>
      </c>
      <c r="N726" s="4" t="s">
        <v>2782</v>
      </c>
      <c r="T726" s="4" t="s">
        <v>9641</v>
      </c>
      <c r="U726" s="4" t="s">
        <v>138</v>
      </c>
      <c r="V726" s="4" t="s">
        <v>139</v>
      </c>
      <c r="Y726" s="4" t="s">
        <v>2806</v>
      </c>
      <c r="Z726" s="4" t="s">
        <v>2807</v>
      </c>
      <c r="AD726" s="4" t="s">
        <v>404</v>
      </c>
      <c r="AE726" s="4" t="s">
        <v>405</v>
      </c>
    </row>
    <row r="727" spans="1:72" ht="13.5" customHeight="1">
      <c r="A727" s="6" t="str">
        <f>HYPERLINK("http://kyu.snu.ac.kr/sdhj/index.jsp?type=hj/GK14791_00IM0001_131a.jpg","1870_해북촌_131a")</f>
        <v>1870_해북촌_131a</v>
      </c>
      <c r="B727" s="4">
        <v>1870</v>
      </c>
      <c r="C727" s="4" t="s">
        <v>9062</v>
      </c>
      <c r="D727" s="4" t="s">
        <v>9063</v>
      </c>
      <c r="E727" s="4">
        <v>726</v>
      </c>
      <c r="F727" s="4">
        <v>6</v>
      </c>
      <c r="G727" s="4" t="s">
        <v>2357</v>
      </c>
      <c r="H727" s="4" t="s">
        <v>2358</v>
      </c>
      <c r="I727" s="4">
        <v>5</v>
      </c>
      <c r="J727" s="4" t="s">
        <v>2808</v>
      </c>
      <c r="K727" s="4" t="s">
        <v>2809</v>
      </c>
      <c r="L727" s="4">
        <v>1</v>
      </c>
      <c r="M727" s="4" t="s">
        <v>2810</v>
      </c>
      <c r="N727" s="4" t="s">
        <v>2811</v>
      </c>
      <c r="T727" s="4" t="s">
        <v>9642</v>
      </c>
      <c r="U727" s="4" t="s">
        <v>73</v>
      </c>
      <c r="V727" s="4" t="s">
        <v>74</v>
      </c>
      <c r="W727" s="4" t="s">
        <v>75</v>
      </c>
      <c r="X727" s="4" t="s">
        <v>9643</v>
      </c>
      <c r="Y727" s="4" t="s">
        <v>2812</v>
      </c>
      <c r="Z727" s="4" t="s">
        <v>2813</v>
      </c>
      <c r="AC727" s="4">
        <v>18</v>
      </c>
      <c r="AD727" s="4" t="s">
        <v>122</v>
      </c>
      <c r="AE727" s="4" t="s">
        <v>123</v>
      </c>
      <c r="AJ727" s="4" t="s">
        <v>34</v>
      </c>
      <c r="AK727" s="4" t="s">
        <v>35</v>
      </c>
      <c r="AL727" s="4" t="s">
        <v>260</v>
      </c>
      <c r="AM727" s="4" t="s">
        <v>261</v>
      </c>
      <c r="AT727" s="4" t="s">
        <v>82</v>
      </c>
      <c r="AU727" s="4" t="s">
        <v>83</v>
      </c>
      <c r="AV727" s="4" t="s">
        <v>2814</v>
      </c>
      <c r="AW727" s="4" t="s">
        <v>2367</v>
      </c>
      <c r="BG727" s="4" t="s">
        <v>2815</v>
      </c>
      <c r="BH727" s="4" t="s">
        <v>2816</v>
      </c>
      <c r="BI727" s="4" t="s">
        <v>2817</v>
      </c>
      <c r="BJ727" s="4" t="s">
        <v>2818</v>
      </c>
      <c r="BK727" s="4" t="s">
        <v>82</v>
      </c>
      <c r="BL727" s="4" t="s">
        <v>83</v>
      </c>
      <c r="BM727" s="4" t="s">
        <v>2819</v>
      </c>
      <c r="BN727" s="4" t="s">
        <v>2820</v>
      </c>
      <c r="BO727" s="4" t="s">
        <v>2815</v>
      </c>
      <c r="BP727" s="4" t="s">
        <v>2816</v>
      </c>
      <c r="BQ727" s="4" t="s">
        <v>2821</v>
      </c>
      <c r="BR727" s="4" t="s">
        <v>2822</v>
      </c>
      <c r="BS727" s="4" t="s">
        <v>659</v>
      </c>
      <c r="BT727" s="4" t="s">
        <v>660</v>
      </c>
    </row>
    <row r="728" spans="1:72" ht="13.5" customHeight="1">
      <c r="A728" s="6" t="str">
        <f>HYPERLINK("http://kyu.snu.ac.kr/sdhj/index.jsp?type=hj/GK14791_00IM0001_131a.jpg","1870_해북촌_131a")</f>
        <v>1870_해북촌_131a</v>
      </c>
      <c r="B728" s="4">
        <v>1870</v>
      </c>
      <c r="C728" s="4" t="s">
        <v>8930</v>
      </c>
      <c r="D728" s="4" t="s">
        <v>8931</v>
      </c>
      <c r="E728" s="4">
        <v>727</v>
      </c>
      <c r="F728" s="4">
        <v>6</v>
      </c>
      <c r="G728" s="4" t="s">
        <v>2357</v>
      </c>
      <c r="H728" s="4" t="s">
        <v>2358</v>
      </c>
      <c r="I728" s="4">
        <v>5</v>
      </c>
      <c r="L728" s="4">
        <v>1</v>
      </c>
      <c r="M728" s="4" t="s">
        <v>2810</v>
      </c>
      <c r="N728" s="4" t="s">
        <v>2811</v>
      </c>
      <c r="S728" s="4" t="s">
        <v>214</v>
      </c>
      <c r="T728" s="4" t="s">
        <v>215</v>
      </c>
      <c r="W728" s="4" t="s">
        <v>1269</v>
      </c>
      <c r="X728" s="4" t="s">
        <v>585</v>
      </c>
      <c r="Y728" s="4" t="s">
        <v>100</v>
      </c>
      <c r="Z728" s="4" t="s">
        <v>101</v>
      </c>
      <c r="AC728" s="4">
        <v>54</v>
      </c>
      <c r="AD728" s="4" t="s">
        <v>151</v>
      </c>
      <c r="AE728" s="4" t="s">
        <v>152</v>
      </c>
    </row>
    <row r="729" spans="1:72" ht="13.5" customHeight="1">
      <c r="A729" s="6" t="str">
        <f>HYPERLINK("http://kyu.snu.ac.kr/sdhj/index.jsp?type=hj/GK14791_00IM0001_131a.jpg","1870_해북촌_131a")</f>
        <v>1870_해북촌_131a</v>
      </c>
      <c r="B729" s="4">
        <v>1870</v>
      </c>
      <c r="C729" s="4" t="s">
        <v>9084</v>
      </c>
      <c r="D729" s="4" t="s">
        <v>9085</v>
      </c>
      <c r="E729" s="4">
        <v>728</v>
      </c>
      <c r="F729" s="4">
        <v>6</v>
      </c>
      <c r="G729" s="4" t="s">
        <v>2357</v>
      </c>
      <c r="H729" s="4" t="s">
        <v>2358</v>
      </c>
      <c r="I729" s="4">
        <v>5</v>
      </c>
      <c r="L729" s="4">
        <v>1</v>
      </c>
      <c r="M729" s="4" t="s">
        <v>2810</v>
      </c>
      <c r="N729" s="4" t="s">
        <v>2811</v>
      </c>
      <c r="S729" s="4" t="s">
        <v>96</v>
      </c>
      <c r="T729" s="4" t="s">
        <v>97</v>
      </c>
      <c r="W729" s="4" t="s">
        <v>75</v>
      </c>
      <c r="X729" s="4" t="s">
        <v>9643</v>
      </c>
      <c r="Y729" s="4" t="s">
        <v>100</v>
      </c>
      <c r="Z729" s="4" t="s">
        <v>101</v>
      </c>
      <c r="AC729" s="4">
        <v>16</v>
      </c>
      <c r="AD729" s="4" t="s">
        <v>701</v>
      </c>
      <c r="AE729" s="4" t="s">
        <v>702</v>
      </c>
      <c r="AJ729" s="4" t="s">
        <v>104</v>
      </c>
      <c r="AK729" s="4" t="s">
        <v>105</v>
      </c>
      <c r="AL729" s="4" t="s">
        <v>222</v>
      </c>
      <c r="AM729" s="4" t="s">
        <v>223</v>
      </c>
      <c r="AT729" s="4" t="s">
        <v>82</v>
      </c>
      <c r="AU729" s="4" t="s">
        <v>83</v>
      </c>
      <c r="AV729" s="4" t="s">
        <v>8959</v>
      </c>
      <c r="AW729" s="4" t="s">
        <v>2706</v>
      </c>
      <c r="BG729" s="4" t="s">
        <v>82</v>
      </c>
      <c r="BH729" s="4" t="s">
        <v>83</v>
      </c>
      <c r="BI729" s="4" t="s">
        <v>2707</v>
      </c>
      <c r="BJ729" s="4" t="s">
        <v>9644</v>
      </c>
      <c r="BK729" s="4" t="s">
        <v>82</v>
      </c>
      <c r="BL729" s="4" t="s">
        <v>83</v>
      </c>
      <c r="BM729" s="4" t="s">
        <v>2823</v>
      </c>
      <c r="BN729" s="4" t="s">
        <v>2824</v>
      </c>
      <c r="BO729" s="4" t="s">
        <v>82</v>
      </c>
      <c r="BP729" s="4" t="s">
        <v>83</v>
      </c>
      <c r="BQ729" s="4" t="s">
        <v>2825</v>
      </c>
      <c r="BR729" s="4" t="s">
        <v>9645</v>
      </c>
      <c r="BS729" s="4" t="s">
        <v>488</v>
      </c>
      <c r="BT729" s="4" t="s">
        <v>489</v>
      </c>
    </row>
    <row r="730" spans="1:72" ht="13.5" customHeight="1">
      <c r="A730" s="6" t="str">
        <f>HYPERLINK("http://kyu.snu.ac.kr/sdhj/index.jsp?type=hj/GK14791_00IM0001_131a.jpg","1870_해북촌_131a")</f>
        <v>1870_해북촌_131a</v>
      </c>
      <c r="B730" s="4">
        <v>1870</v>
      </c>
      <c r="C730" s="4" t="s">
        <v>9174</v>
      </c>
      <c r="D730" s="4" t="s">
        <v>9175</v>
      </c>
      <c r="E730" s="4">
        <v>729</v>
      </c>
      <c r="F730" s="4">
        <v>6</v>
      </c>
      <c r="G730" s="4" t="s">
        <v>2357</v>
      </c>
      <c r="H730" s="4" t="s">
        <v>2358</v>
      </c>
      <c r="I730" s="4">
        <v>5</v>
      </c>
      <c r="L730" s="4">
        <v>1</v>
      </c>
      <c r="M730" s="4" t="s">
        <v>2810</v>
      </c>
      <c r="N730" s="4" t="s">
        <v>2811</v>
      </c>
      <c r="T730" s="4" t="s">
        <v>9646</v>
      </c>
      <c r="U730" s="4" t="s">
        <v>284</v>
      </c>
      <c r="V730" s="4" t="s">
        <v>285</v>
      </c>
      <c r="Y730" s="4" t="s">
        <v>2826</v>
      </c>
      <c r="Z730" s="4" t="s">
        <v>2827</v>
      </c>
      <c r="AD730" s="4" t="s">
        <v>480</v>
      </c>
      <c r="AE730" s="4" t="s">
        <v>481</v>
      </c>
    </row>
    <row r="731" spans="1:72" ht="13.5" customHeight="1">
      <c r="A731" s="6" t="str">
        <f>HYPERLINK("http://kyu.snu.ac.kr/sdhj/index.jsp?type=hj/GK14791_00IM0001_131a.jpg","1870_해북촌_131a")</f>
        <v>1870_해북촌_131a</v>
      </c>
      <c r="B731" s="4">
        <v>1870</v>
      </c>
      <c r="C731" s="4" t="s">
        <v>9084</v>
      </c>
      <c r="D731" s="4" t="s">
        <v>9085</v>
      </c>
      <c r="E731" s="4">
        <v>730</v>
      </c>
      <c r="F731" s="4">
        <v>6</v>
      </c>
      <c r="G731" s="4" t="s">
        <v>2357</v>
      </c>
      <c r="H731" s="4" t="s">
        <v>2358</v>
      </c>
      <c r="I731" s="4">
        <v>5</v>
      </c>
      <c r="L731" s="4">
        <v>1</v>
      </c>
      <c r="M731" s="4" t="s">
        <v>2810</v>
      </c>
      <c r="N731" s="4" t="s">
        <v>2811</v>
      </c>
      <c r="T731" s="4" t="s">
        <v>9646</v>
      </c>
      <c r="U731" s="4" t="s">
        <v>138</v>
      </c>
      <c r="V731" s="4" t="s">
        <v>139</v>
      </c>
      <c r="Y731" s="4" t="s">
        <v>2828</v>
      </c>
      <c r="Z731" s="4" t="s">
        <v>2829</v>
      </c>
      <c r="AD731" s="4" t="s">
        <v>242</v>
      </c>
      <c r="AE731" s="4" t="s">
        <v>243</v>
      </c>
    </row>
    <row r="732" spans="1:72" ht="13.5" customHeight="1">
      <c r="A732" s="6" t="str">
        <f>HYPERLINK("http://kyu.snu.ac.kr/sdhj/index.jsp?type=hj/GK14791_00IM0001_131a.jpg","1870_해북촌_131a")</f>
        <v>1870_해북촌_131a</v>
      </c>
      <c r="B732" s="4">
        <v>1870</v>
      </c>
      <c r="C732" s="4" t="s">
        <v>9084</v>
      </c>
      <c r="D732" s="4" t="s">
        <v>9085</v>
      </c>
      <c r="E732" s="4">
        <v>731</v>
      </c>
      <c r="F732" s="4">
        <v>6</v>
      </c>
      <c r="G732" s="4" t="s">
        <v>2357</v>
      </c>
      <c r="H732" s="4" t="s">
        <v>2358</v>
      </c>
      <c r="I732" s="4">
        <v>5</v>
      </c>
      <c r="L732" s="4">
        <v>1</v>
      </c>
      <c r="M732" s="4" t="s">
        <v>2810</v>
      </c>
      <c r="N732" s="4" t="s">
        <v>2811</v>
      </c>
      <c r="T732" s="4" t="s">
        <v>9646</v>
      </c>
      <c r="U732" s="4" t="s">
        <v>138</v>
      </c>
      <c r="V732" s="4" t="s">
        <v>139</v>
      </c>
      <c r="Y732" s="4" t="s">
        <v>1004</v>
      </c>
      <c r="Z732" s="4" t="s">
        <v>1005</v>
      </c>
      <c r="AD732" s="4" t="s">
        <v>278</v>
      </c>
      <c r="AE732" s="4" t="s">
        <v>279</v>
      </c>
    </row>
    <row r="733" spans="1:72" ht="13.5" customHeight="1">
      <c r="A733" s="6" t="str">
        <f>HYPERLINK("http://kyu.snu.ac.kr/sdhj/index.jsp?type=hj/GK14791_00IM0001_131a.jpg","1870_해북촌_131a")</f>
        <v>1870_해북촌_131a</v>
      </c>
      <c r="B733" s="4">
        <v>1870</v>
      </c>
      <c r="C733" s="4" t="s">
        <v>9084</v>
      </c>
      <c r="D733" s="4" t="s">
        <v>9085</v>
      </c>
      <c r="E733" s="4">
        <v>732</v>
      </c>
      <c r="F733" s="4">
        <v>6</v>
      </c>
      <c r="G733" s="4" t="s">
        <v>2357</v>
      </c>
      <c r="H733" s="4" t="s">
        <v>2358</v>
      </c>
      <c r="I733" s="4">
        <v>5</v>
      </c>
      <c r="L733" s="4">
        <v>2</v>
      </c>
      <c r="M733" s="4" t="s">
        <v>2830</v>
      </c>
      <c r="N733" s="4" t="s">
        <v>2831</v>
      </c>
      <c r="T733" s="4" t="s">
        <v>9080</v>
      </c>
      <c r="U733" s="4" t="s">
        <v>73</v>
      </c>
      <c r="V733" s="4" t="s">
        <v>74</v>
      </c>
      <c r="W733" s="4" t="s">
        <v>126</v>
      </c>
      <c r="X733" s="4" t="s">
        <v>9082</v>
      </c>
      <c r="Y733" s="4" t="s">
        <v>180</v>
      </c>
      <c r="Z733" s="4" t="s">
        <v>181</v>
      </c>
      <c r="AC733" s="4">
        <v>57</v>
      </c>
      <c r="AD733" s="4" t="s">
        <v>248</v>
      </c>
      <c r="AE733" s="4" t="s">
        <v>249</v>
      </c>
      <c r="AJ733" s="4" t="s">
        <v>34</v>
      </c>
      <c r="AK733" s="4" t="s">
        <v>35</v>
      </c>
      <c r="AL733" s="4" t="s">
        <v>115</v>
      </c>
      <c r="AM733" s="4" t="s">
        <v>9083</v>
      </c>
      <c r="AT733" s="4" t="s">
        <v>82</v>
      </c>
      <c r="AU733" s="4" t="s">
        <v>83</v>
      </c>
      <c r="AV733" s="4" t="s">
        <v>2674</v>
      </c>
      <c r="AW733" s="4" t="s">
        <v>2675</v>
      </c>
      <c r="BG733" s="4" t="s">
        <v>2832</v>
      </c>
      <c r="BH733" s="4" t="s">
        <v>2833</v>
      </c>
      <c r="BI733" s="4" t="s">
        <v>86</v>
      </c>
      <c r="BJ733" s="4" t="s">
        <v>87</v>
      </c>
      <c r="BK733" s="4" t="s">
        <v>82</v>
      </c>
      <c r="BL733" s="4" t="s">
        <v>83</v>
      </c>
      <c r="BM733" s="4" t="s">
        <v>2834</v>
      </c>
      <c r="BN733" s="4" t="s">
        <v>2835</v>
      </c>
      <c r="BO733" s="4" t="s">
        <v>82</v>
      </c>
      <c r="BP733" s="4" t="s">
        <v>83</v>
      </c>
      <c r="BQ733" s="4" t="s">
        <v>2836</v>
      </c>
      <c r="BR733" s="4" t="s">
        <v>2837</v>
      </c>
      <c r="BS733" s="4" t="s">
        <v>995</v>
      </c>
      <c r="BT733" s="4" t="s">
        <v>969</v>
      </c>
    </row>
    <row r="734" spans="1:72" ht="13.5" customHeight="1">
      <c r="A734" s="6" t="str">
        <f>HYPERLINK("http://kyu.snu.ac.kr/sdhj/index.jsp?type=hj/GK14791_00IM0001_131a.jpg","1870_해북촌_131a")</f>
        <v>1870_해북촌_131a</v>
      </c>
      <c r="B734" s="4">
        <v>1870</v>
      </c>
      <c r="C734" s="4" t="s">
        <v>9113</v>
      </c>
      <c r="D734" s="4" t="s">
        <v>9114</v>
      </c>
      <c r="E734" s="4">
        <v>733</v>
      </c>
      <c r="F734" s="4">
        <v>6</v>
      </c>
      <c r="G734" s="4" t="s">
        <v>2357</v>
      </c>
      <c r="H734" s="4" t="s">
        <v>2358</v>
      </c>
      <c r="I734" s="4">
        <v>5</v>
      </c>
      <c r="L734" s="4">
        <v>2</v>
      </c>
      <c r="M734" s="4" t="s">
        <v>2830</v>
      </c>
      <c r="N734" s="4" t="s">
        <v>2831</v>
      </c>
      <c r="S734" s="4" t="s">
        <v>96</v>
      </c>
      <c r="T734" s="4" t="s">
        <v>97</v>
      </c>
      <c r="W734" s="4" t="s">
        <v>2838</v>
      </c>
      <c r="X734" s="4" t="s">
        <v>2839</v>
      </c>
      <c r="Y734" s="4" t="s">
        <v>100</v>
      </c>
      <c r="Z734" s="4" t="s">
        <v>101</v>
      </c>
      <c r="AC734" s="4">
        <v>56</v>
      </c>
      <c r="AD734" s="4" t="s">
        <v>321</v>
      </c>
      <c r="AE734" s="4" t="s">
        <v>322</v>
      </c>
      <c r="AJ734" s="4" t="s">
        <v>104</v>
      </c>
      <c r="AK734" s="4" t="s">
        <v>105</v>
      </c>
      <c r="AL734" s="4" t="s">
        <v>1627</v>
      </c>
      <c r="AM734" s="4" t="s">
        <v>1628</v>
      </c>
      <c r="AT734" s="4" t="s">
        <v>82</v>
      </c>
      <c r="AU734" s="4" t="s">
        <v>83</v>
      </c>
      <c r="AV734" s="4" t="s">
        <v>2840</v>
      </c>
      <c r="AW734" s="4" t="s">
        <v>2841</v>
      </c>
      <c r="BG734" s="4" t="s">
        <v>82</v>
      </c>
      <c r="BH734" s="4" t="s">
        <v>83</v>
      </c>
      <c r="BI734" s="4" t="s">
        <v>2842</v>
      </c>
      <c r="BJ734" s="4" t="s">
        <v>2843</v>
      </c>
      <c r="BK734" s="4" t="s">
        <v>82</v>
      </c>
      <c r="BL734" s="4" t="s">
        <v>83</v>
      </c>
      <c r="BM734" s="4" t="s">
        <v>2844</v>
      </c>
      <c r="BN734" s="4" t="s">
        <v>2845</v>
      </c>
      <c r="BO734" s="4" t="s">
        <v>82</v>
      </c>
      <c r="BP734" s="4" t="s">
        <v>83</v>
      </c>
      <c r="BQ734" s="4" t="s">
        <v>2846</v>
      </c>
      <c r="BR734" s="4" t="s">
        <v>2847</v>
      </c>
      <c r="BS734" s="4" t="s">
        <v>202</v>
      </c>
      <c r="BT734" s="4" t="s">
        <v>203</v>
      </c>
    </row>
    <row r="735" spans="1:72" ht="13.5" customHeight="1">
      <c r="A735" s="6" t="str">
        <f>HYPERLINK("http://kyu.snu.ac.kr/sdhj/index.jsp?type=hj/GK14791_00IM0001_131a.jpg","1870_해북촌_131a")</f>
        <v>1870_해북촌_131a</v>
      </c>
      <c r="B735" s="4">
        <v>1870</v>
      </c>
      <c r="C735" s="4" t="s">
        <v>9161</v>
      </c>
      <c r="D735" s="4" t="s">
        <v>9162</v>
      </c>
      <c r="E735" s="4">
        <v>734</v>
      </c>
      <c r="F735" s="4">
        <v>6</v>
      </c>
      <c r="G735" s="4" t="s">
        <v>2357</v>
      </c>
      <c r="H735" s="4" t="s">
        <v>2358</v>
      </c>
      <c r="I735" s="4">
        <v>5</v>
      </c>
      <c r="L735" s="4">
        <v>2</v>
      </c>
      <c r="M735" s="4" t="s">
        <v>2830</v>
      </c>
      <c r="N735" s="4" t="s">
        <v>2831</v>
      </c>
      <c r="T735" s="4" t="s">
        <v>9088</v>
      </c>
      <c r="U735" s="4" t="s">
        <v>138</v>
      </c>
      <c r="V735" s="4" t="s">
        <v>139</v>
      </c>
      <c r="Y735" s="4" t="s">
        <v>2848</v>
      </c>
      <c r="Z735" s="4" t="s">
        <v>2849</v>
      </c>
      <c r="AD735" s="4" t="s">
        <v>282</v>
      </c>
      <c r="AE735" s="4" t="s">
        <v>283</v>
      </c>
    </row>
    <row r="736" spans="1:72" ht="13.5" customHeight="1">
      <c r="A736" s="6" t="str">
        <f>HYPERLINK("http://kyu.snu.ac.kr/sdhj/index.jsp?type=hj/GK14791_00IM0001_131a.jpg","1870_해북촌_131a")</f>
        <v>1870_해북촌_131a</v>
      </c>
      <c r="B736" s="4">
        <v>1870</v>
      </c>
      <c r="C736" s="4" t="s">
        <v>9086</v>
      </c>
      <c r="D736" s="4" t="s">
        <v>9087</v>
      </c>
      <c r="E736" s="4">
        <v>735</v>
      </c>
      <c r="F736" s="4">
        <v>6</v>
      </c>
      <c r="G736" s="4" t="s">
        <v>2357</v>
      </c>
      <c r="H736" s="4" t="s">
        <v>2358</v>
      </c>
      <c r="I736" s="4">
        <v>5</v>
      </c>
      <c r="L736" s="4">
        <v>2</v>
      </c>
      <c r="M736" s="4" t="s">
        <v>2830</v>
      </c>
      <c r="N736" s="4" t="s">
        <v>2831</v>
      </c>
      <c r="T736" s="4" t="s">
        <v>9088</v>
      </c>
      <c r="U736" s="4" t="s">
        <v>138</v>
      </c>
      <c r="V736" s="4" t="s">
        <v>139</v>
      </c>
      <c r="Y736" s="4" t="s">
        <v>190</v>
      </c>
      <c r="Z736" s="4" t="s">
        <v>191</v>
      </c>
      <c r="AD736" s="4" t="s">
        <v>771</v>
      </c>
      <c r="AE736" s="4" t="s">
        <v>772</v>
      </c>
    </row>
    <row r="737" spans="1:72" ht="13.5" customHeight="1">
      <c r="A737" s="6" t="str">
        <f>HYPERLINK("http://kyu.snu.ac.kr/sdhj/index.jsp?type=hj/GK14791_00IM0001_131b.jpg","1870_해북촌_131b")</f>
        <v>1870_해북촌_131b</v>
      </c>
      <c r="B737" s="4">
        <v>1870</v>
      </c>
      <c r="C737" s="4" t="s">
        <v>9086</v>
      </c>
      <c r="D737" s="4" t="s">
        <v>9087</v>
      </c>
      <c r="E737" s="4">
        <v>736</v>
      </c>
      <c r="F737" s="4">
        <v>6</v>
      </c>
      <c r="G737" s="4" t="s">
        <v>2357</v>
      </c>
      <c r="H737" s="4" t="s">
        <v>2358</v>
      </c>
      <c r="I737" s="4">
        <v>5</v>
      </c>
      <c r="L737" s="4">
        <v>3</v>
      </c>
      <c r="M737" s="4" t="s">
        <v>2850</v>
      </c>
      <c r="N737" s="4" t="s">
        <v>2851</v>
      </c>
      <c r="T737" s="4" t="s">
        <v>9647</v>
      </c>
      <c r="U737" s="4" t="s">
        <v>73</v>
      </c>
      <c r="V737" s="4" t="s">
        <v>74</v>
      </c>
      <c r="W737" s="4" t="s">
        <v>173</v>
      </c>
      <c r="X737" s="4" t="s">
        <v>9648</v>
      </c>
      <c r="Y737" s="4" t="s">
        <v>2852</v>
      </c>
      <c r="Z737" s="4" t="s">
        <v>2853</v>
      </c>
      <c r="AC737" s="4">
        <v>53</v>
      </c>
      <c r="AD737" s="4" t="s">
        <v>142</v>
      </c>
      <c r="AE737" s="4" t="s">
        <v>143</v>
      </c>
      <c r="AJ737" s="4" t="s">
        <v>34</v>
      </c>
      <c r="AK737" s="4" t="s">
        <v>35</v>
      </c>
      <c r="AL737" s="4" t="s">
        <v>176</v>
      </c>
      <c r="AM737" s="4" t="s">
        <v>177</v>
      </c>
      <c r="AT737" s="4" t="s">
        <v>82</v>
      </c>
      <c r="AU737" s="4" t="s">
        <v>83</v>
      </c>
      <c r="AV737" s="4" t="s">
        <v>2854</v>
      </c>
      <c r="AW737" s="4" t="s">
        <v>2855</v>
      </c>
      <c r="BG737" s="4" t="s">
        <v>82</v>
      </c>
      <c r="BH737" s="4" t="s">
        <v>83</v>
      </c>
      <c r="BI737" s="4" t="s">
        <v>2746</v>
      </c>
      <c r="BJ737" s="4" t="s">
        <v>2747</v>
      </c>
      <c r="BK737" s="4" t="s">
        <v>82</v>
      </c>
      <c r="BL737" s="4" t="s">
        <v>83</v>
      </c>
      <c r="BM737" s="4" t="s">
        <v>84</v>
      </c>
      <c r="BN737" s="4" t="s">
        <v>85</v>
      </c>
      <c r="BO737" s="4" t="s">
        <v>82</v>
      </c>
      <c r="BP737" s="4" t="s">
        <v>83</v>
      </c>
      <c r="BQ737" s="4" t="s">
        <v>2856</v>
      </c>
      <c r="BR737" s="4" t="s">
        <v>2857</v>
      </c>
      <c r="BS737" s="4" t="s">
        <v>260</v>
      </c>
      <c r="BT737" s="4" t="s">
        <v>261</v>
      </c>
    </row>
    <row r="738" spans="1:72" ht="13.5" customHeight="1">
      <c r="A738" s="6" t="str">
        <f>HYPERLINK("http://kyu.snu.ac.kr/sdhj/index.jsp?type=hj/GK14791_00IM0001_131b.jpg","1870_해북촌_131b")</f>
        <v>1870_해북촌_131b</v>
      </c>
      <c r="B738" s="4">
        <v>1870</v>
      </c>
      <c r="C738" s="4" t="s">
        <v>9498</v>
      </c>
      <c r="D738" s="4" t="s">
        <v>9499</v>
      </c>
      <c r="E738" s="4">
        <v>737</v>
      </c>
      <c r="F738" s="4">
        <v>6</v>
      </c>
      <c r="G738" s="4" t="s">
        <v>2357</v>
      </c>
      <c r="H738" s="4" t="s">
        <v>2358</v>
      </c>
      <c r="I738" s="4">
        <v>5</v>
      </c>
      <c r="L738" s="4">
        <v>3</v>
      </c>
      <c r="M738" s="4" t="s">
        <v>2850</v>
      </c>
      <c r="N738" s="4" t="s">
        <v>2851</v>
      </c>
      <c r="S738" s="4" t="s">
        <v>96</v>
      </c>
      <c r="T738" s="4" t="s">
        <v>97</v>
      </c>
      <c r="W738" s="4" t="s">
        <v>310</v>
      </c>
      <c r="X738" s="4" t="s">
        <v>311</v>
      </c>
      <c r="Y738" s="4" t="s">
        <v>100</v>
      </c>
      <c r="Z738" s="4" t="s">
        <v>101</v>
      </c>
      <c r="AC738" s="4">
        <v>54</v>
      </c>
      <c r="AD738" s="4" t="s">
        <v>151</v>
      </c>
      <c r="AE738" s="4" t="s">
        <v>152</v>
      </c>
      <c r="AJ738" s="4" t="s">
        <v>104</v>
      </c>
      <c r="AK738" s="4" t="s">
        <v>105</v>
      </c>
      <c r="AL738" s="4" t="s">
        <v>488</v>
      </c>
      <c r="AM738" s="4" t="s">
        <v>489</v>
      </c>
      <c r="AT738" s="4" t="s">
        <v>82</v>
      </c>
      <c r="AU738" s="4" t="s">
        <v>83</v>
      </c>
      <c r="AV738" s="4" t="s">
        <v>2858</v>
      </c>
      <c r="AW738" s="4" t="s">
        <v>2859</v>
      </c>
      <c r="BG738" s="4" t="s">
        <v>82</v>
      </c>
      <c r="BH738" s="4" t="s">
        <v>83</v>
      </c>
      <c r="BI738" s="4" t="s">
        <v>1517</v>
      </c>
      <c r="BJ738" s="4" t="s">
        <v>1042</v>
      </c>
      <c r="BK738" s="4" t="s">
        <v>82</v>
      </c>
      <c r="BL738" s="4" t="s">
        <v>83</v>
      </c>
      <c r="BM738" s="4" t="s">
        <v>2860</v>
      </c>
      <c r="BN738" s="4" t="s">
        <v>2861</v>
      </c>
      <c r="BO738" s="4" t="s">
        <v>82</v>
      </c>
      <c r="BP738" s="4" t="s">
        <v>83</v>
      </c>
      <c r="BQ738" s="4" t="s">
        <v>2862</v>
      </c>
      <c r="BR738" s="4" t="s">
        <v>2863</v>
      </c>
      <c r="BS738" s="4" t="s">
        <v>202</v>
      </c>
      <c r="BT738" s="4" t="s">
        <v>203</v>
      </c>
    </row>
    <row r="739" spans="1:72" ht="13.5" customHeight="1">
      <c r="A739" s="6" t="str">
        <f>HYPERLINK("http://kyu.snu.ac.kr/sdhj/index.jsp?type=hj/GK14791_00IM0001_131b.jpg","1870_해북촌_131b")</f>
        <v>1870_해북촌_131b</v>
      </c>
      <c r="B739" s="4">
        <v>1870</v>
      </c>
      <c r="C739" s="4" t="s">
        <v>9649</v>
      </c>
      <c r="D739" s="4" t="s">
        <v>9650</v>
      </c>
      <c r="E739" s="4">
        <v>738</v>
      </c>
      <c r="F739" s="4">
        <v>6</v>
      </c>
      <c r="G739" s="4" t="s">
        <v>2357</v>
      </c>
      <c r="H739" s="4" t="s">
        <v>2358</v>
      </c>
      <c r="I739" s="4">
        <v>5</v>
      </c>
      <c r="L739" s="4">
        <v>3</v>
      </c>
      <c r="M739" s="4" t="s">
        <v>2850</v>
      </c>
      <c r="N739" s="4" t="s">
        <v>2851</v>
      </c>
      <c r="T739" s="4" t="s">
        <v>9651</v>
      </c>
      <c r="U739" s="4" t="s">
        <v>284</v>
      </c>
      <c r="V739" s="4" t="s">
        <v>285</v>
      </c>
      <c r="Y739" s="4" t="s">
        <v>2864</v>
      </c>
      <c r="Z739" s="4" t="s">
        <v>2865</v>
      </c>
      <c r="AD739" s="4" t="s">
        <v>232</v>
      </c>
      <c r="AE739" s="4" t="s">
        <v>233</v>
      </c>
    </row>
    <row r="740" spans="1:72" ht="13.5" customHeight="1">
      <c r="A740" s="6" t="str">
        <f>HYPERLINK("http://kyu.snu.ac.kr/sdhj/index.jsp?type=hj/GK14791_00IM0001_131b.jpg","1870_해북촌_131b")</f>
        <v>1870_해북촌_131b</v>
      </c>
      <c r="B740" s="4">
        <v>1870</v>
      </c>
      <c r="C740" s="4" t="s">
        <v>9652</v>
      </c>
      <c r="D740" s="4" t="s">
        <v>9653</v>
      </c>
      <c r="E740" s="4">
        <v>739</v>
      </c>
      <c r="F740" s="4">
        <v>6</v>
      </c>
      <c r="G740" s="4" t="s">
        <v>2357</v>
      </c>
      <c r="H740" s="4" t="s">
        <v>2358</v>
      </c>
      <c r="I740" s="4">
        <v>5</v>
      </c>
      <c r="L740" s="4">
        <v>3</v>
      </c>
      <c r="M740" s="4" t="s">
        <v>2850</v>
      </c>
      <c r="N740" s="4" t="s">
        <v>2851</v>
      </c>
      <c r="T740" s="4" t="s">
        <v>9651</v>
      </c>
      <c r="U740" s="4" t="s">
        <v>138</v>
      </c>
      <c r="V740" s="4" t="s">
        <v>139</v>
      </c>
      <c r="Y740" s="4" t="s">
        <v>2866</v>
      </c>
      <c r="Z740" s="4" t="s">
        <v>2867</v>
      </c>
      <c r="AD740" s="4" t="s">
        <v>492</v>
      </c>
      <c r="AE740" s="4" t="s">
        <v>493</v>
      </c>
    </row>
    <row r="741" spans="1:72" ht="13.5" customHeight="1">
      <c r="A741" s="6" t="str">
        <f>HYPERLINK("http://kyu.snu.ac.kr/sdhj/index.jsp?type=hj/GK14791_00IM0001_131b.jpg","1870_해북촌_131b")</f>
        <v>1870_해북촌_131b</v>
      </c>
      <c r="B741" s="4">
        <v>1870</v>
      </c>
      <c r="C741" s="4" t="s">
        <v>9652</v>
      </c>
      <c r="D741" s="4" t="s">
        <v>9653</v>
      </c>
      <c r="E741" s="4">
        <v>740</v>
      </c>
      <c r="F741" s="4">
        <v>6</v>
      </c>
      <c r="G741" s="4" t="s">
        <v>2357</v>
      </c>
      <c r="H741" s="4" t="s">
        <v>2358</v>
      </c>
      <c r="I741" s="4">
        <v>5</v>
      </c>
      <c r="L741" s="4">
        <v>4</v>
      </c>
      <c r="M741" s="4" t="s">
        <v>2868</v>
      </c>
      <c r="N741" s="4" t="s">
        <v>2869</v>
      </c>
      <c r="T741" s="4" t="s">
        <v>9654</v>
      </c>
      <c r="U741" s="4" t="s">
        <v>73</v>
      </c>
      <c r="V741" s="4" t="s">
        <v>74</v>
      </c>
      <c r="W741" s="4" t="s">
        <v>490</v>
      </c>
      <c r="X741" s="4" t="s">
        <v>491</v>
      </c>
      <c r="Y741" s="4" t="s">
        <v>2870</v>
      </c>
      <c r="Z741" s="4" t="s">
        <v>2871</v>
      </c>
      <c r="AC741" s="4">
        <v>74</v>
      </c>
      <c r="AD741" s="4" t="s">
        <v>218</v>
      </c>
      <c r="AE741" s="4" t="s">
        <v>219</v>
      </c>
      <c r="AJ741" s="4" t="s">
        <v>34</v>
      </c>
      <c r="AK741" s="4" t="s">
        <v>35</v>
      </c>
      <c r="AL741" s="4" t="s">
        <v>488</v>
      </c>
      <c r="AM741" s="4" t="s">
        <v>489</v>
      </c>
      <c r="AT741" s="4" t="s">
        <v>82</v>
      </c>
      <c r="AU741" s="4" t="s">
        <v>83</v>
      </c>
      <c r="AV741" s="4" t="s">
        <v>1983</v>
      </c>
      <c r="AW741" s="4" t="s">
        <v>1984</v>
      </c>
      <c r="BG741" s="4" t="s">
        <v>82</v>
      </c>
      <c r="BH741" s="4" t="s">
        <v>83</v>
      </c>
      <c r="BI741" s="4" t="s">
        <v>1985</v>
      </c>
      <c r="BJ741" s="4" t="s">
        <v>1986</v>
      </c>
      <c r="BK741" s="4" t="s">
        <v>82</v>
      </c>
      <c r="BL741" s="4" t="s">
        <v>83</v>
      </c>
      <c r="BM741" s="4" t="s">
        <v>1987</v>
      </c>
      <c r="BN741" s="4" t="s">
        <v>1988</v>
      </c>
      <c r="BO741" s="4" t="s">
        <v>82</v>
      </c>
      <c r="BP741" s="4" t="s">
        <v>83</v>
      </c>
      <c r="BQ741" s="4" t="s">
        <v>1989</v>
      </c>
      <c r="BR741" s="4" t="s">
        <v>1990</v>
      </c>
      <c r="BS741" s="4" t="s">
        <v>153</v>
      </c>
      <c r="BT741" s="4" t="s">
        <v>154</v>
      </c>
    </row>
    <row r="742" spans="1:72" ht="13.5" customHeight="1">
      <c r="A742" s="6" t="str">
        <f>HYPERLINK("http://kyu.snu.ac.kr/sdhj/index.jsp?type=hj/GK14791_00IM0001_131b.jpg","1870_해북촌_131b")</f>
        <v>1870_해북촌_131b</v>
      </c>
      <c r="B742" s="4">
        <v>1870</v>
      </c>
      <c r="C742" s="4" t="s">
        <v>9477</v>
      </c>
      <c r="D742" s="4" t="s">
        <v>9478</v>
      </c>
      <c r="E742" s="4">
        <v>741</v>
      </c>
      <c r="F742" s="4">
        <v>6</v>
      </c>
      <c r="G742" s="4" t="s">
        <v>2357</v>
      </c>
      <c r="H742" s="4" t="s">
        <v>2358</v>
      </c>
      <c r="I742" s="4">
        <v>5</v>
      </c>
      <c r="L742" s="4">
        <v>4</v>
      </c>
      <c r="M742" s="4" t="s">
        <v>2868</v>
      </c>
      <c r="N742" s="4" t="s">
        <v>2869</v>
      </c>
      <c r="S742" s="4" t="s">
        <v>96</v>
      </c>
      <c r="T742" s="4" t="s">
        <v>97</v>
      </c>
      <c r="W742" s="4" t="s">
        <v>647</v>
      </c>
      <c r="X742" s="4" t="s">
        <v>648</v>
      </c>
      <c r="Y742" s="4" t="s">
        <v>100</v>
      </c>
      <c r="Z742" s="4" t="s">
        <v>101</v>
      </c>
      <c r="AC742" s="4">
        <v>54</v>
      </c>
      <c r="AD742" s="4" t="s">
        <v>258</v>
      </c>
      <c r="AE742" s="4" t="s">
        <v>259</v>
      </c>
      <c r="AJ742" s="4" t="s">
        <v>104</v>
      </c>
      <c r="AK742" s="4" t="s">
        <v>105</v>
      </c>
      <c r="AL742" s="4" t="s">
        <v>697</v>
      </c>
      <c r="AM742" s="4" t="s">
        <v>698</v>
      </c>
      <c r="AT742" s="4" t="s">
        <v>82</v>
      </c>
      <c r="AU742" s="4" t="s">
        <v>83</v>
      </c>
      <c r="AV742" s="4" t="s">
        <v>2872</v>
      </c>
      <c r="AW742" s="4" t="s">
        <v>2873</v>
      </c>
      <c r="BG742" s="4" t="s">
        <v>82</v>
      </c>
      <c r="BH742" s="4" t="s">
        <v>83</v>
      </c>
      <c r="BI742" s="4" t="s">
        <v>2874</v>
      </c>
      <c r="BJ742" s="4" t="s">
        <v>1110</v>
      </c>
      <c r="BK742" s="4" t="s">
        <v>82</v>
      </c>
      <c r="BL742" s="4" t="s">
        <v>83</v>
      </c>
      <c r="BM742" s="4" t="s">
        <v>2875</v>
      </c>
      <c r="BN742" s="4" t="s">
        <v>2876</v>
      </c>
      <c r="BO742" s="4" t="s">
        <v>82</v>
      </c>
      <c r="BP742" s="4" t="s">
        <v>83</v>
      </c>
      <c r="BQ742" s="4" t="s">
        <v>2877</v>
      </c>
      <c r="BR742" s="4" t="s">
        <v>2878</v>
      </c>
      <c r="BS742" s="4" t="s">
        <v>260</v>
      </c>
      <c r="BT742" s="4" t="s">
        <v>261</v>
      </c>
    </row>
    <row r="743" spans="1:72" ht="13.5" customHeight="1">
      <c r="A743" s="6" t="str">
        <f>HYPERLINK("http://kyu.snu.ac.kr/sdhj/index.jsp?type=hj/GK14791_00IM0001_131b.jpg","1870_해북촌_131b")</f>
        <v>1870_해북촌_131b</v>
      </c>
      <c r="B743" s="4">
        <v>1870</v>
      </c>
      <c r="C743" s="4" t="s">
        <v>9466</v>
      </c>
      <c r="D743" s="4" t="s">
        <v>9467</v>
      </c>
      <c r="E743" s="4">
        <v>742</v>
      </c>
      <c r="F743" s="4">
        <v>6</v>
      </c>
      <c r="G743" s="4" t="s">
        <v>2357</v>
      </c>
      <c r="H743" s="4" t="s">
        <v>2358</v>
      </c>
      <c r="I743" s="4">
        <v>5</v>
      </c>
      <c r="L743" s="4">
        <v>4</v>
      </c>
      <c r="M743" s="4" t="s">
        <v>2868</v>
      </c>
      <c r="N743" s="4" t="s">
        <v>2869</v>
      </c>
      <c r="T743" s="4" t="s">
        <v>9655</v>
      </c>
      <c r="U743" s="4" t="s">
        <v>138</v>
      </c>
      <c r="V743" s="4" t="s">
        <v>139</v>
      </c>
      <c r="Y743" s="4" t="s">
        <v>630</v>
      </c>
      <c r="Z743" s="4" t="s">
        <v>631</v>
      </c>
      <c r="AD743" s="4" t="s">
        <v>414</v>
      </c>
      <c r="AE743" s="4" t="s">
        <v>415</v>
      </c>
    </row>
    <row r="744" spans="1:72" ht="13.5" customHeight="1">
      <c r="A744" s="6" t="str">
        <f>HYPERLINK("http://kyu.snu.ac.kr/sdhj/index.jsp?type=hj/GK14791_00IM0001_131b.jpg","1870_해북촌_131b")</f>
        <v>1870_해북촌_131b</v>
      </c>
      <c r="B744" s="4">
        <v>1870</v>
      </c>
      <c r="C744" s="4" t="s">
        <v>9094</v>
      </c>
      <c r="D744" s="4" t="s">
        <v>9095</v>
      </c>
      <c r="E744" s="4">
        <v>743</v>
      </c>
      <c r="F744" s="4">
        <v>6</v>
      </c>
      <c r="G744" s="4" t="s">
        <v>2357</v>
      </c>
      <c r="H744" s="4" t="s">
        <v>2358</v>
      </c>
      <c r="I744" s="4">
        <v>5</v>
      </c>
      <c r="L744" s="4">
        <v>4</v>
      </c>
      <c r="M744" s="4" t="s">
        <v>2868</v>
      </c>
      <c r="N744" s="4" t="s">
        <v>2869</v>
      </c>
      <c r="T744" s="4" t="s">
        <v>9655</v>
      </c>
      <c r="U744" s="4" t="s">
        <v>138</v>
      </c>
      <c r="V744" s="4" t="s">
        <v>139</v>
      </c>
      <c r="Y744" s="4" t="s">
        <v>140</v>
      </c>
      <c r="Z744" s="4" t="s">
        <v>141</v>
      </c>
      <c r="AD744" s="4" t="s">
        <v>295</v>
      </c>
      <c r="AE744" s="4" t="s">
        <v>296</v>
      </c>
    </row>
    <row r="745" spans="1:72" ht="13.5" customHeight="1">
      <c r="A745" s="6" t="str">
        <f>HYPERLINK("http://kyu.snu.ac.kr/sdhj/index.jsp?type=hj/GK14791_00IM0001_131b.jpg","1870_해북촌_131b")</f>
        <v>1870_해북촌_131b</v>
      </c>
      <c r="B745" s="4">
        <v>1870</v>
      </c>
      <c r="C745" s="4" t="s">
        <v>9094</v>
      </c>
      <c r="D745" s="4" t="s">
        <v>9095</v>
      </c>
      <c r="E745" s="4">
        <v>744</v>
      </c>
      <c r="F745" s="4">
        <v>6</v>
      </c>
      <c r="G745" s="4" t="s">
        <v>2357</v>
      </c>
      <c r="H745" s="4" t="s">
        <v>2358</v>
      </c>
      <c r="I745" s="4">
        <v>5</v>
      </c>
      <c r="L745" s="4">
        <v>4</v>
      </c>
      <c r="M745" s="4" t="s">
        <v>2868</v>
      </c>
      <c r="N745" s="4" t="s">
        <v>2869</v>
      </c>
      <c r="T745" s="4" t="s">
        <v>9655</v>
      </c>
      <c r="U745" s="4" t="s">
        <v>284</v>
      </c>
      <c r="V745" s="4" t="s">
        <v>285</v>
      </c>
      <c r="Y745" s="4" t="s">
        <v>2879</v>
      </c>
      <c r="Z745" s="4" t="s">
        <v>2880</v>
      </c>
      <c r="AD745" s="4" t="s">
        <v>366</v>
      </c>
      <c r="AE745" s="4" t="s">
        <v>367</v>
      </c>
    </row>
    <row r="746" spans="1:72" ht="13.5" customHeight="1">
      <c r="A746" s="6" t="str">
        <f>HYPERLINK("http://kyu.snu.ac.kr/sdhj/index.jsp?type=hj/GK14791_00IM0001_131b.jpg","1870_해북촌_131b")</f>
        <v>1870_해북촌_131b</v>
      </c>
      <c r="B746" s="4">
        <v>1870</v>
      </c>
      <c r="C746" s="4" t="s">
        <v>9094</v>
      </c>
      <c r="D746" s="4" t="s">
        <v>9095</v>
      </c>
      <c r="E746" s="4">
        <v>745</v>
      </c>
      <c r="F746" s="4">
        <v>6</v>
      </c>
      <c r="G746" s="4" t="s">
        <v>2357</v>
      </c>
      <c r="H746" s="4" t="s">
        <v>2358</v>
      </c>
      <c r="I746" s="4">
        <v>5</v>
      </c>
      <c r="L746" s="4">
        <v>5</v>
      </c>
      <c r="M746" s="4" t="s">
        <v>2881</v>
      </c>
      <c r="N746" s="4" t="s">
        <v>2882</v>
      </c>
      <c r="T746" s="4" t="s">
        <v>9463</v>
      </c>
      <c r="U746" s="4" t="s">
        <v>73</v>
      </c>
      <c r="V746" s="4" t="s">
        <v>74</v>
      </c>
      <c r="W746" s="4" t="s">
        <v>173</v>
      </c>
      <c r="X746" s="4" t="s">
        <v>9656</v>
      </c>
      <c r="Y746" s="4" t="s">
        <v>2883</v>
      </c>
      <c r="Z746" s="4" t="s">
        <v>2611</v>
      </c>
      <c r="AC746" s="4">
        <v>50</v>
      </c>
      <c r="AD746" s="4" t="s">
        <v>2884</v>
      </c>
      <c r="AE746" s="4" t="s">
        <v>2885</v>
      </c>
      <c r="AJ746" s="4" t="s">
        <v>34</v>
      </c>
      <c r="AK746" s="4" t="s">
        <v>35</v>
      </c>
      <c r="AL746" s="4" t="s">
        <v>176</v>
      </c>
      <c r="AM746" s="4" t="s">
        <v>177</v>
      </c>
      <c r="AT746" s="4" t="s">
        <v>82</v>
      </c>
      <c r="AU746" s="4" t="s">
        <v>83</v>
      </c>
      <c r="AV746" s="4" t="s">
        <v>2886</v>
      </c>
      <c r="AW746" s="4" t="s">
        <v>2855</v>
      </c>
      <c r="BG746" s="4" t="s">
        <v>82</v>
      </c>
      <c r="BH746" s="4" t="s">
        <v>83</v>
      </c>
      <c r="BI746" s="4" t="s">
        <v>2746</v>
      </c>
      <c r="BJ746" s="4" t="s">
        <v>2747</v>
      </c>
      <c r="BK746" s="4" t="s">
        <v>82</v>
      </c>
      <c r="BL746" s="4" t="s">
        <v>83</v>
      </c>
      <c r="BM746" s="4" t="s">
        <v>84</v>
      </c>
      <c r="BN746" s="4" t="s">
        <v>85</v>
      </c>
      <c r="BO746" s="4" t="s">
        <v>82</v>
      </c>
      <c r="BP746" s="4" t="s">
        <v>83</v>
      </c>
      <c r="BQ746" s="4" t="s">
        <v>2856</v>
      </c>
      <c r="BR746" s="4" t="s">
        <v>2857</v>
      </c>
      <c r="BS746" s="4" t="s">
        <v>260</v>
      </c>
      <c r="BT746" s="4" t="s">
        <v>261</v>
      </c>
    </row>
    <row r="747" spans="1:72" ht="13.5" customHeight="1">
      <c r="A747" s="6" t="str">
        <f>HYPERLINK("http://kyu.snu.ac.kr/sdhj/index.jsp?type=hj/GK14791_00IM0001_131b.jpg","1870_해북촌_131b")</f>
        <v>1870_해북촌_131b</v>
      </c>
      <c r="B747" s="4">
        <v>1870</v>
      </c>
      <c r="C747" s="4" t="s">
        <v>9498</v>
      </c>
      <c r="D747" s="4" t="s">
        <v>9499</v>
      </c>
      <c r="E747" s="4">
        <v>746</v>
      </c>
      <c r="F747" s="4">
        <v>6</v>
      </c>
      <c r="G747" s="4" t="s">
        <v>2357</v>
      </c>
      <c r="H747" s="4" t="s">
        <v>2358</v>
      </c>
      <c r="I747" s="4">
        <v>5</v>
      </c>
      <c r="L747" s="4">
        <v>5</v>
      </c>
      <c r="M747" s="4" t="s">
        <v>2881</v>
      </c>
      <c r="N747" s="4" t="s">
        <v>2882</v>
      </c>
      <c r="S747" s="4" t="s">
        <v>96</v>
      </c>
      <c r="T747" s="4" t="s">
        <v>97</v>
      </c>
      <c r="W747" s="4" t="s">
        <v>1313</v>
      </c>
      <c r="X747" s="4" t="s">
        <v>1314</v>
      </c>
      <c r="Y747" s="4" t="s">
        <v>100</v>
      </c>
      <c r="Z747" s="4" t="s">
        <v>101</v>
      </c>
      <c r="AC747" s="4">
        <v>46</v>
      </c>
      <c r="AD747" s="4" t="s">
        <v>220</v>
      </c>
      <c r="AE747" s="4" t="s">
        <v>221</v>
      </c>
      <c r="AJ747" s="4" t="s">
        <v>104</v>
      </c>
      <c r="AK747" s="4" t="s">
        <v>105</v>
      </c>
      <c r="AL747" s="4" t="s">
        <v>968</v>
      </c>
      <c r="AM747" s="4" t="s">
        <v>969</v>
      </c>
      <c r="AT747" s="4" t="s">
        <v>82</v>
      </c>
      <c r="AU747" s="4" t="s">
        <v>83</v>
      </c>
      <c r="AV747" s="4" t="s">
        <v>2887</v>
      </c>
      <c r="AW747" s="4" t="s">
        <v>2888</v>
      </c>
      <c r="BG747" s="4" t="s">
        <v>336</v>
      </c>
      <c r="BH747" s="4" t="s">
        <v>337</v>
      </c>
      <c r="BI747" s="4" t="s">
        <v>2889</v>
      </c>
      <c r="BJ747" s="4" t="s">
        <v>2890</v>
      </c>
      <c r="BK747" s="4" t="s">
        <v>2891</v>
      </c>
      <c r="BL747" s="4" t="s">
        <v>2892</v>
      </c>
      <c r="BM747" s="4" t="s">
        <v>2893</v>
      </c>
      <c r="BN747" s="4" t="s">
        <v>1158</v>
      </c>
      <c r="BO747" s="4" t="s">
        <v>82</v>
      </c>
      <c r="BP747" s="4" t="s">
        <v>83</v>
      </c>
      <c r="BQ747" s="4" t="s">
        <v>2894</v>
      </c>
      <c r="BR747" s="4" t="s">
        <v>2895</v>
      </c>
      <c r="BS747" s="4" t="s">
        <v>228</v>
      </c>
      <c r="BT747" s="4" t="s">
        <v>229</v>
      </c>
    </row>
    <row r="748" spans="1:72" ht="13.5" customHeight="1">
      <c r="A748" s="6" t="str">
        <f>HYPERLINK("http://kyu.snu.ac.kr/sdhj/index.jsp?type=hj/GK14791_00IM0001_131b.jpg","1870_해북촌_131b")</f>
        <v>1870_해북촌_131b</v>
      </c>
      <c r="B748" s="4">
        <v>1870</v>
      </c>
      <c r="C748" s="4" t="s">
        <v>9347</v>
      </c>
      <c r="D748" s="4" t="s">
        <v>9348</v>
      </c>
      <c r="E748" s="4">
        <v>747</v>
      </c>
      <c r="F748" s="4">
        <v>6</v>
      </c>
      <c r="G748" s="4" t="s">
        <v>2357</v>
      </c>
      <c r="H748" s="4" t="s">
        <v>2358</v>
      </c>
      <c r="I748" s="4">
        <v>5</v>
      </c>
      <c r="L748" s="4">
        <v>5</v>
      </c>
      <c r="M748" s="4" t="s">
        <v>2881</v>
      </c>
      <c r="N748" s="4" t="s">
        <v>2882</v>
      </c>
      <c r="S748" s="4" t="s">
        <v>116</v>
      </c>
      <c r="T748" s="4" t="s">
        <v>117</v>
      </c>
      <c r="Y748" s="4" t="s">
        <v>2896</v>
      </c>
      <c r="Z748" s="4" t="s">
        <v>2897</v>
      </c>
      <c r="AC748" s="4">
        <v>25</v>
      </c>
      <c r="AD748" s="4" t="s">
        <v>448</v>
      </c>
      <c r="AE748" s="4" t="s">
        <v>449</v>
      </c>
    </row>
    <row r="749" spans="1:72" ht="13.5" customHeight="1">
      <c r="A749" s="6" t="str">
        <f>HYPERLINK("http://kyu.snu.ac.kr/sdhj/index.jsp?type=hj/GK14791_00IM0001_131b.jpg","1870_해북촌_131b")</f>
        <v>1870_해북촌_131b</v>
      </c>
      <c r="B749" s="4">
        <v>1870</v>
      </c>
      <c r="C749" s="4" t="s">
        <v>9261</v>
      </c>
      <c r="D749" s="4" t="s">
        <v>9262</v>
      </c>
      <c r="E749" s="4">
        <v>748</v>
      </c>
      <c r="F749" s="4">
        <v>6</v>
      </c>
      <c r="G749" s="4" t="s">
        <v>2357</v>
      </c>
      <c r="H749" s="4" t="s">
        <v>2358</v>
      </c>
      <c r="I749" s="4">
        <v>5</v>
      </c>
      <c r="L749" s="4">
        <v>5</v>
      </c>
      <c r="M749" s="4" t="s">
        <v>2881</v>
      </c>
      <c r="N749" s="4" t="s">
        <v>2882</v>
      </c>
      <c r="S749" s="4" t="s">
        <v>124</v>
      </c>
      <c r="T749" s="4" t="s">
        <v>125</v>
      </c>
      <c r="W749" s="4" t="s">
        <v>776</v>
      </c>
      <c r="X749" s="4" t="s">
        <v>777</v>
      </c>
      <c r="Y749" s="4" t="s">
        <v>100</v>
      </c>
      <c r="Z749" s="4" t="s">
        <v>101</v>
      </c>
      <c r="AC749" s="4">
        <v>29</v>
      </c>
      <c r="AD749" s="4" t="s">
        <v>771</v>
      </c>
      <c r="AE749" s="4" t="s">
        <v>772</v>
      </c>
    </row>
    <row r="750" spans="1:72" ht="13.5" customHeight="1">
      <c r="A750" s="6" t="str">
        <f>HYPERLINK("http://kyu.snu.ac.kr/sdhj/index.jsp?type=hj/GK14791_00IM0001_131b.jpg","1870_해북촌_131b")</f>
        <v>1870_해북촌_131b</v>
      </c>
      <c r="B750" s="4">
        <v>1870</v>
      </c>
      <c r="C750" s="4" t="s">
        <v>9261</v>
      </c>
      <c r="D750" s="4" t="s">
        <v>9262</v>
      </c>
      <c r="E750" s="4">
        <v>749</v>
      </c>
      <c r="F750" s="4">
        <v>6</v>
      </c>
      <c r="G750" s="4" t="s">
        <v>2357</v>
      </c>
      <c r="H750" s="4" t="s">
        <v>2358</v>
      </c>
      <c r="I750" s="4">
        <v>5</v>
      </c>
      <c r="L750" s="4">
        <v>5</v>
      </c>
      <c r="M750" s="4" t="s">
        <v>2881</v>
      </c>
      <c r="N750" s="4" t="s">
        <v>2882</v>
      </c>
      <c r="T750" s="4" t="s">
        <v>9464</v>
      </c>
      <c r="U750" s="4" t="s">
        <v>138</v>
      </c>
      <c r="V750" s="4" t="s">
        <v>139</v>
      </c>
      <c r="Y750" s="4" t="s">
        <v>2898</v>
      </c>
      <c r="Z750" s="4" t="s">
        <v>2899</v>
      </c>
      <c r="AD750" s="4" t="s">
        <v>312</v>
      </c>
      <c r="AE750" s="4" t="s">
        <v>313</v>
      </c>
    </row>
    <row r="751" spans="1:72" ht="13.5" customHeight="1">
      <c r="A751" s="6" t="str">
        <f>HYPERLINK("http://kyu.snu.ac.kr/sdhj/index.jsp?type=hj/GK14791_00IM0001_131b.jpg","1870_해북촌_131b")</f>
        <v>1870_해북촌_131b</v>
      </c>
      <c r="B751" s="4">
        <v>1870</v>
      </c>
      <c r="C751" s="4" t="s">
        <v>9261</v>
      </c>
      <c r="D751" s="4" t="s">
        <v>9262</v>
      </c>
      <c r="E751" s="4">
        <v>750</v>
      </c>
      <c r="F751" s="4">
        <v>6</v>
      </c>
      <c r="G751" s="4" t="s">
        <v>2357</v>
      </c>
      <c r="H751" s="4" t="s">
        <v>2358</v>
      </c>
      <c r="I751" s="4">
        <v>5</v>
      </c>
      <c r="L751" s="4">
        <v>5</v>
      </c>
      <c r="M751" s="4" t="s">
        <v>2881</v>
      </c>
      <c r="N751" s="4" t="s">
        <v>2882</v>
      </c>
      <c r="T751" s="4" t="s">
        <v>9464</v>
      </c>
      <c r="U751" s="4" t="s">
        <v>138</v>
      </c>
      <c r="V751" s="4" t="s">
        <v>139</v>
      </c>
      <c r="Y751" s="4" t="s">
        <v>1212</v>
      </c>
      <c r="Z751" s="4" t="s">
        <v>1213</v>
      </c>
      <c r="AD751" s="4" t="s">
        <v>184</v>
      </c>
      <c r="AE751" s="4" t="s">
        <v>185</v>
      </c>
    </row>
    <row r="752" spans="1:72" ht="13.5" customHeight="1">
      <c r="A752" s="6" t="str">
        <f>HYPERLINK("http://kyu.snu.ac.kr/sdhj/index.jsp?type=hj/GK14791_00IM0001_131b.jpg","1870_해북촌_131b")</f>
        <v>1870_해북촌_131b</v>
      </c>
      <c r="B752" s="4">
        <v>1870</v>
      </c>
      <c r="C752" s="4" t="s">
        <v>9261</v>
      </c>
      <c r="D752" s="4" t="s">
        <v>9262</v>
      </c>
      <c r="E752" s="4">
        <v>751</v>
      </c>
      <c r="F752" s="4">
        <v>6</v>
      </c>
      <c r="G752" s="4" t="s">
        <v>2357</v>
      </c>
      <c r="H752" s="4" t="s">
        <v>2358</v>
      </c>
      <c r="I752" s="4">
        <v>6</v>
      </c>
      <c r="J752" s="4" t="s">
        <v>2900</v>
      </c>
      <c r="K752" s="4" t="s">
        <v>2901</v>
      </c>
      <c r="L752" s="4">
        <v>1</v>
      </c>
      <c r="M752" s="4" t="s">
        <v>2900</v>
      </c>
      <c r="N752" s="4" t="s">
        <v>2901</v>
      </c>
      <c r="T752" s="4" t="s">
        <v>9657</v>
      </c>
      <c r="U752" s="4" t="s">
        <v>2902</v>
      </c>
      <c r="V752" s="4" t="s">
        <v>2903</v>
      </c>
      <c r="W752" s="4" t="s">
        <v>1269</v>
      </c>
      <c r="X752" s="4" t="s">
        <v>585</v>
      </c>
      <c r="Y752" s="4" t="s">
        <v>2904</v>
      </c>
      <c r="Z752" s="4" t="s">
        <v>2905</v>
      </c>
      <c r="AC752" s="4">
        <v>67</v>
      </c>
      <c r="AD752" s="4" t="s">
        <v>238</v>
      </c>
      <c r="AE752" s="4" t="s">
        <v>239</v>
      </c>
      <c r="AJ752" s="4" t="s">
        <v>34</v>
      </c>
      <c r="AK752" s="4" t="s">
        <v>35</v>
      </c>
      <c r="AL752" s="4" t="s">
        <v>659</v>
      </c>
      <c r="AM752" s="4" t="s">
        <v>660</v>
      </c>
      <c r="AT752" s="4" t="s">
        <v>1971</v>
      </c>
      <c r="AU752" s="4" t="s">
        <v>1972</v>
      </c>
      <c r="AV752" s="4" t="s">
        <v>2906</v>
      </c>
      <c r="AW752" s="4" t="s">
        <v>2907</v>
      </c>
      <c r="BG752" s="4" t="s">
        <v>1971</v>
      </c>
      <c r="BH752" s="4" t="s">
        <v>1972</v>
      </c>
      <c r="BI752" s="4" t="s">
        <v>2908</v>
      </c>
      <c r="BJ752" s="4" t="s">
        <v>2909</v>
      </c>
      <c r="BK752" s="4" t="s">
        <v>1971</v>
      </c>
      <c r="BL752" s="4" t="s">
        <v>1972</v>
      </c>
      <c r="BM752" s="4" t="s">
        <v>2910</v>
      </c>
      <c r="BN752" s="4" t="s">
        <v>2911</v>
      </c>
      <c r="BO752" s="4" t="s">
        <v>1971</v>
      </c>
      <c r="BP752" s="4" t="s">
        <v>1972</v>
      </c>
      <c r="BQ752" s="4" t="s">
        <v>2912</v>
      </c>
      <c r="BR752" s="4" t="s">
        <v>2913</v>
      </c>
      <c r="BS752" s="4" t="s">
        <v>260</v>
      </c>
      <c r="BT752" s="4" t="s">
        <v>261</v>
      </c>
    </row>
    <row r="753" spans="1:72" ht="13.5" customHeight="1">
      <c r="A753" s="6" t="str">
        <f>HYPERLINK("http://kyu.snu.ac.kr/sdhj/index.jsp?type=hj/GK14791_00IM0001_131b.jpg","1870_해북촌_131b")</f>
        <v>1870_해북촌_131b</v>
      </c>
      <c r="B753" s="4">
        <v>1870</v>
      </c>
      <c r="C753" s="4" t="s">
        <v>9658</v>
      </c>
      <c r="D753" s="4" t="s">
        <v>9659</v>
      </c>
      <c r="E753" s="4">
        <v>752</v>
      </c>
      <c r="F753" s="4">
        <v>6</v>
      </c>
      <c r="G753" s="4" t="s">
        <v>2357</v>
      </c>
      <c r="H753" s="4" t="s">
        <v>2358</v>
      </c>
      <c r="I753" s="4">
        <v>6</v>
      </c>
      <c r="L753" s="4">
        <v>1</v>
      </c>
      <c r="M753" s="4" t="s">
        <v>2900</v>
      </c>
      <c r="N753" s="4" t="s">
        <v>2901</v>
      </c>
      <c r="S753" s="4" t="s">
        <v>2131</v>
      </c>
      <c r="T753" s="4" t="s">
        <v>1502</v>
      </c>
      <c r="W753" s="4" t="s">
        <v>2914</v>
      </c>
      <c r="X753" s="4" t="s">
        <v>637</v>
      </c>
      <c r="Y753" s="4" t="s">
        <v>21</v>
      </c>
      <c r="Z753" s="4" t="s">
        <v>22</v>
      </c>
      <c r="AC753" s="4">
        <v>44</v>
      </c>
      <c r="AD753" s="4" t="s">
        <v>480</v>
      </c>
      <c r="AE753" s="4" t="s">
        <v>481</v>
      </c>
    </row>
    <row r="754" spans="1:72" ht="13.5" customHeight="1">
      <c r="A754" s="6" t="str">
        <f>HYPERLINK("http://kyu.snu.ac.kr/sdhj/index.jsp?type=hj/GK14791_00IM0001_131b.jpg","1870_해북촌_131b")</f>
        <v>1870_해북촌_131b</v>
      </c>
      <c r="B754" s="4">
        <v>1870</v>
      </c>
      <c r="C754" s="4" t="s">
        <v>9142</v>
      </c>
      <c r="D754" s="4" t="s">
        <v>9143</v>
      </c>
      <c r="E754" s="4">
        <v>753</v>
      </c>
      <c r="F754" s="4">
        <v>6</v>
      </c>
      <c r="G754" s="4" t="s">
        <v>2357</v>
      </c>
      <c r="H754" s="4" t="s">
        <v>2358</v>
      </c>
      <c r="I754" s="4">
        <v>6</v>
      </c>
      <c r="L754" s="4">
        <v>1</v>
      </c>
      <c r="M754" s="4" t="s">
        <v>2900</v>
      </c>
      <c r="N754" s="4" t="s">
        <v>2901</v>
      </c>
      <c r="T754" s="4" t="s">
        <v>9660</v>
      </c>
      <c r="U754" s="4" t="s">
        <v>138</v>
      </c>
      <c r="V754" s="4" t="s">
        <v>139</v>
      </c>
      <c r="Y754" s="4" t="s">
        <v>2915</v>
      </c>
      <c r="Z754" s="4" t="s">
        <v>2916</v>
      </c>
      <c r="AD754" s="4" t="s">
        <v>238</v>
      </c>
      <c r="AE754" s="4" t="s">
        <v>239</v>
      </c>
    </row>
    <row r="755" spans="1:72" ht="13.5" customHeight="1">
      <c r="A755" s="6" t="str">
        <f>HYPERLINK("http://kyu.snu.ac.kr/sdhj/index.jsp?type=hj/GK14791_00IM0001_131b.jpg","1870_해북촌_131b")</f>
        <v>1870_해북촌_131b</v>
      </c>
      <c r="B755" s="4">
        <v>1870</v>
      </c>
      <c r="C755" s="4" t="s">
        <v>9142</v>
      </c>
      <c r="D755" s="4" t="s">
        <v>9143</v>
      </c>
      <c r="E755" s="4">
        <v>754</v>
      </c>
      <c r="F755" s="4">
        <v>6</v>
      </c>
      <c r="G755" s="4" t="s">
        <v>2357</v>
      </c>
      <c r="H755" s="4" t="s">
        <v>2358</v>
      </c>
      <c r="I755" s="4">
        <v>6</v>
      </c>
      <c r="L755" s="4">
        <v>1</v>
      </c>
      <c r="M755" s="4" t="s">
        <v>2900</v>
      </c>
      <c r="N755" s="4" t="s">
        <v>2901</v>
      </c>
      <c r="T755" s="4" t="s">
        <v>9660</v>
      </c>
      <c r="U755" s="4" t="s">
        <v>138</v>
      </c>
      <c r="V755" s="4" t="s">
        <v>139</v>
      </c>
      <c r="Y755" s="4" t="s">
        <v>2917</v>
      </c>
      <c r="Z755" s="4" t="s">
        <v>2918</v>
      </c>
      <c r="AD755" s="4" t="s">
        <v>102</v>
      </c>
      <c r="AE755" s="4" t="s">
        <v>103</v>
      </c>
    </row>
    <row r="756" spans="1:72" ht="13.5" customHeight="1">
      <c r="A756" s="6" t="str">
        <f>HYPERLINK("http://kyu.snu.ac.kr/sdhj/index.jsp?type=hj/GK14791_00IM0001_131b.jpg","1870_해북촌_131b")</f>
        <v>1870_해북촌_131b</v>
      </c>
      <c r="B756" s="4">
        <v>1870</v>
      </c>
      <c r="C756" s="4" t="s">
        <v>9142</v>
      </c>
      <c r="D756" s="4" t="s">
        <v>9143</v>
      </c>
      <c r="E756" s="4">
        <v>755</v>
      </c>
      <c r="F756" s="4">
        <v>6</v>
      </c>
      <c r="G756" s="4" t="s">
        <v>2357</v>
      </c>
      <c r="H756" s="4" t="s">
        <v>2358</v>
      </c>
      <c r="I756" s="4">
        <v>6</v>
      </c>
      <c r="L756" s="4">
        <v>2</v>
      </c>
      <c r="M756" s="4" t="s">
        <v>2919</v>
      </c>
      <c r="N756" s="4" t="s">
        <v>2920</v>
      </c>
      <c r="T756" s="4" t="s">
        <v>9661</v>
      </c>
      <c r="U756" s="4" t="s">
        <v>73</v>
      </c>
      <c r="V756" s="4" t="s">
        <v>74</v>
      </c>
      <c r="W756" s="4" t="s">
        <v>686</v>
      </c>
      <c r="X756" s="4" t="s">
        <v>687</v>
      </c>
      <c r="Y756" s="4" t="s">
        <v>2921</v>
      </c>
      <c r="Z756" s="4" t="s">
        <v>2922</v>
      </c>
      <c r="AC756" s="4">
        <v>86</v>
      </c>
      <c r="AD756" s="4" t="s">
        <v>448</v>
      </c>
      <c r="AE756" s="4" t="s">
        <v>449</v>
      </c>
      <c r="AJ756" s="4" t="s">
        <v>34</v>
      </c>
      <c r="AK756" s="4" t="s">
        <v>35</v>
      </c>
      <c r="AL756" s="4" t="s">
        <v>684</v>
      </c>
      <c r="AM756" s="4" t="s">
        <v>685</v>
      </c>
      <c r="AT756" s="4" t="s">
        <v>82</v>
      </c>
      <c r="AU756" s="4" t="s">
        <v>83</v>
      </c>
      <c r="AV756" s="4" t="s">
        <v>2923</v>
      </c>
      <c r="AW756" s="4" t="s">
        <v>2924</v>
      </c>
      <c r="BG756" s="4" t="s">
        <v>2684</v>
      </c>
      <c r="BH756" s="4" t="s">
        <v>2685</v>
      </c>
      <c r="BI756" s="4" t="s">
        <v>2925</v>
      </c>
      <c r="BJ756" s="4" t="s">
        <v>2926</v>
      </c>
      <c r="BK756" s="4" t="s">
        <v>82</v>
      </c>
      <c r="BL756" s="4" t="s">
        <v>83</v>
      </c>
      <c r="BM756" s="4" t="s">
        <v>2927</v>
      </c>
      <c r="BN756" s="4" t="s">
        <v>2928</v>
      </c>
      <c r="BO756" s="4" t="s">
        <v>2929</v>
      </c>
      <c r="BP756" s="4" t="s">
        <v>2930</v>
      </c>
      <c r="BQ756" s="4" t="s">
        <v>2931</v>
      </c>
      <c r="BR756" s="4" t="s">
        <v>2932</v>
      </c>
      <c r="BS756" s="4" t="s">
        <v>115</v>
      </c>
      <c r="BT756" s="4" t="s">
        <v>9662</v>
      </c>
    </row>
    <row r="757" spans="1:72" ht="13.5" customHeight="1">
      <c r="A757" s="6" t="str">
        <f>HYPERLINK("http://kyu.snu.ac.kr/sdhj/index.jsp?type=hj/GK14791_00IM0001_131b.jpg","1870_해북촌_131b")</f>
        <v>1870_해북촌_131b</v>
      </c>
      <c r="B757" s="4">
        <v>1870</v>
      </c>
      <c r="C757" s="4" t="s">
        <v>9663</v>
      </c>
      <c r="D757" s="4" t="s">
        <v>9664</v>
      </c>
      <c r="E757" s="4">
        <v>756</v>
      </c>
      <c r="F757" s="4">
        <v>6</v>
      </c>
      <c r="G757" s="4" t="s">
        <v>2357</v>
      </c>
      <c r="H757" s="4" t="s">
        <v>2358</v>
      </c>
      <c r="I757" s="4">
        <v>6</v>
      </c>
      <c r="L757" s="4">
        <v>2</v>
      </c>
      <c r="M757" s="4" t="s">
        <v>2919</v>
      </c>
      <c r="N757" s="4" t="s">
        <v>2920</v>
      </c>
      <c r="S757" s="4" t="s">
        <v>116</v>
      </c>
      <c r="T757" s="4" t="s">
        <v>117</v>
      </c>
      <c r="Y757" s="4" t="s">
        <v>2933</v>
      </c>
      <c r="Z757" s="4" t="s">
        <v>2934</v>
      </c>
      <c r="AC757" s="4">
        <v>50</v>
      </c>
      <c r="AD757" s="4" t="s">
        <v>169</v>
      </c>
      <c r="AE757" s="4" t="s">
        <v>170</v>
      </c>
    </row>
    <row r="758" spans="1:72" ht="13.5" customHeight="1">
      <c r="A758" s="6" t="str">
        <f>HYPERLINK("http://kyu.snu.ac.kr/sdhj/index.jsp?type=hj/GK14791_00IM0001_131b.jpg","1870_해북촌_131b")</f>
        <v>1870_해북촌_131b</v>
      </c>
      <c r="B758" s="4">
        <v>1870</v>
      </c>
      <c r="C758" s="4" t="s">
        <v>9665</v>
      </c>
      <c r="D758" s="4" t="s">
        <v>9666</v>
      </c>
      <c r="E758" s="4">
        <v>757</v>
      </c>
      <c r="F758" s="4">
        <v>6</v>
      </c>
      <c r="G758" s="4" t="s">
        <v>2357</v>
      </c>
      <c r="H758" s="4" t="s">
        <v>2358</v>
      </c>
      <c r="I758" s="4">
        <v>6</v>
      </c>
      <c r="L758" s="4">
        <v>2</v>
      </c>
      <c r="M758" s="4" t="s">
        <v>2919</v>
      </c>
      <c r="N758" s="4" t="s">
        <v>2920</v>
      </c>
      <c r="S758" s="4" t="s">
        <v>124</v>
      </c>
      <c r="T758" s="4" t="s">
        <v>125</v>
      </c>
      <c r="W758" s="4" t="s">
        <v>126</v>
      </c>
      <c r="X758" s="4" t="s">
        <v>9667</v>
      </c>
      <c r="Y758" s="4" t="s">
        <v>100</v>
      </c>
      <c r="Z758" s="4" t="s">
        <v>101</v>
      </c>
      <c r="AC758" s="4">
        <v>50</v>
      </c>
      <c r="AD758" s="4" t="s">
        <v>169</v>
      </c>
      <c r="AE758" s="4" t="s">
        <v>170</v>
      </c>
    </row>
    <row r="759" spans="1:72" ht="13.5" customHeight="1">
      <c r="A759" s="6" t="str">
        <f>HYPERLINK("http://kyu.snu.ac.kr/sdhj/index.jsp?type=hj/GK14791_00IM0001_131b.jpg","1870_해북촌_131b")</f>
        <v>1870_해북촌_131b</v>
      </c>
      <c r="B759" s="4">
        <v>1870</v>
      </c>
      <c r="C759" s="4" t="s">
        <v>9665</v>
      </c>
      <c r="D759" s="4" t="s">
        <v>9666</v>
      </c>
      <c r="E759" s="4">
        <v>758</v>
      </c>
      <c r="F759" s="4">
        <v>6</v>
      </c>
      <c r="G759" s="4" t="s">
        <v>2357</v>
      </c>
      <c r="H759" s="4" t="s">
        <v>2358</v>
      </c>
      <c r="I759" s="4">
        <v>6</v>
      </c>
      <c r="L759" s="4">
        <v>2</v>
      </c>
      <c r="M759" s="4" t="s">
        <v>2919</v>
      </c>
      <c r="N759" s="4" t="s">
        <v>2920</v>
      </c>
      <c r="S759" s="4" t="s">
        <v>116</v>
      </c>
      <c r="T759" s="4" t="s">
        <v>117</v>
      </c>
      <c r="Y759" s="4" t="s">
        <v>8960</v>
      </c>
      <c r="Z759" s="4" t="s">
        <v>2935</v>
      </c>
      <c r="AC759" s="4">
        <v>43</v>
      </c>
      <c r="AD759" s="4" t="s">
        <v>274</v>
      </c>
      <c r="AE759" s="4" t="s">
        <v>275</v>
      </c>
    </row>
    <row r="760" spans="1:72" ht="13.5" customHeight="1">
      <c r="A760" s="6" t="str">
        <f>HYPERLINK("http://kyu.snu.ac.kr/sdhj/index.jsp?type=hj/GK14791_00IM0001_131b.jpg","1870_해북촌_131b")</f>
        <v>1870_해북촌_131b</v>
      </c>
      <c r="B760" s="4">
        <v>1870</v>
      </c>
      <c r="C760" s="4" t="s">
        <v>9665</v>
      </c>
      <c r="D760" s="4" t="s">
        <v>9666</v>
      </c>
      <c r="E760" s="4">
        <v>759</v>
      </c>
      <c r="F760" s="4">
        <v>6</v>
      </c>
      <c r="G760" s="4" t="s">
        <v>2357</v>
      </c>
      <c r="H760" s="4" t="s">
        <v>2358</v>
      </c>
      <c r="I760" s="4">
        <v>6</v>
      </c>
      <c r="L760" s="4">
        <v>2</v>
      </c>
      <c r="M760" s="4" t="s">
        <v>2919</v>
      </c>
      <c r="N760" s="4" t="s">
        <v>2920</v>
      </c>
      <c r="S760" s="4" t="s">
        <v>124</v>
      </c>
      <c r="T760" s="4" t="s">
        <v>125</v>
      </c>
      <c r="W760" s="4" t="s">
        <v>688</v>
      </c>
      <c r="X760" s="4" t="s">
        <v>689</v>
      </c>
      <c r="Y760" s="4" t="s">
        <v>100</v>
      </c>
      <c r="Z760" s="4" t="s">
        <v>101</v>
      </c>
      <c r="AC760" s="4">
        <v>43</v>
      </c>
      <c r="AD760" s="4" t="s">
        <v>274</v>
      </c>
      <c r="AE760" s="4" t="s">
        <v>275</v>
      </c>
      <c r="AF760" s="4" t="s">
        <v>2012</v>
      </c>
      <c r="AG760" s="4" t="s">
        <v>2013</v>
      </c>
      <c r="AH760" s="4" t="s">
        <v>2936</v>
      </c>
      <c r="AI760" s="4" t="s">
        <v>2937</v>
      </c>
    </row>
    <row r="761" spans="1:72" ht="13.5" customHeight="1">
      <c r="A761" s="6" t="str">
        <f>HYPERLINK("http://kyu.snu.ac.kr/sdhj/index.jsp?type=hj/GK14791_00IM0001_131b.jpg","1870_해북촌_131b")</f>
        <v>1870_해북촌_131b</v>
      </c>
      <c r="B761" s="4">
        <v>1870</v>
      </c>
      <c r="C761" s="4" t="s">
        <v>9665</v>
      </c>
      <c r="D761" s="4" t="s">
        <v>9666</v>
      </c>
      <c r="E761" s="4">
        <v>760</v>
      </c>
      <c r="F761" s="4">
        <v>6</v>
      </c>
      <c r="G761" s="4" t="s">
        <v>2357</v>
      </c>
      <c r="H761" s="4" t="s">
        <v>2358</v>
      </c>
      <c r="I761" s="4">
        <v>6</v>
      </c>
      <c r="L761" s="4">
        <v>2</v>
      </c>
      <c r="M761" s="4" t="s">
        <v>2919</v>
      </c>
      <c r="N761" s="4" t="s">
        <v>2920</v>
      </c>
      <c r="S761" s="4" t="s">
        <v>116</v>
      </c>
      <c r="T761" s="4" t="s">
        <v>117</v>
      </c>
      <c r="Y761" s="4" t="s">
        <v>2938</v>
      </c>
      <c r="Z761" s="4" t="s">
        <v>2939</v>
      </c>
      <c r="AC761" s="4">
        <v>38</v>
      </c>
      <c r="AD761" s="4" t="s">
        <v>312</v>
      </c>
      <c r="AE761" s="4" t="s">
        <v>313</v>
      </c>
    </row>
    <row r="762" spans="1:72" ht="13.5" customHeight="1">
      <c r="A762" s="6" t="str">
        <f>HYPERLINK("http://kyu.snu.ac.kr/sdhj/index.jsp?type=hj/GK14791_00IM0001_131b.jpg","1870_해북촌_131b")</f>
        <v>1870_해북촌_131b</v>
      </c>
      <c r="B762" s="4">
        <v>1870</v>
      </c>
      <c r="C762" s="4" t="s">
        <v>9665</v>
      </c>
      <c r="D762" s="4" t="s">
        <v>9666</v>
      </c>
      <c r="E762" s="4">
        <v>761</v>
      </c>
      <c r="F762" s="4">
        <v>6</v>
      </c>
      <c r="G762" s="4" t="s">
        <v>2357</v>
      </c>
      <c r="H762" s="4" t="s">
        <v>2358</v>
      </c>
      <c r="I762" s="4">
        <v>6</v>
      </c>
      <c r="L762" s="4">
        <v>2</v>
      </c>
      <c r="M762" s="4" t="s">
        <v>2919</v>
      </c>
      <c r="N762" s="4" t="s">
        <v>2920</v>
      </c>
      <c r="S762" s="4" t="s">
        <v>124</v>
      </c>
      <c r="T762" s="4" t="s">
        <v>125</v>
      </c>
      <c r="W762" s="4" t="s">
        <v>688</v>
      </c>
      <c r="X762" s="4" t="s">
        <v>689</v>
      </c>
      <c r="Y762" s="4" t="s">
        <v>100</v>
      </c>
      <c r="Z762" s="4" t="s">
        <v>101</v>
      </c>
      <c r="AC762" s="4">
        <v>38</v>
      </c>
      <c r="AD762" s="4" t="s">
        <v>312</v>
      </c>
      <c r="AE762" s="4" t="s">
        <v>313</v>
      </c>
    </row>
    <row r="763" spans="1:72" ht="13.5" customHeight="1">
      <c r="A763" s="6" t="str">
        <f>HYPERLINK("http://kyu.snu.ac.kr/sdhj/index.jsp?type=hj/GK14791_00IM0001_131b.jpg","1870_해북촌_131b")</f>
        <v>1870_해북촌_131b</v>
      </c>
      <c r="B763" s="4">
        <v>1870</v>
      </c>
      <c r="C763" s="4" t="s">
        <v>9665</v>
      </c>
      <c r="D763" s="4" t="s">
        <v>9666</v>
      </c>
      <c r="E763" s="4">
        <v>762</v>
      </c>
      <c r="F763" s="4">
        <v>6</v>
      </c>
      <c r="G763" s="4" t="s">
        <v>2357</v>
      </c>
      <c r="H763" s="4" t="s">
        <v>2358</v>
      </c>
      <c r="I763" s="4">
        <v>6</v>
      </c>
      <c r="L763" s="4">
        <v>2</v>
      </c>
      <c r="M763" s="4" t="s">
        <v>2919</v>
      </c>
      <c r="N763" s="4" t="s">
        <v>2920</v>
      </c>
      <c r="S763" s="4" t="s">
        <v>580</v>
      </c>
      <c r="T763" s="4" t="s">
        <v>581</v>
      </c>
      <c r="Y763" s="4" t="s">
        <v>2940</v>
      </c>
      <c r="Z763" s="4" t="s">
        <v>2941</v>
      </c>
      <c r="AC763" s="4">
        <v>29</v>
      </c>
      <c r="AD763" s="4" t="s">
        <v>771</v>
      </c>
      <c r="AE763" s="4" t="s">
        <v>772</v>
      </c>
    </row>
    <row r="764" spans="1:72" ht="13.5" customHeight="1">
      <c r="A764" s="6" t="str">
        <f>HYPERLINK("http://kyu.snu.ac.kr/sdhj/index.jsp?type=hj/GK14791_00IM0001_132a.jpg","1870_해북촌_132a")</f>
        <v>1870_해북촌_132a</v>
      </c>
      <c r="B764" s="4">
        <v>1870</v>
      </c>
      <c r="C764" s="4" t="s">
        <v>9665</v>
      </c>
      <c r="D764" s="4" t="s">
        <v>9666</v>
      </c>
      <c r="E764" s="4">
        <v>763</v>
      </c>
      <c r="F764" s="4">
        <v>6</v>
      </c>
      <c r="G764" s="4" t="s">
        <v>2357</v>
      </c>
      <c r="H764" s="4" t="s">
        <v>2358</v>
      </c>
      <c r="I764" s="4">
        <v>6</v>
      </c>
      <c r="L764" s="4">
        <v>2</v>
      </c>
      <c r="M764" s="4" t="s">
        <v>2919</v>
      </c>
      <c r="N764" s="4" t="s">
        <v>2920</v>
      </c>
      <c r="S764" s="4" t="s">
        <v>1507</v>
      </c>
      <c r="T764" s="4" t="s">
        <v>1508</v>
      </c>
      <c r="W764" s="4" t="s">
        <v>126</v>
      </c>
      <c r="X764" s="4" t="s">
        <v>9667</v>
      </c>
      <c r="Y764" s="4" t="s">
        <v>100</v>
      </c>
      <c r="Z764" s="4" t="s">
        <v>101</v>
      </c>
      <c r="AC764" s="4">
        <v>29</v>
      </c>
      <c r="AD764" s="4" t="s">
        <v>771</v>
      </c>
      <c r="AE764" s="4" t="s">
        <v>772</v>
      </c>
    </row>
    <row r="765" spans="1:72" ht="13.5" customHeight="1">
      <c r="A765" s="6" t="str">
        <f>HYPERLINK("http://kyu.snu.ac.kr/sdhj/index.jsp?type=hj/GK14791_00IM0001_132a.jpg","1870_해북촌_132a")</f>
        <v>1870_해북촌_132a</v>
      </c>
      <c r="B765" s="4">
        <v>1870</v>
      </c>
      <c r="C765" s="4" t="s">
        <v>9665</v>
      </c>
      <c r="D765" s="4" t="s">
        <v>9666</v>
      </c>
      <c r="E765" s="4">
        <v>764</v>
      </c>
      <c r="F765" s="4">
        <v>6</v>
      </c>
      <c r="G765" s="4" t="s">
        <v>2357</v>
      </c>
      <c r="H765" s="4" t="s">
        <v>2358</v>
      </c>
      <c r="I765" s="4">
        <v>6</v>
      </c>
      <c r="L765" s="4">
        <v>2</v>
      </c>
      <c r="M765" s="4" t="s">
        <v>2919</v>
      </c>
      <c r="N765" s="4" t="s">
        <v>2920</v>
      </c>
      <c r="S765" s="4" t="s">
        <v>1507</v>
      </c>
      <c r="T765" s="4" t="s">
        <v>1508</v>
      </c>
      <c r="W765" s="4" t="s">
        <v>426</v>
      </c>
      <c r="X765" s="4" t="s">
        <v>427</v>
      </c>
      <c r="Y765" s="4" t="s">
        <v>100</v>
      </c>
      <c r="Z765" s="4" t="s">
        <v>101</v>
      </c>
      <c r="AC765" s="4">
        <v>20</v>
      </c>
      <c r="AD765" s="4" t="s">
        <v>765</v>
      </c>
      <c r="AE765" s="4" t="s">
        <v>766</v>
      </c>
      <c r="AF765" s="4" t="s">
        <v>2012</v>
      </c>
      <c r="AG765" s="4" t="s">
        <v>2013</v>
      </c>
      <c r="AH765" s="4" t="s">
        <v>2936</v>
      </c>
      <c r="AI765" s="4" t="s">
        <v>2937</v>
      </c>
    </row>
    <row r="766" spans="1:72" ht="13.5" customHeight="1">
      <c r="A766" s="6" t="str">
        <f>HYPERLINK("http://kyu.snu.ac.kr/sdhj/index.jsp?type=hj/GK14791_00IM0001_132a.jpg","1870_해북촌_132a")</f>
        <v>1870_해북촌_132a</v>
      </c>
      <c r="B766" s="4">
        <v>1870</v>
      </c>
      <c r="C766" s="4" t="s">
        <v>9665</v>
      </c>
      <c r="D766" s="4" t="s">
        <v>9666</v>
      </c>
      <c r="E766" s="4">
        <v>765</v>
      </c>
      <c r="F766" s="4">
        <v>6</v>
      </c>
      <c r="G766" s="4" t="s">
        <v>2357</v>
      </c>
      <c r="H766" s="4" t="s">
        <v>2358</v>
      </c>
      <c r="I766" s="4">
        <v>6</v>
      </c>
      <c r="L766" s="4">
        <v>2</v>
      </c>
      <c r="M766" s="4" t="s">
        <v>2919</v>
      </c>
      <c r="N766" s="4" t="s">
        <v>2920</v>
      </c>
      <c r="T766" s="4" t="s">
        <v>9668</v>
      </c>
      <c r="U766" s="4" t="s">
        <v>138</v>
      </c>
      <c r="V766" s="4" t="s">
        <v>139</v>
      </c>
      <c r="Y766" s="4" t="s">
        <v>2942</v>
      </c>
      <c r="Z766" s="4" t="s">
        <v>2943</v>
      </c>
      <c r="AD766" s="4" t="s">
        <v>238</v>
      </c>
      <c r="AE766" s="4" t="s">
        <v>239</v>
      </c>
    </row>
    <row r="767" spans="1:72" ht="13.5" customHeight="1">
      <c r="A767" s="6" t="str">
        <f>HYPERLINK("http://kyu.snu.ac.kr/sdhj/index.jsp?type=hj/GK14791_00IM0001_132a.jpg","1870_해북촌_132a")</f>
        <v>1870_해북촌_132a</v>
      </c>
      <c r="B767" s="4">
        <v>1870</v>
      </c>
      <c r="C767" s="4" t="s">
        <v>9665</v>
      </c>
      <c r="D767" s="4" t="s">
        <v>9666</v>
      </c>
      <c r="E767" s="4">
        <v>766</v>
      </c>
      <c r="F767" s="4">
        <v>6</v>
      </c>
      <c r="G767" s="4" t="s">
        <v>2357</v>
      </c>
      <c r="H767" s="4" t="s">
        <v>2358</v>
      </c>
      <c r="I767" s="4">
        <v>6</v>
      </c>
      <c r="L767" s="4">
        <v>2</v>
      </c>
      <c r="M767" s="4" t="s">
        <v>2919</v>
      </c>
      <c r="N767" s="4" t="s">
        <v>2920</v>
      </c>
      <c r="T767" s="4" t="s">
        <v>9668</v>
      </c>
      <c r="U767" s="4" t="s">
        <v>138</v>
      </c>
      <c r="V767" s="4" t="s">
        <v>139</v>
      </c>
      <c r="Y767" s="4" t="s">
        <v>2944</v>
      </c>
      <c r="Z767" s="4" t="s">
        <v>2945</v>
      </c>
      <c r="AD767" s="4" t="s">
        <v>536</v>
      </c>
      <c r="AE767" s="4" t="s">
        <v>537</v>
      </c>
    </row>
    <row r="768" spans="1:72" ht="13.5" customHeight="1">
      <c r="A768" s="6" t="str">
        <f>HYPERLINK("http://kyu.snu.ac.kr/sdhj/index.jsp?type=hj/GK14791_00IM0001_132a.jpg","1870_해북촌_132a")</f>
        <v>1870_해북촌_132a</v>
      </c>
      <c r="B768" s="4">
        <v>1870</v>
      </c>
      <c r="C768" s="4" t="s">
        <v>9665</v>
      </c>
      <c r="D768" s="4" t="s">
        <v>9666</v>
      </c>
      <c r="E768" s="4">
        <v>767</v>
      </c>
      <c r="F768" s="4">
        <v>6</v>
      </c>
      <c r="G768" s="4" t="s">
        <v>2357</v>
      </c>
      <c r="H768" s="4" t="s">
        <v>2358</v>
      </c>
      <c r="I768" s="4">
        <v>6</v>
      </c>
      <c r="L768" s="4">
        <v>3</v>
      </c>
      <c r="M768" s="4" t="s">
        <v>2946</v>
      </c>
      <c r="N768" s="4" t="s">
        <v>2947</v>
      </c>
      <c r="T768" s="4" t="s">
        <v>9589</v>
      </c>
      <c r="U768" s="4" t="s">
        <v>73</v>
      </c>
      <c r="V768" s="4" t="s">
        <v>74</v>
      </c>
      <c r="W768" s="4" t="s">
        <v>686</v>
      </c>
      <c r="X768" s="4" t="s">
        <v>687</v>
      </c>
      <c r="Y768" s="4" t="s">
        <v>2948</v>
      </c>
      <c r="Z768" s="4" t="s">
        <v>2949</v>
      </c>
      <c r="AC768" s="4">
        <v>48</v>
      </c>
      <c r="AD768" s="4" t="s">
        <v>536</v>
      </c>
      <c r="AE768" s="4" t="s">
        <v>537</v>
      </c>
      <c r="AJ768" s="4" t="s">
        <v>34</v>
      </c>
      <c r="AK768" s="4" t="s">
        <v>35</v>
      </c>
      <c r="AL768" s="4" t="s">
        <v>684</v>
      </c>
      <c r="AM768" s="4" t="s">
        <v>685</v>
      </c>
      <c r="AT768" s="4" t="s">
        <v>82</v>
      </c>
      <c r="AU768" s="4" t="s">
        <v>83</v>
      </c>
      <c r="AV768" s="4" t="s">
        <v>2950</v>
      </c>
      <c r="AW768" s="4" t="s">
        <v>2951</v>
      </c>
      <c r="BG768" s="4" t="s">
        <v>82</v>
      </c>
      <c r="BH768" s="4" t="s">
        <v>83</v>
      </c>
      <c r="BI768" s="4" t="s">
        <v>2952</v>
      </c>
      <c r="BJ768" s="4" t="s">
        <v>2953</v>
      </c>
      <c r="BK768" s="4" t="s">
        <v>82</v>
      </c>
      <c r="BL768" s="4" t="s">
        <v>83</v>
      </c>
      <c r="BM768" s="4" t="s">
        <v>2927</v>
      </c>
      <c r="BN768" s="4" t="s">
        <v>2928</v>
      </c>
      <c r="BO768" s="4" t="s">
        <v>82</v>
      </c>
      <c r="BP768" s="4" t="s">
        <v>83</v>
      </c>
      <c r="BQ768" s="4" t="s">
        <v>2954</v>
      </c>
      <c r="BR768" s="4" t="s">
        <v>2955</v>
      </c>
      <c r="BS768" s="4" t="s">
        <v>260</v>
      </c>
      <c r="BT768" s="4" t="s">
        <v>261</v>
      </c>
    </row>
    <row r="769" spans="1:72" ht="13.5" customHeight="1">
      <c r="A769" s="6" t="str">
        <f>HYPERLINK("http://kyu.snu.ac.kr/sdhj/index.jsp?type=hj/GK14791_00IM0001_132a.jpg","1870_해북촌_132a")</f>
        <v>1870_해북촌_132a</v>
      </c>
      <c r="B769" s="4">
        <v>1870</v>
      </c>
      <c r="C769" s="4" t="s">
        <v>9152</v>
      </c>
      <c r="D769" s="4" t="s">
        <v>9153</v>
      </c>
      <c r="E769" s="4">
        <v>768</v>
      </c>
      <c r="F769" s="4">
        <v>6</v>
      </c>
      <c r="G769" s="4" t="s">
        <v>2357</v>
      </c>
      <c r="H769" s="4" t="s">
        <v>2358</v>
      </c>
      <c r="I769" s="4">
        <v>6</v>
      </c>
      <c r="L769" s="4">
        <v>3</v>
      </c>
      <c r="M769" s="4" t="s">
        <v>2946</v>
      </c>
      <c r="N769" s="4" t="s">
        <v>2947</v>
      </c>
      <c r="S769" s="4" t="s">
        <v>1490</v>
      </c>
      <c r="T769" s="4" t="s">
        <v>1491</v>
      </c>
      <c r="Y769" s="4" t="s">
        <v>2956</v>
      </c>
      <c r="Z769" s="4" t="s">
        <v>2957</v>
      </c>
      <c r="AC769" s="4">
        <v>49</v>
      </c>
      <c r="AD769" s="4" t="s">
        <v>492</v>
      </c>
      <c r="AE769" s="4" t="s">
        <v>493</v>
      </c>
    </row>
    <row r="770" spans="1:72" ht="13.5" customHeight="1">
      <c r="A770" s="6" t="str">
        <f>HYPERLINK("http://kyu.snu.ac.kr/sdhj/index.jsp?type=hj/GK14791_00IM0001_132a.jpg","1870_해북촌_132a")</f>
        <v>1870_해북촌_132a</v>
      </c>
      <c r="B770" s="4">
        <v>1870</v>
      </c>
      <c r="C770" s="4" t="s">
        <v>9466</v>
      </c>
      <c r="D770" s="4" t="s">
        <v>9467</v>
      </c>
      <c r="E770" s="4">
        <v>769</v>
      </c>
      <c r="F770" s="4">
        <v>6</v>
      </c>
      <c r="G770" s="4" t="s">
        <v>2357</v>
      </c>
      <c r="H770" s="4" t="s">
        <v>2358</v>
      </c>
      <c r="I770" s="4">
        <v>6</v>
      </c>
      <c r="L770" s="4">
        <v>3</v>
      </c>
      <c r="M770" s="4" t="s">
        <v>2946</v>
      </c>
      <c r="N770" s="4" t="s">
        <v>2947</v>
      </c>
      <c r="S770" s="4" t="s">
        <v>2958</v>
      </c>
      <c r="T770" s="4" t="s">
        <v>591</v>
      </c>
      <c r="W770" s="4" t="s">
        <v>580</v>
      </c>
      <c r="X770" s="4" t="s">
        <v>581</v>
      </c>
      <c r="Y770" s="4" t="s">
        <v>100</v>
      </c>
      <c r="Z770" s="4" t="s">
        <v>101</v>
      </c>
      <c r="AC770" s="4">
        <v>35</v>
      </c>
      <c r="AD770" s="4" t="s">
        <v>188</v>
      </c>
      <c r="AE770" s="4" t="s">
        <v>189</v>
      </c>
    </row>
    <row r="771" spans="1:72" ht="13.5" customHeight="1">
      <c r="A771" s="6" t="str">
        <f>HYPERLINK("http://kyu.snu.ac.kr/sdhj/index.jsp?type=hj/GK14791_00IM0001_132a.jpg","1870_해북촌_132a")</f>
        <v>1870_해북촌_132a</v>
      </c>
      <c r="B771" s="4">
        <v>1870</v>
      </c>
      <c r="C771" s="4" t="s">
        <v>9466</v>
      </c>
      <c r="D771" s="4" t="s">
        <v>9467</v>
      </c>
      <c r="E771" s="4">
        <v>770</v>
      </c>
      <c r="F771" s="4">
        <v>6</v>
      </c>
      <c r="G771" s="4" t="s">
        <v>2357</v>
      </c>
      <c r="H771" s="4" t="s">
        <v>2358</v>
      </c>
      <c r="I771" s="4">
        <v>6</v>
      </c>
      <c r="L771" s="4">
        <v>3</v>
      </c>
      <c r="M771" s="4" t="s">
        <v>2946</v>
      </c>
      <c r="N771" s="4" t="s">
        <v>2947</v>
      </c>
      <c r="T771" s="4" t="s">
        <v>9593</v>
      </c>
      <c r="U771" s="4" t="s">
        <v>138</v>
      </c>
      <c r="V771" s="4" t="s">
        <v>139</v>
      </c>
      <c r="Y771" s="4" t="s">
        <v>1212</v>
      </c>
      <c r="Z771" s="4" t="s">
        <v>1213</v>
      </c>
      <c r="AD771" s="4" t="s">
        <v>287</v>
      </c>
      <c r="AE771" s="4" t="s">
        <v>288</v>
      </c>
    </row>
    <row r="772" spans="1:72" ht="13.5" customHeight="1">
      <c r="A772" s="6" t="str">
        <f>HYPERLINK("http://kyu.snu.ac.kr/sdhj/index.jsp?type=hj/GK14791_00IM0001_132a.jpg","1870_해북촌_132a")</f>
        <v>1870_해북촌_132a</v>
      </c>
      <c r="B772" s="4">
        <v>1870</v>
      </c>
      <c r="C772" s="4" t="s">
        <v>9466</v>
      </c>
      <c r="D772" s="4" t="s">
        <v>9467</v>
      </c>
      <c r="E772" s="4">
        <v>771</v>
      </c>
      <c r="F772" s="4">
        <v>6</v>
      </c>
      <c r="G772" s="4" t="s">
        <v>2357</v>
      </c>
      <c r="H772" s="4" t="s">
        <v>2358</v>
      </c>
      <c r="I772" s="4">
        <v>6</v>
      </c>
      <c r="L772" s="4">
        <v>3</v>
      </c>
      <c r="M772" s="4" t="s">
        <v>2946</v>
      </c>
      <c r="N772" s="4" t="s">
        <v>2947</v>
      </c>
      <c r="T772" s="4" t="s">
        <v>9593</v>
      </c>
      <c r="U772" s="4" t="s">
        <v>138</v>
      </c>
      <c r="V772" s="4" t="s">
        <v>139</v>
      </c>
      <c r="Y772" s="4" t="s">
        <v>2959</v>
      </c>
      <c r="Z772" s="4" t="s">
        <v>2960</v>
      </c>
      <c r="AD772" s="4" t="s">
        <v>122</v>
      </c>
      <c r="AE772" s="4" t="s">
        <v>123</v>
      </c>
    </row>
    <row r="773" spans="1:72" ht="13.5" customHeight="1">
      <c r="A773" s="6" t="str">
        <f>HYPERLINK("http://kyu.snu.ac.kr/sdhj/index.jsp?type=hj/GK14791_00IM0001_132a.jpg","1870_해북촌_132a")</f>
        <v>1870_해북촌_132a</v>
      </c>
      <c r="B773" s="4">
        <v>1870</v>
      </c>
      <c r="C773" s="4" t="s">
        <v>9466</v>
      </c>
      <c r="D773" s="4" t="s">
        <v>9467</v>
      </c>
      <c r="E773" s="4">
        <v>772</v>
      </c>
      <c r="F773" s="4">
        <v>6</v>
      </c>
      <c r="G773" s="4" t="s">
        <v>2357</v>
      </c>
      <c r="H773" s="4" t="s">
        <v>2358</v>
      </c>
      <c r="I773" s="4">
        <v>6</v>
      </c>
      <c r="L773" s="4">
        <v>4</v>
      </c>
      <c r="M773" s="4" t="s">
        <v>2961</v>
      </c>
      <c r="N773" s="4" t="s">
        <v>2962</v>
      </c>
      <c r="T773" s="4" t="s">
        <v>9022</v>
      </c>
      <c r="U773" s="4" t="s">
        <v>73</v>
      </c>
      <c r="V773" s="4" t="s">
        <v>74</v>
      </c>
      <c r="W773" s="4" t="s">
        <v>686</v>
      </c>
      <c r="X773" s="4" t="s">
        <v>687</v>
      </c>
      <c r="Y773" s="4" t="s">
        <v>2963</v>
      </c>
      <c r="Z773" s="4" t="s">
        <v>2964</v>
      </c>
      <c r="AC773" s="4">
        <v>57</v>
      </c>
      <c r="AD773" s="4" t="s">
        <v>258</v>
      </c>
      <c r="AE773" s="4" t="s">
        <v>259</v>
      </c>
      <c r="AJ773" s="4" t="s">
        <v>34</v>
      </c>
      <c r="AK773" s="4" t="s">
        <v>35</v>
      </c>
      <c r="AL773" s="4" t="s">
        <v>684</v>
      </c>
      <c r="AM773" s="4" t="s">
        <v>685</v>
      </c>
      <c r="AT773" s="4" t="s">
        <v>82</v>
      </c>
      <c r="AU773" s="4" t="s">
        <v>83</v>
      </c>
      <c r="AV773" s="4" t="s">
        <v>2965</v>
      </c>
      <c r="AW773" s="4" t="s">
        <v>2966</v>
      </c>
      <c r="BG773" s="4" t="s">
        <v>82</v>
      </c>
      <c r="BH773" s="4" t="s">
        <v>83</v>
      </c>
      <c r="BI773" s="4" t="s">
        <v>2967</v>
      </c>
      <c r="BJ773" s="4" t="s">
        <v>2968</v>
      </c>
      <c r="BK773" s="4" t="s">
        <v>2969</v>
      </c>
      <c r="BL773" s="4" t="s">
        <v>2970</v>
      </c>
      <c r="BM773" s="4" t="s">
        <v>2925</v>
      </c>
      <c r="BN773" s="4" t="s">
        <v>2926</v>
      </c>
      <c r="BO773" s="4" t="s">
        <v>82</v>
      </c>
      <c r="BP773" s="4" t="s">
        <v>83</v>
      </c>
      <c r="BQ773" s="4" t="s">
        <v>2971</v>
      </c>
      <c r="BR773" s="4" t="s">
        <v>2972</v>
      </c>
      <c r="BS773" s="4" t="s">
        <v>659</v>
      </c>
      <c r="BT773" s="4" t="s">
        <v>660</v>
      </c>
    </row>
    <row r="774" spans="1:72" ht="13.5" customHeight="1">
      <c r="A774" s="6" t="str">
        <f>HYPERLINK("http://kyu.snu.ac.kr/sdhj/index.jsp?type=hj/GK14791_00IM0001_132a.jpg","1870_해북촌_132a")</f>
        <v>1870_해북촌_132a</v>
      </c>
      <c r="B774" s="4">
        <v>1870</v>
      </c>
      <c r="C774" s="4" t="s">
        <v>9131</v>
      </c>
      <c r="D774" s="4" t="s">
        <v>9132</v>
      </c>
      <c r="E774" s="4">
        <v>773</v>
      </c>
      <c r="F774" s="4">
        <v>6</v>
      </c>
      <c r="G774" s="4" t="s">
        <v>2357</v>
      </c>
      <c r="H774" s="4" t="s">
        <v>2358</v>
      </c>
      <c r="I774" s="4">
        <v>6</v>
      </c>
      <c r="L774" s="4">
        <v>4</v>
      </c>
      <c r="M774" s="4" t="s">
        <v>2961</v>
      </c>
      <c r="N774" s="4" t="s">
        <v>2962</v>
      </c>
      <c r="S774" s="4" t="s">
        <v>96</v>
      </c>
      <c r="T774" s="4" t="s">
        <v>97</v>
      </c>
      <c r="W774" s="4" t="s">
        <v>2317</v>
      </c>
      <c r="X774" s="4" t="s">
        <v>2318</v>
      </c>
      <c r="Y774" s="4" t="s">
        <v>100</v>
      </c>
      <c r="Z774" s="4" t="s">
        <v>101</v>
      </c>
      <c r="AC774" s="4">
        <v>57</v>
      </c>
      <c r="AD774" s="4" t="s">
        <v>258</v>
      </c>
      <c r="AE774" s="4" t="s">
        <v>259</v>
      </c>
      <c r="AJ774" s="4" t="s">
        <v>104</v>
      </c>
      <c r="AK774" s="4" t="s">
        <v>105</v>
      </c>
      <c r="AL774" s="4" t="s">
        <v>153</v>
      </c>
      <c r="AM774" s="4" t="s">
        <v>154</v>
      </c>
      <c r="AT774" s="4" t="s">
        <v>82</v>
      </c>
      <c r="AU774" s="4" t="s">
        <v>83</v>
      </c>
      <c r="AV774" s="4" t="s">
        <v>2973</v>
      </c>
      <c r="AW774" s="4" t="s">
        <v>2974</v>
      </c>
      <c r="BG774" s="4" t="s">
        <v>82</v>
      </c>
      <c r="BH774" s="4" t="s">
        <v>83</v>
      </c>
      <c r="BI774" s="4" t="s">
        <v>2323</v>
      </c>
      <c r="BJ774" s="4" t="s">
        <v>2324</v>
      </c>
      <c r="BK774" s="4" t="s">
        <v>82</v>
      </c>
      <c r="BL774" s="4" t="s">
        <v>83</v>
      </c>
      <c r="BM774" s="4" t="s">
        <v>2325</v>
      </c>
      <c r="BN774" s="4" t="s">
        <v>385</v>
      </c>
      <c r="BO774" s="4" t="s">
        <v>82</v>
      </c>
      <c r="BP774" s="4" t="s">
        <v>83</v>
      </c>
      <c r="BQ774" s="4" t="s">
        <v>2975</v>
      </c>
      <c r="BR774" s="4" t="s">
        <v>2327</v>
      </c>
      <c r="BS774" s="4" t="s">
        <v>202</v>
      </c>
      <c r="BT774" s="4" t="s">
        <v>203</v>
      </c>
    </row>
    <row r="775" spans="1:72" ht="13.5" customHeight="1">
      <c r="A775" s="6" t="str">
        <f>HYPERLINK("http://kyu.snu.ac.kr/sdhj/index.jsp?type=hj/GK14791_00IM0001_132a.jpg","1870_해북촌_132a")</f>
        <v>1870_해북촌_132a</v>
      </c>
      <c r="B775" s="4">
        <v>1870</v>
      </c>
      <c r="C775" s="4" t="s">
        <v>9484</v>
      </c>
      <c r="D775" s="4" t="s">
        <v>9485</v>
      </c>
      <c r="E775" s="4">
        <v>774</v>
      </c>
      <c r="F775" s="4">
        <v>6</v>
      </c>
      <c r="G775" s="4" t="s">
        <v>2357</v>
      </c>
      <c r="H775" s="4" t="s">
        <v>2358</v>
      </c>
      <c r="I775" s="4">
        <v>6</v>
      </c>
      <c r="L775" s="4">
        <v>4</v>
      </c>
      <c r="M775" s="4" t="s">
        <v>2961</v>
      </c>
      <c r="N775" s="4" t="s">
        <v>2962</v>
      </c>
      <c r="T775" s="4" t="s">
        <v>9029</v>
      </c>
      <c r="U775" s="4" t="s">
        <v>138</v>
      </c>
      <c r="V775" s="4" t="s">
        <v>139</v>
      </c>
      <c r="Y775" s="4" t="s">
        <v>1413</v>
      </c>
      <c r="Z775" s="4" t="s">
        <v>1414</v>
      </c>
      <c r="AD775" s="4" t="s">
        <v>122</v>
      </c>
      <c r="AE775" s="4" t="s">
        <v>123</v>
      </c>
    </row>
    <row r="776" spans="1:72" ht="13.5" customHeight="1">
      <c r="A776" s="6" t="str">
        <f>HYPERLINK("http://kyu.snu.ac.kr/sdhj/index.jsp?type=hj/GK14791_00IM0001_132a.jpg","1870_해북촌_132a")</f>
        <v>1870_해북촌_132a</v>
      </c>
      <c r="B776" s="4">
        <v>1870</v>
      </c>
      <c r="C776" s="4" t="s">
        <v>9026</v>
      </c>
      <c r="D776" s="4" t="s">
        <v>9027</v>
      </c>
      <c r="E776" s="4">
        <v>775</v>
      </c>
      <c r="F776" s="4">
        <v>6</v>
      </c>
      <c r="G776" s="4" t="s">
        <v>2357</v>
      </c>
      <c r="H776" s="4" t="s">
        <v>2358</v>
      </c>
      <c r="I776" s="4">
        <v>6</v>
      </c>
      <c r="L776" s="4">
        <v>4</v>
      </c>
      <c r="M776" s="4" t="s">
        <v>2961</v>
      </c>
      <c r="N776" s="4" t="s">
        <v>2962</v>
      </c>
      <c r="T776" s="4" t="s">
        <v>9029</v>
      </c>
      <c r="U776" s="4" t="s">
        <v>138</v>
      </c>
      <c r="V776" s="4" t="s">
        <v>139</v>
      </c>
      <c r="Y776" s="4" t="s">
        <v>630</v>
      </c>
      <c r="Z776" s="4" t="s">
        <v>631</v>
      </c>
      <c r="AD776" s="4" t="s">
        <v>947</v>
      </c>
      <c r="AE776" s="4" t="s">
        <v>948</v>
      </c>
    </row>
    <row r="777" spans="1:72" ht="13.5" customHeight="1">
      <c r="A777" s="6" t="str">
        <f>HYPERLINK("http://kyu.snu.ac.kr/sdhj/index.jsp?type=hj/GK14791_00IM0001_132a.jpg","1870_해북촌_132a")</f>
        <v>1870_해북촌_132a</v>
      </c>
      <c r="B777" s="4">
        <v>1870</v>
      </c>
      <c r="C777" s="4" t="s">
        <v>9026</v>
      </c>
      <c r="D777" s="4" t="s">
        <v>9027</v>
      </c>
      <c r="E777" s="4">
        <v>776</v>
      </c>
      <c r="F777" s="4">
        <v>6</v>
      </c>
      <c r="G777" s="4" t="s">
        <v>2357</v>
      </c>
      <c r="H777" s="4" t="s">
        <v>2358</v>
      </c>
      <c r="I777" s="4">
        <v>6</v>
      </c>
      <c r="L777" s="4">
        <v>5</v>
      </c>
      <c r="M777" s="4" t="s">
        <v>9669</v>
      </c>
      <c r="N777" s="4" t="s">
        <v>2976</v>
      </c>
      <c r="Q777" s="4" t="s">
        <v>2977</v>
      </c>
      <c r="R777" s="4" t="s">
        <v>2978</v>
      </c>
      <c r="T777" s="4" t="s">
        <v>9670</v>
      </c>
      <c r="W777" s="4" t="s">
        <v>686</v>
      </c>
      <c r="X777" s="4" t="s">
        <v>687</v>
      </c>
      <c r="Y777" s="4" t="s">
        <v>8961</v>
      </c>
      <c r="Z777" s="4" t="s">
        <v>2979</v>
      </c>
      <c r="AC777" s="4">
        <v>45</v>
      </c>
      <c r="AD777" s="4" t="s">
        <v>510</v>
      </c>
      <c r="AE777" s="4" t="s">
        <v>511</v>
      </c>
      <c r="AJ777" s="4" t="s">
        <v>34</v>
      </c>
      <c r="AK777" s="4" t="s">
        <v>35</v>
      </c>
      <c r="AL777" s="4" t="s">
        <v>684</v>
      </c>
      <c r="AM777" s="4" t="s">
        <v>685</v>
      </c>
      <c r="AT777" s="4" t="s">
        <v>82</v>
      </c>
      <c r="AU777" s="4" t="s">
        <v>83</v>
      </c>
      <c r="AV777" s="4" t="s">
        <v>2980</v>
      </c>
      <c r="AW777" s="4" t="s">
        <v>2981</v>
      </c>
      <c r="BG777" s="4" t="s">
        <v>82</v>
      </c>
      <c r="BH777" s="4" t="s">
        <v>83</v>
      </c>
      <c r="BI777" s="4" t="s">
        <v>2982</v>
      </c>
      <c r="BJ777" s="4" t="s">
        <v>2983</v>
      </c>
      <c r="BK777" s="4" t="s">
        <v>82</v>
      </c>
      <c r="BL777" s="4" t="s">
        <v>83</v>
      </c>
      <c r="BM777" s="4" t="s">
        <v>2967</v>
      </c>
      <c r="BN777" s="4" t="s">
        <v>2968</v>
      </c>
      <c r="BO777" s="4" t="s">
        <v>82</v>
      </c>
      <c r="BP777" s="4" t="s">
        <v>83</v>
      </c>
      <c r="BQ777" s="4" t="s">
        <v>2984</v>
      </c>
      <c r="BR777" s="4" t="s">
        <v>2985</v>
      </c>
      <c r="BS777" s="4" t="s">
        <v>2521</v>
      </c>
      <c r="BT777" s="4" t="s">
        <v>2522</v>
      </c>
    </row>
    <row r="778" spans="1:72" ht="13.5" customHeight="1">
      <c r="A778" s="6" t="str">
        <f>HYPERLINK("http://kyu.snu.ac.kr/sdhj/index.jsp?type=hj/GK14791_00IM0001_132a.jpg","1870_해북촌_132a")</f>
        <v>1870_해북촌_132a</v>
      </c>
      <c r="B778" s="4">
        <v>1870</v>
      </c>
      <c r="C778" s="4" t="s">
        <v>9396</v>
      </c>
      <c r="D778" s="4" t="s">
        <v>9397</v>
      </c>
      <c r="E778" s="4">
        <v>777</v>
      </c>
      <c r="F778" s="4">
        <v>6</v>
      </c>
      <c r="G778" s="4" t="s">
        <v>2357</v>
      </c>
      <c r="H778" s="4" t="s">
        <v>2358</v>
      </c>
      <c r="I778" s="4">
        <v>6</v>
      </c>
      <c r="L778" s="4">
        <v>5</v>
      </c>
      <c r="M778" s="4" t="s">
        <v>9669</v>
      </c>
      <c r="N778" s="4" t="s">
        <v>2976</v>
      </c>
      <c r="S778" s="4" t="s">
        <v>214</v>
      </c>
      <c r="T778" s="4" t="s">
        <v>215</v>
      </c>
      <c r="W778" s="4" t="s">
        <v>75</v>
      </c>
      <c r="X778" s="4" t="s">
        <v>9671</v>
      </c>
      <c r="Y778" s="4" t="s">
        <v>100</v>
      </c>
      <c r="Z778" s="4" t="s">
        <v>101</v>
      </c>
      <c r="AC778" s="4">
        <v>72</v>
      </c>
      <c r="AD778" s="4" t="s">
        <v>774</v>
      </c>
      <c r="AE778" s="4" t="s">
        <v>775</v>
      </c>
    </row>
    <row r="779" spans="1:72" ht="13.5" customHeight="1">
      <c r="A779" s="6" t="str">
        <f>HYPERLINK("http://kyu.snu.ac.kr/sdhj/index.jsp?type=hj/GK14791_00IM0001_132a.jpg","1870_해북촌_132a")</f>
        <v>1870_해북촌_132a</v>
      </c>
      <c r="B779" s="4">
        <v>1870</v>
      </c>
      <c r="C779" s="4" t="s">
        <v>9570</v>
      </c>
      <c r="D779" s="4" t="s">
        <v>9571</v>
      </c>
      <c r="E779" s="4">
        <v>778</v>
      </c>
      <c r="F779" s="4">
        <v>6</v>
      </c>
      <c r="G779" s="4" t="s">
        <v>2357</v>
      </c>
      <c r="H779" s="4" t="s">
        <v>2358</v>
      </c>
      <c r="I779" s="4">
        <v>6</v>
      </c>
      <c r="L779" s="4">
        <v>5</v>
      </c>
      <c r="M779" s="4" t="s">
        <v>9669</v>
      </c>
      <c r="N779" s="4" t="s">
        <v>2976</v>
      </c>
      <c r="S779" s="4" t="s">
        <v>96</v>
      </c>
      <c r="T779" s="4" t="s">
        <v>97</v>
      </c>
      <c r="W779" s="4" t="s">
        <v>426</v>
      </c>
      <c r="X779" s="4" t="s">
        <v>427</v>
      </c>
      <c r="Y779" s="4" t="s">
        <v>100</v>
      </c>
      <c r="Z779" s="4" t="s">
        <v>101</v>
      </c>
      <c r="AC779" s="4">
        <v>44</v>
      </c>
      <c r="AD779" s="4" t="s">
        <v>480</v>
      </c>
      <c r="AE779" s="4" t="s">
        <v>481</v>
      </c>
      <c r="AT779" s="4" t="s">
        <v>82</v>
      </c>
      <c r="AU779" s="4" t="s">
        <v>83</v>
      </c>
      <c r="AV779" s="4" t="s">
        <v>2986</v>
      </c>
      <c r="AW779" s="4" t="s">
        <v>2987</v>
      </c>
      <c r="BG779" s="4" t="s">
        <v>82</v>
      </c>
      <c r="BH779" s="4" t="s">
        <v>83</v>
      </c>
      <c r="BI779" s="4" t="s">
        <v>2031</v>
      </c>
      <c r="BJ779" s="4" t="s">
        <v>2032</v>
      </c>
      <c r="BK779" s="4" t="s">
        <v>82</v>
      </c>
      <c r="BL779" s="4" t="s">
        <v>83</v>
      </c>
      <c r="BM779" s="4" t="s">
        <v>9672</v>
      </c>
      <c r="BN779" s="4" t="s">
        <v>9673</v>
      </c>
      <c r="BO779" s="4" t="s">
        <v>82</v>
      </c>
      <c r="BP779" s="4" t="s">
        <v>83</v>
      </c>
      <c r="BQ779" s="4" t="s">
        <v>2988</v>
      </c>
      <c r="BR779" s="4" t="s">
        <v>2989</v>
      </c>
      <c r="BS779" s="4" t="s">
        <v>659</v>
      </c>
      <c r="BT779" s="4" t="s">
        <v>660</v>
      </c>
    </row>
    <row r="780" spans="1:72" ht="13.5" customHeight="1">
      <c r="A780" s="6" t="str">
        <f>HYPERLINK("http://kyu.snu.ac.kr/sdhj/index.jsp?type=hj/GK14791_00IM0001_132a.jpg","1870_해북촌_132a")</f>
        <v>1870_해북촌_132a</v>
      </c>
      <c r="B780" s="4">
        <v>1870</v>
      </c>
      <c r="C780" s="4" t="s">
        <v>9127</v>
      </c>
      <c r="D780" s="4" t="s">
        <v>9128</v>
      </c>
      <c r="E780" s="4">
        <v>779</v>
      </c>
      <c r="F780" s="4">
        <v>6</v>
      </c>
      <c r="G780" s="4" t="s">
        <v>2357</v>
      </c>
      <c r="H780" s="4" t="s">
        <v>2358</v>
      </c>
      <c r="I780" s="4">
        <v>6</v>
      </c>
      <c r="L780" s="4">
        <v>5</v>
      </c>
      <c r="M780" s="4" t="s">
        <v>9669</v>
      </c>
      <c r="N780" s="4" t="s">
        <v>2976</v>
      </c>
      <c r="T780" s="4" t="s">
        <v>9674</v>
      </c>
      <c r="U780" s="4" t="s">
        <v>138</v>
      </c>
      <c r="V780" s="4" t="s">
        <v>139</v>
      </c>
      <c r="Y780" s="4" t="s">
        <v>1004</v>
      </c>
      <c r="Z780" s="4" t="s">
        <v>1005</v>
      </c>
      <c r="AD780" s="4" t="s">
        <v>947</v>
      </c>
      <c r="AE780" s="4" t="s">
        <v>948</v>
      </c>
    </row>
    <row r="781" spans="1:72" ht="13.5" customHeight="1">
      <c r="A781" s="6" t="str">
        <f>HYPERLINK("http://kyu.snu.ac.kr/sdhj/index.jsp?type=hj/GK14791_00IM0001_132a.jpg","1870_해북촌_132a")</f>
        <v>1870_해북촌_132a</v>
      </c>
      <c r="B781" s="4">
        <v>1870</v>
      </c>
      <c r="C781" s="4" t="s">
        <v>9570</v>
      </c>
      <c r="D781" s="4" t="s">
        <v>9571</v>
      </c>
      <c r="E781" s="4">
        <v>780</v>
      </c>
      <c r="F781" s="4">
        <v>6</v>
      </c>
      <c r="G781" s="4" t="s">
        <v>2357</v>
      </c>
      <c r="H781" s="4" t="s">
        <v>2358</v>
      </c>
      <c r="I781" s="4">
        <v>6</v>
      </c>
      <c r="L781" s="4">
        <v>5</v>
      </c>
      <c r="M781" s="4" t="s">
        <v>9669</v>
      </c>
      <c r="N781" s="4" t="s">
        <v>2976</v>
      </c>
      <c r="T781" s="4" t="s">
        <v>9674</v>
      </c>
      <c r="U781" s="4" t="s">
        <v>284</v>
      </c>
      <c r="V781" s="4" t="s">
        <v>285</v>
      </c>
      <c r="Y781" s="4" t="s">
        <v>2826</v>
      </c>
      <c r="Z781" s="4" t="s">
        <v>2827</v>
      </c>
      <c r="AD781" s="4" t="s">
        <v>238</v>
      </c>
      <c r="AE781" s="4" t="s">
        <v>239</v>
      </c>
    </row>
    <row r="782" spans="1:72" ht="13.5" customHeight="1">
      <c r="A782" s="6" t="str">
        <f>HYPERLINK("http://kyu.snu.ac.kr/sdhj/index.jsp?type=hj/GK14791_00IM0001_132a.jpg","1870_해북촌_132a")</f>
        <v>1870_해북촌_132a</v>
      </c>
      <c r="B782" s="4">
        <v>1870</v>
      </c>
      <c r="C782" s="4" t="s">
        <v>9570</v>
      </c>
      <c r="D782" s="4" t="s">
        <v>9571</v>
      </c>
      <c r="E782" s="4">
        <v>781</v>
      </c>
      <c r="F782" s="4">
        <v>6</v>
      </c>
      <c r="G782" s="4" t="s">
        <v>2357</v>
      </c>
      <c r="H782" s="4" t="s">
        <v>2358</v>
      </c>
      <c r="I782" s="4">
        <v>7</v>
      </c>
      <c r="J782" s="4" t="s">
        <v>2990</v>
      </c>
      <c r="K782" s="4" t="s">
        <v>2991</v>
      </c>
      <c r="L782" s="4">
        <v>1</v>
      </c>
      <c r="M782" s="4" t="s">
        <v>2992</v>
      </c>
      <c r="N782" s="4" t="s">
        <v>2993</v>
      </c>
      <c r="T782" s="4" t="s">
        <v>9675</v>
      </c>
      <c r="U782" s="4" t="s">
        <v>73</v>
      </c>
      <c r="V782" s="4" t="s">
        <v>74</v>
      </c>
      <c r="W782" s="4" t="s">
        <v>198</v>
      </c>
      <c r="X782" s="4" t="s">
        <v>199</v>
      </c>
      <c r="Y782" s="4" t="s">
        <v>2994</v>
      </c>
      <c r="Z782" s="4" t="s">
        <v>2995</v>
      </c>
      <c r="AC782" s="4">
        <v>65</v>
      </c>
      <c r="AD782" s="4" t="s">
        <v>319</v>
      </c>
      <c r="AE782" s="4" t="s">
        <v>320</v>
      </c>
      <c r="AJ782" s="4" t="s">
        <v>34</v>
      </c>
      <c r="AK782" s="4" t="s">
        <v>35</v>
      </c>
      <c r="AL782" s="4" t="s">
        <v>202</v>
      </c>
      <c r="AM782" s="4" t="s">
        <v>203</v>
      </c>
      <c r="AT782" s="4" t="s">
        <v>82</v>
      </c>
      <c r="AU782" s="4" t="s">
        <v>83</v>
      </c>
      <c r="AV782" s="4" t="s">
        <v>2996</v>
      </c>
      <c r="AW782" s="4" t="s">
        <v>2997</v>
      </c>
      <c r="BG782" s="4" t="s">
        <v>82</v>
      </c>
      <c r="BH782" s="4" t="s">
        <v>83</v>
      </c>
      <c r="BI782" s="4" t="s">
        <v>2998</v>
      </c>
      <c r="BJ782" s="4" t="s">
        <v>2999</v>
      </c>
      <c r="BK782" s="4" t="s">
        <v>82</v>
      </c>
      <c r="BL782" s="4" t="s">
        <v>83</v>
      </c>
      <c r="BM782" s="4" t="s">
        <v>3000</v>
      </c>
      <c r="BN782" s="4" t="s">
        <v>3001</v>
      </c>
      <c r="BO782" s="4" t="s">
        <v>82</v>
      </c>
      <c r="BP782" s="4" t="s">
        <v>83</v>
      </c>
      <c r="BQ782" s="4" t="s">
        <v>3002</v>
      </c>
      <c r="BR782" s="4" t="s">
        <v>3003</v>
      </c>
      <c r="BS782" s="4" t="s">
        <v>222</v>
      </c>
      <c r="BT782" s="4" t="s">
        <v>223</v>
      </c>
    </row>
    <row r="783" spans="1:72" ht="13.5" customHeight="1">
      <c r="A783" s="6" t="str">
        <f>HYPERLINK("http://kyu.snu.ac.kr/sdhj/index.jsp?type=hj/GK14791_00IM0001_132a.jpg","1870_해북촌_132a")</f>
        <v>1870_해북촌_132a</v>
      </c>
      <c r="B783" s="4">
        <v>1870</v>
      </c>
      <c r="C783" s="4" t="s">
        <v>9086</v>
      </c>
      <c r="D783" s="4" t="s">
        <v>9087</v>
      </c>
      <c r="E783" s="4">
        <v>782</v>
      </c>
      <c r="F783" s="4">
        <v>6</v>
      </c>
      <c r="G783" s="4" t="s">
        <v>2357</v>
      </c>
      <c r="H783" s="4" t="s">
        <v>2358</v>
      </c>
      <c r="I783" s="4">
        <v>7</v>
      </c>
      <c r="L783" s="4">
        <v>1</v>
      </c>
      <c r="M783" s="4" t="s">
        <v>2992</v>
      </c>
      <c r="N783" s="4" t="s">
        <v>2993</v>
      </c>
      <c r="S783" s="4" t="s">
        <v>96</v>
      </c>
      <c r="T783" s="4" t="s">
        <v>97</v>
      </c>
      <c r="W783" s="4" t="s">
        <v>426</v>
      </c>
      <c r="X783" s="4" t="s">
        <v>427</v>
      </c>
      <c r="Y783" s="4" t="s">
        <v>100</v>
      </c>
      <c r="Z783" s="4" t="s">
        <v>101</v>
      </c>
      <c r="AC783" s="4">
        <v>47</v>
      </c>
      <c r="AD783" s="4" t="s">
        <v>588</v>
      </c>
      <c r="AE783" s="4" t="s">
        <v>589</v>
      </c>
      <c r="AJ783" s="4" t="s">
        <v>104</v>
      </c>
      <c r="AK783" s="4" t="s">
        <v>105</v>
      </c>
      <c r="AL783" s="4" t="s">
        <v>428</v>
      </c>
      <c r="AM783" s="4" t="s">
        <v>429</v>
      </c>
      <c r="AT783" s="4" t="s">
        <v>82</v>
      </c>
      <c r="AU783" s="4" t="s">
        <v>83</v>
      </c>
      <c r="AV783" s="4" t="s">
        <v>3004</v>
      </c>
      <c r="AW783" s="4" t="s">
        <v>3005</v>
      </c>
      <c r="BG783" s="4" t="s">
        <v>82</v>
      </c>
      <c r="BH783" s="4" t="s">
        <v>83</v>
      </c>
      <c r="BI783" s="4" t="s">
        <v>3006</v>
      </c>
      <c r="BJ783" s="4" t="s">
        <v>1657</v>
      </c>
      <c r="BK783" s="4" t="s">
        <v>82</v>
      </c>
      <c r="BL783" s="4" t="s">
        <v>83</v>
      </c>
      <c r="BM783" s="4" t="s">
        <v>566</v>
      </c>
      <c r="BN783" s="4" t="s">
        <v>567</v>
      </c>
      <c r="BO783" s="4" t="s">
        <v>82</v>
      </c>
      <c r="BP783" s="4" t="s">
        <v>83</v>
      </c>
      <c r="BQ783" s="4" t="s">
        <v>3007</v>
      </c>
      <c r="BR783" s="4" t="s">
        <v>3008</v>
      </c>
      <c r="BS783" s="4" t="s">
        <v>115</v>
      </c>
      <c r="BT783" s="4" t="s">
        <v>9221</v>
      </c>
    </row>
    <row r="784" spans="1:72" ht="13.5" customHeight="1">
      <c r="A784" s="6" t="str">
        <f>HYPERLINK("http://kyu.snu.ac.kr/sdhj/index.jsp?type=hj/GK14791_00IM0001_132a.jpg","1870_해북촌_132a")</f>
        <v>1870_해북촌_132a</v>
      </c>
      <c r="B784" s="4">
        <v>1870</v>
      </c>
      <c r="C784" s="4" t="s">
        <v>9142</v>
      </c>
      <c r="D784" s="4" t="s">
        <v>9143</v>
      </c>
      <c r="E784" s="4">
        <v>783</v>
      </c>
      <c r="F784" s="4">
        <v>6</v>
      </c>
      <c r="G784" s="4" t="s">
        <v>2357</v>
      </c>
      <c r="H784" s="4" t="s">
        <v>2358</v>
      </c>
      <c r="I784" s="4">
        <v>7</v>
      </c>
      <c r="L784" s="4">
        <v>1</v>
      </c>
      <c r="M784" s="4" t="s">
        <v>2992</v>
      </c>
      <c r="N784" s="4" t="s">
        <v>2993</v>
      </c>
      <c r="S784" s="4" t="s">
        <v>165</v>
      </c>
      <c r="T784" s="4" t="s">
        <v>166</v>
      </c>
      <c r="Y784" s="4" t="s">
        <v>3009</v>
      </c>
      <c r="Z784" s="4" t="s">
        <v>3010</v>
      </c>
      <c r="AC784" s="4">
        <v>48</v>
      </c>
      <c r="AD784" s="4" t="s">
        <v>258</v>
      </c>
      <c r="AE784" s="4" t="s">
        <v>259</v>
      </c>
    </row>
    <row r="785" spans="1:72" ht="13.5" customHeight="1">
      <c r="A785" s="6" t="str">
        <f>HYPERLINK("http://kyu.snu.ac.kr/sdhj/index.jsp?type=hj/GK14791_00IM0001_132a.jpg","1870_해북촌_132a")</f>
        <v>1870_해북촌_132a</v>
      </c>
      <c r="B785" s="4">
        <v>1870</v>
      </c>
      <c r="C785" s="4" t="s">
        <v>9676</v>
      </c>
      <c r="D785" s="4" t="s">
        <v>9677</v>
      </c>
      <c r="E785" s="4">
        <v>784</v>
      </c>
      <c r="F785" s="4">
        <v>6</v>
      </c>
      <c r="G785" s="4" t="s">
        <v>2357</v>
      </c>
      <c r="H785" s="4" t="s">
        <v>2358</v>
      </c>
      <c r="I785" s="4">
        <v>7</v>
      </c>
      <c r="L785" s="4">
        <v>1</v>
      </c>
      <c r="M785" s="4" t="s">
        <v>2992</v>
      </c>
      <c r="N785" s="4" t="s">
        <v>2993</v>
      </c>
      <c r="T785" s="4" t="s">
        <v>9678</v>
      </c>
      <c r="U785" s="4" t="s">
        <v>284</v>
      </c>
      <c r="V785" s="4" t="s">
        <v>285</v>
      </c>
      <c r="Y785" s="4" t="s">
        <v>3011</v>
      </c>
      <c r="Z785" s="4" t="s">
        <v>3012</v>
      </c>
      <c r="AD785" s="4" t="s">
        <v>258</v>
      </c>
      <c r="AE785" s="4" t="s">
        <v>259</v>
      </c>
    </row>
    <row r="786" spans="1:72" ht="13.5" customHeight="1">
      <c r="A786" s="6" t="str">
        <f>HYPERLINK("http://kyu.snu.ac.kr/sdhj/index.jsp?type=hj/GK14791_00IM0001_132a.jpg","1870_해북촌_132a")</f>
        <v>1870_해북촌_132a</v>
      </c>
      <c r="B786" s="4">
        <v>1870</v>
      </c>
      <c r="C786" s="4" t="s">
        <v>9676</v>
      </c>
      <c r="D786" s="4" t="s">
        <v>9677</v>
      </c>
      <c r="E786" s="4">
        <v>785</v>
      </c>
      <c r="F786" s="4">
        <v>6</v>
      </c>
      <c r="G786" s="4" t="s">
        <v>2357</v>
      </c>
      <c r="H786" s="4" t="s">
        <v>2358</v>
      </c>
      <c r="I786" s="4">
        <v>7</v>
      </c>
      <c r="L786" s="4">
        <v>1</v>
      </c>
      <c r="M786" s="4" t="s">
        <v>2992</v>
      </c>
      <c r="N786" s="4" t="s">
        <v>2993</v>
      </c>
      <c r="T786" s="4" t="s">
        <v>9678</v>
      </c>
      <c r="U786" s="4" t="s">
        <v>138</v>
      </c>
      <c r="V786" s="4" t="s">
        <v>139</v>
      </c>
      <c r="Y786" s="4" t="s">
        <v>1274</v>
      </c>
      <c r="Z786" s="4" t="s">
        <v>1275</v>
      </c>
      <c r="AD786" s="4" t="s">
        <v>188</v>
      </c>
      <c r="AE786" s="4" t="s">
        <v>189</v>
      </c>
    </row>
    <row r="787" spans="1:72" ht="13.5" customHeight="1">
      <c r="A787" s="6" t="str">
        <f>HYPERLINK("http://kyu.snu.ac.kr/sdhj/index.jsp?type=hj/GK14791_00IM0001_132a.jpg","1870_해북촌_132a")</f>
        <v>1870_해북촌_132a</v>
      </c>
      <c r="B787" s="4">
        <v>1870</v>
      </c>
      <c r="C787" s="4" t="s">
        <v>9676</v>
      </c>
      <c r="D787" s="4" t="s">
        <v>9677</v>
      </c>
      <c r="E787" s="4">
        <v>786</v>
      </c>
      <c r="F787" s="4">
        <v>6</v>
      </c>
      <c r="G787" s="4" t="s">
        <v>2357</v>
      </c>
      <c r="H787" s="4" t="s">
        <v>2358</v>
      </c>
      <c r="I787" s="4">
        <v>7</v>
      </c>
      <c r="L787" s="4">
        <v>2</v>
      </c>
      <c r="M787" s="4" t="s">
        <v>3013</v>
      </c>
      <c r="N787" s="4" t="s">
        <v>3014</v>
      </c>
      <c r="T787" s="4" t="s">
        <v>9256</v>
      </c>
      <c r="U787" s="4" t="s">
        <v>73</v>
      </c>
      <c r="V787" s="4" t="s">
        <v>74</v>
      </c>
      <c r="W787" s="4" t="s">
        <v>688</v>
      </c>
      <c r="X787" s="4" t="s">
        <v>689</v>
      </c>
      <c r="Y787" s="4" t="s">
        <v>3015</v>
      </c>
      <c r="Z787" s="4" t="s">
        <v>3016</v>
      </c>
      <c r="AC787" s="4">
        <v>86</v>
      </c>
      <c r="AD787" s="4" t="s">
        <v>398</v>
      </c>
      <c r="AE787" s="4" t="s">
        <v>399</v>
      </c>
      <c r="AJ787" s="4" t="s">
        <v>34</v>
      </c>
      <c r="AK787" s="4" t="s">
        <v>35</v>
      </c>
      <c r="AL787" s="4" t="s">
        <v>260</v>
      </c>
      <c r="AM787" s="4" t="s">
        <v>261</v>
      </c>
      <c r="AT787" s="4" t="s">
        <v>82</v>
      </c>
      <c r="AU787" s="4" t="s">
        <v>83</v>
      </c>
      <c r="AV787" s="4" t="s">
        <v>3017</v>
      </c>
      <c r="AW787" s="4" t="s">
        <v>3018</v>
      </c>
      <c r="BG787" s="4" t="s">
        <v>82</v>
      </c>
      <c r="BH787" s="4" t="s">
        <v>83</v>
      </c>
      <c r="BI787" s="4" t="s">
        <v>2661</v>
      </c>
      <c r="BJ787" s="4" t="s">
        <v>466</v>
      </c>
      <c r="BK787" s="4" t="s">
        <v>82</v>
      </c>
      <c r="BL787" s="4" t="s">
        <v>83</v>
      </c>
      <c r="BM787" s="4" t="s">
        <v>2572</v>
      </c>
      <c r="BN787" s="4" t="s">
        <v>1657</v>
      </c>
      <c r="BO787" s="4" t="s">
        <v>82</v>
      </c>
      <c r="BP787" s="4" t="s">
        <v>83</v>
      </c>
      <c r="BQ787" s="4" t="s">
        <v>3019</v>
      </c>
      <c r="BR787" s="4" t="s">
        <v>3020</v>
      </c>
      <c r="BS787" s="4" t="s">
        <v>400</v>
      </c>
      <c r="BT787" s="4" t="s">
        <v>401</v>
      </c>
    </row>
    <row r="788" spans="1:72" ht="13.5" customHeight="1">
      <c r="A788" s="6" t="str">
        <f>HYPERLINK("http://kyu.snu.ac.kr/sdhj/index.jsp?type=hj/GK14791_00IM0001_132a.jpg","1870_해북촌_132a")</f>
        <v>1870_해북촌_132a</v>
      </c>
      <c r="B788" s="4">
        <v>1870</v>
      </c>
      <c r="C788" s="4" t="s">
        <v>9679</v>
      </c>
      <c r="D788" s="4" t="s">
        <v>9680</v>
      </c>
      <c r="E788" s="4">
        <v>787</v>
      </c>
      <c r="F788" s="4">
        <v>6</v>
      </c>
      <c r="G788" s="4" t="s">
        <v>2357</v>
      </c>
      <c r="H788" s="4" t="s">
        <v>2358</v>
      </c>
      <c r="I788" s="4">
        <v>7</v>
      </c>
      <c r="L788" s="4">
        <v>2</v>
      </c>
      <c r="M788" s="4" t="s">
        <v>3013</v>
      </c>
      <c r="N788" s="4" t="s">
        <v>3014</v>
      </c>
      <c r="S788" s="4" t="s">
        <v>116</v>
      </c>
      <c r="T788" s="4" t="s">
        <v>117</v>
      </c>
      <c r="Y788" s="4" t="s">
        <v>3021</v>
      </c>
      <c r="Z788" s="4" t="s">
        <v>3022</v>
      </c>
      <c r="AC788" s="4">
        <v>41</v>
      </c>
      <c r="AD788" s="4" t="s">
        <v>174</v>
      </c>
      <c r="AE788" s="4" t="s">
        <v>175</v>
      </c>
    </row>
    <row r="789" spans="1:72" ht="13.5" customHeight="1">
      <c r="A789" s="6" t="str">
        <f>HYPERLINK("http://kyu.snu.ac.kr/sdhj/index.jsp?type=hj/GK14791_00IM0001_132a.jpg","1870_해북촌_132a")</f>
        <v>1870_해북촌_132a</v>
      </c>
      <c r="B789" s="4">
        <v>1870</v>
      </c>
      <c r="C789" s="4" t="s">
        <v>9258</v>
      </c>
      <c r="D789" s="4" t="s">
        <v>9259</v>
      </c>
      <c r="E789" s="4">
        <v>788</v>
      </c>
      <c r="F789" s="4">
        <v>6</v>
      </c>
      <c r="G789" s="4" t="s">
        <v>2357</v>
      </c>
      <c r="H789" s="4" t="s">
        <v>2358</v>
      </c>
      <c r="I789" s="4">
        <v>7</v>
      </c>
      <c r="L789" s="4">
        <v>2</v>
      </c>
      <c r="M789" s="4" t="s">
        <v>3013</v>
      </c>
      <c r="N789" s="4" t="s">
        <v>3014</v>
      </c>
      <c r="S789" s="4" t="s">
        <v>124</v>
      </c>
      <c r="T789" s="4" t="s">
        <v>125</v>
      </c>
      <c r="W789" s="4" t="s">
        <v>126</v>
      </c>
      <c r="X789" s="4" t="s">
        <v>9681</v>
      </c>
      <c r="Y789" s="4" t="s">
        <v>100</v>
      </c>
      <c r="Z789" s="4" t="s">
        <v>101</v>
      </c>
      <c r="AC789" s="4">
        <v>42</v>
      </c>
      <c r="AD789" s="4" t="s">
        <v>184</v>
      </c>
      <c r="AE789" s="4" t="s">
        <v>185</v>
      </c>
    </row>
    <row r="790" spans="1:72" ht="13.5" customHeight="1">
      <c r="A790" s="6" t="str">
        <f>HYPERLINK("http://kyu.snu.ac.kr/sdhj/index.jsp?type=hj/GK14791_00IM0001_132a.jpg","1870_해북촌_132a")</f>
        <v>1870_해북촌_132a</v>
      </c>
      <c r="B790" s="4">
        <v>1870</v>
      </c>
      <c r="C790" s="4" t="s">
        <v>9258</v>
      </c>
      <c r="D790" s="4" t="s">
        <v>9259</v>
      </c>
      <c r="E790" s="4">
        <v>789</v>
      </c>
      <c r="F790" s="4">
        <v>6</v>
      </c>
      <c r="G790" s="4" t="s">
        <v>2357</v>
      </c>
      <c r="H790" s="4" t="s">
        <v>2358</v>
      </c>
      <c r="I790" s="4">
        <v>7</v>
      </c>
      <c r="L790" s="4">
        <v>2</v>
      </c>
      <c r="M790" s="4" t="s">
        <v>3013</v>
      </c>
      <c r="N790" s="4" t="s">
        <v>3014</v>
      </c>
      <c r="S790" s="4" t="s">
        <v>116</v>
      </c>
      <c r="T790" s="4" t="s">
        <v>117</v>
      </c>
      <c r="Y790" s="4" t="s">
        <v>3023</v>
      </c>
      <c r="Z790" s="4" t="s">
        <v>3024</v>
      </c>
      <c r="AC790" s="4">
        <v>37</v>
      </c>
      <c r="AD790" s="4" t="s">
        <v>312</v>
      </c>
      <c r="AE790" s="4" t="s">
        <v>313</v>
      </c>
    </row>
    <row r="791" spans="1:72" ht="13.5" customHeight="1">
      <c r="A791" s="6" t="str">
        <f>HYPERLINK("http://kyu.snu.ac.kr/sdhj/index.jsp?type=hj/GK14791_00IM0001_132a.jpg","1870_해북촌_132a")</f>
        <v>1870_해북촌_132a</v>
      </c>
      <c r="B791" s="4">
        <v>1870</v>
      </c>
      <c r="C791" s="4" t="s">
        <v>9258</v>
      </c>
      <c r="D791" s="4" t="s">
        <v>9259</v>
      </c>
      <c r="E791" s="4">
        <v>790</v>
      </c>
      <c r="F791" s="4">
        <v>6</v>
      </c>
      <c r="G791" s="4" t="s">
        <v>2357</v>
      </c>
      <c r="H791" s="4" t="s">
        <v>2358</v>
      </c>
      <c r="I791" s="4">
        <v>7</v>
      </c>
      <c r="L791" s="4">
        <v>2</v>
      </c>
      <c r="M791" s="4" t="s">
        <v>3013</v>
      </c>
      <c r="N791" s="4" t="s">
        <v>3014</v>
      </c>
      <c r="T791" s="4" t="s">
        <v>9263</v>
      </c>
      <c r="U791" s="4" t="s">
        <v>284</v>
      </c>
      <c r="V791" s="4" t="s">
        <v>285</v>
      </c>
      <c r="Y791" s="4" t="s">
        <v>3025</v>
      </c>
      <c r="Z791" s="4" t="s">
        <v>3026</v>
      </c>
      <c r="AD791" s="4" t="s">
        <v>398</v>
      </c>
      <c r="AE791" s="4" t="s">
        <v>399</v>
      </c>
    </row>
    <row r="792" spans="1:72" ht="13.5" customHeight="1">
      <c r="A792" s="6" t="str">
        <f>HYPERLINK("http://kyu.snu.ac.kr/sdhj/index.jsp?type=hj/GK14791_00IM0001_132a.jpg","1870_해북촌_132a")</f>
        <v>1870_해북촌_132a</v>
      </c>
      <c r="B792" s="4">
        <v>1870</v>
      </c>
      <c r="C792" s="4" t="s">
        <v>9258</v>
      </c>
      <c r="D792" s="4" t="s">
        <v>9259</v>
      </c>
      <c r="E792" s="4">
        <v>791</v>
      </c>
      <c r="F792" s="4">
        <v>6</v>
      </c>
      <c r="G792" s="4" t="s">
        <v>2357</v>
      </c>
      <c r="H792" s="4" t="s">
        <v>2358</v>
      </c>
      <c r="I792" s="4">
        <v>7</v>
      </c>
      <c r="L792" s="4">
        <v>2</v>
      </c>
      <c r="M792" s="4" t="s">
        <v>3013</v>
      </c>
      <c r="N792" s="4" t="s">
        <v>3014</v>
      </c>
      <c r="T792" s="4" t="s">
        <v>9263</v>
      </c>
      <c r="U792" s="4" t="s">
        <v>138</v>
      </c>
      <c r="V792" s="4" t="s">
        <v>139</v>
      </c>
      <c r="Y792" s="4" t="s">
        <v>3027</v>
      </c>
      <c r="Z792" s="4" t="s">
        <v>3028</v>
      </c>
      <c r="AD792" s="4" t="s">
        <v>398</v>
      </c>
      <c r="AE792" s="4" t="s">
        <v>399</v>
      </c>
    </row>
    <row r="793" spans="1:72" ht="13.5" customHeight="1">
      <c r="A793" s="6" t="str">
        <f>HYPERLINK("http://kyu.snu.ac.kr/sdhj/index.jsp?type=hj/GK14791_00IM0001_132b.jpg","1870_해북촌_132b")</f>
        <v>1870_해북촌_132b</v>
      </c>
      <c r="B793" s="4">
        <v>1870</v>
      </c>
      <c r="C793" s="4" t="s">
        <v>9258</v>
      </c>
      <c r="D793" s="4" t="s">
        <v>9259</v>
      </c>
      <c r="E793" s="4">
        <v>792</v>
      </c>
      <c r="F793" s="4">
        <v>6</v>
      </c>
      <c r="G793" s="4" t="s">
        <v>2357</v>
      </c>
      <c r="H793" s="4" t="s">
        <v>2358</v>
      </c>
      <c r="I793" s="4">
        <v>7</v>
      </c>
      <c r="L793" s="4">
        <v>3</v>
      </c>
      <c r="M793" s="4" t="s">
        <v>3029</v>
      </c>
      <c r="N793" s="4" t="s">
        <v>3030</v>
      </c>
      <c r="T793" s="4" t="s">
        <v>9237</v>
      </c>
      <c r="U793" s="4" t="s">
        <v>2354</v>
      </c>
      <c r="V793" s="4" t="s">
        <v>2355</v>
      </c>
      <c r="W793" s="4" t="s">
        <v>198</v>
      </c>
      <c r="X793" s="4" t="s">
        <v>199</v>
      </c>
      <c r="Y793" s="4" t="s">
        <v>3031</v>
      </c>
      <c r="Z793" s="4" t="s">
        <v>3032</v>
      </c>
      <c r="AC793" s="4">
        <v>63</v>
      </c>
      <c r="AD793" s="4" t="s">
        <v>319</v>
      </c>
      <c r="AE793" s="4" t="s">
        <v>320</v>
      </c>
      <c r="AJ793" s="4" t="s">
        <v>34</v>
      </c>
      <c r="AK793" s="4" t="s">
        <v>35</v>
      </c>
      <c r="AL793" s="4" t="s">
        <v>202</v>
      </c>
      <c r="AM793" s="4" t="s">
        <v>203</v>
      </c>
      <c r="AT793" s="4" t="s">
        <v>2354</v>
      </c>
      <c r="AU793" s="4" t="s">
        <v>2355</v>
      </c>
      <c r="AV793" s="4" t="s">
        <v>3033</v>
      </c>
      <c r="AW793" s="4" t="s">
        <v>1390</v>
      </c>
      <c r="BG793" s="4" t="s">
        <v>2354</v>
      </c>
      <c r="BH793" s="4" t="s">
        <v>2355</v>
      </c>
      <c r="BI793" s="4" t="s">
        <v>3034</v>
      </c>
      <c r="BJ793" s="4" t="s">
        <v>3035</v>
      </c>
      <c r="BK793" s="4" t="s">
        <v>2354</v>
      </c>
      <c r="BL793" s="4" t="s">
        <v>2355</v>
      </c>
      <c r="BM793" s="4" t="s">
        <v>3036</v>
      </c>
      <c r="BN793" s="4" t="s">
        <v>3037</v>
      </c>
      <c r="BO793" s="4" t="s">
        <v>2354</v>
      </c>
      <c r="BP793" s="4" t="s">
        <v>2355</v>
      </c>
      <c r="BQ793" s="4" t="s">
        <v>3038</v>
      </c>
      <c r="BR793" s="4" t="s">
        <v>3039</v>
      </c>
      <c r="BS793" s="4" t="s">
        <v>3040</v>
      </c>
      <c r="BT793" s="4" t="s">
        <v>3041</v>
      </c>
    </row>
    <row r="794" spans="1:72" ht="13.5" customHeight="1">
      <c r="A794" s="6" t="str">
        <f>HYPERLINK("http://kyu.snu.ac.kr/sdhj/index.jsp?type=hj/GK14791_00IM0001_132b.jpg","1870_해북촌_132b")</f>
        <v>1870_해북촌_132b</v>
      </c>
      <c r="B794" s="4">
        <v>1870</v>
      </c>
      <c r="C794" s="4" t="s">
        <v>9484</v>
      </c>
      <c r="D794" s="4" t="s">
        <v>9485</v>
      </c>
      <c r="E794" s="4">
        <v>793</v>
      </c>
      <c r="F794" s="4">
        <v>6</v>
      </c>
      <c r="G794" s="4" t="s">
        <v>2357</v>
      </c>
      <c r="H794" s="4" t="s">
        <v>2358</v>
      </c>
      <c r="I794" s="4">
        <v>7</v>
      </c>
      <c r="L794" s="4">
        <v>3</v>
      </c>
      <c r="M794" s="4" t="s">
        <v>3029</v>
      </c>
      <c r="N794" s="4" t="s">
        <v>3030</v>
      </c>
      <c r="S794" s="4" t="s">
        <v>96</v>
      </c>
      <c r="T794" s="4" t="s">
        <v>97</v>
      </c>
      <c r="W794" s="4" t="s">
        <v>126</v>
      </c>
      <c r="X794" s="4" t="s">
        <v>9241</v>
      </c>
      <c r="Y794" s="4" t="s">
        <v>21</v>
      </c>
      <c r="Z794" s="4" t="s">
        <v>22</v>
      </c>
      <c r="AC794" s="4">
        <v>63</v>
      </c>
      <c r="AD794" s="4" t="s">
        <v>319</v>
      </c>
      <c r="AE794" s="4" t="s">
        <v>320</v>
      </c>
      <c r="AJ794" s="4" t="s">
        <v>34</v>
      </c>
      <c r="AK794" s="4" t="s">
        <v>35</v>
      </c>
      <c r="AL794" s="4" t="s">
        <v>3042</v>
      </c>
      <c r="AM794" s="4" t="s">
        <v>3043</v>
      </c>
      <c r="AT794" s="4" t="s">
        <v>2354</v>
      </c>
      <c r="AU794" s="4" t="s">
        <v>2355</v>
      </c>
      <c r="AV794" s="4" t="s">
        <v>3044</v>
      </c>
      <c r="AW794" s="4" t="s">
        <v>3045</v>
      </c>
      <c r="BG794" s="4" t="s">
        <v>2354</v>
      </c>
      <c r="BH794" s="4" t="s">
        <v>2355</v>
      </c>
      <c r="BI794" s="4" t="s">
        <v>3046</v>
      </c>
      <c r="BJ794" s="4" t="s">
        <v>3047</v>
      </c>
      <c r="BK794" s="4" t="s">
        <v>2354</v>
      </c>
      <c r="BL794" s="4" t="s">
        <v>2355</v>
      </c>
      <c r="BM794" s="4" t="s">
        <v>3048</v>
      </c>
      <c r="BN794" s="4" t="s">
        <v>3049</v>
      </c>
      <c r="BO794" s="4" t="s">
        <v>1971</v>
      </c>
      <c r="BP794" s="4" t="s">
        <v>1972</v>
      </c>
      <c r="BQ794" s="4" t="s">
        <v>3050</v>
      </c>
      <c r="BR794" s="4" t="s">
        <v>3051</v>
      </c>
      <c r="BS794" s="4" t="s">
        <v>1255</v>
      </c>
      <c r="BT794" s="4" t="s">
        <v>1256</v>
      </c>
    </row>
    <row r="795" spans="1:72" ht="13.5" customHeight="1">
      <c r="A795" s="6" t="str">
        <f>HYPERLINK("http://kyu.snu.ac.kr/sdhj/index.jsp?type=hj/GK14791_00IM0001_132b.jpg","1870_해북촌_132b")</f>
        <v>1870_해북촌_132b</v>
      </c>
      <c r="B795" s="4">
        <v>1870</v>
      </c>
      <c r="C795" s="4" t="s">
        <v>9258</v>
      </c>
      <c r="D795" s="4" t="s">
        <v>9259</v>
      </c>
      <c r="E795" s="4">
        <v>794</v>
      </c>
      <c r="F795" s="4">
        <v>6</v>
      </c>
      <c r="G795" s="4" t="s">
        <v>2357</v>
      </c>
      <c r="H795" s="4" t="s">
        <v>2358</v>
      </c>
      <c r="I795" s="4">
        <v>7</v>
      </c>
      <c r="L795" s="4">
        <v>3</v>
      </c>
      <c r="M795" s="4" t="s">
        <v>3029</v>
      </c>
      <c r="N795" s="4" t="s">
        <v>3030</v>
      </c>
      <c r="T795" s="4" t="s">
        <v>9246</v>
      </c>
      <c r="U795" s="4" t="s">
        <v>138</v>
      </c>
      <c r="V795" s="4" t="s">
        <v>139</v>
      </c>
      <c r="Y795" s="4" t="s">
        <v>3052</v>
      </c>
      <c r="Z795" s="4" t="s">
        <v>3053</v>
      </c>
      <c r="AD795" s="4" t="s">
        <v>414</v>
      </c>
      <c r="AE795" s="4" t="s">
        <v>415</v>
      </c>
    </row>
    <row r="796" spans="1:72" ht="13.5" customHeight="1">
      <c r="A796" s="6" t="str">
        <f>HYPERLINK("http://kyu.snu.ac.kr/sdhj/index.jsp?type=hj/GK14791_00IM0001_132b.jpg","1870_해북촌_132b")</f>
        <v>1870_해북촌_132b</v>
      </c>
      <c r="B796" s="4">
        <v>1870</v>
      </c>
      <c r="C796" s="4" t="s">
        <v>9244</v>
      </c>
      <c r="D796" s="4" t="s">
        <v>9245</v>
      </c>
      <c r="E796" s="4">
        <v>795</v>
      </c>
      <c r="F796" s="4">
        <v>6</v>
      </c>
      <c r="G796" s="4" t="s">
        <v>2357</v>
      </c>
      <c r="H796" s="4" t="s">
        <v>2358</v>
      </c>
      <c r="I796" s="4">
        <v>7</v>
      </c>
      <c r="L796" s="4">
        <v>3</v>
      </c>
      <c r="M796" s="4" t="s">
        <v>3029</v>
      </c>
      <c r="N796" s="4" t="s">
        <v>3030</v>
      </c>
      <c r="T796" s="4" t="s">
        <v>9246</v>
      </c>
      <c r="U796" s="4" t="s">
        <v>138</v>
      </c>
      <c r="V796" s="4" t="s">
        <v>139</v>
      </c>
      <c r="Y796" s="4" t="s">
        <v>3054</v>
      </c>
      <c r="Z796" s="4" t="s">
        <v>3055</v>
      </c>
      <c r="AD796" s="4" t="s">
        <v>248</v>
      </c>
      <c r="AE796" s="4" t="s">
        <v>249</v>
      </c>
    </row>
    <row r="797" spans="1:72" ht="13.5" customHeight="1">
      <c r="A797" s="6" t="str">
        <f>HYPERLINK("http://kyu.snu.ac.kr/sdhj/index.jsp?type=hj/GK14791_00IM0001_132b.jpg","1870_해북촌_132b")</f>
        <v>1870_해북촌_132b</v>
      </c>
      <c r="B797" s="4">
        <v>1870</v>
      </c>
      <c r="C797" s="4" t="s">
        <v>9244</v>
      </c>
      <c r="D797" s="4" t="s">
        <v>9245</v>
      </c>
      <c r="E797" s="4">
        <v>796</v>
      </c>
      <c r="F797" s="4">
        <v>6</v>
      </c>
      <c r="G797" s="4" t="s">
        <v>2357</v>
      </c>
      <c r="H797" s="4" t="s">
        <v>2358</v>
      </c>
      <c r="I797" s="4">
        <v>7</v>
      </c>
      <c r="L797" s="4">
        <v>4</v>
      </c>
      <c r="M797" s="4" t="s">
        <v>3056</v>
      </c>
      <c r="N797" s="4" t="s">
        <v>3057</v>
      </c>
      <c r="T797" s="4" t="s">
        <v>9193</v>
      </c>
      <c r="U797" s="4" t="s">
        <v>73</v>
      </c>
      <c r="V797" s="4" t="s">
        <v>74</v>
      </c>
      <c r="W797" s="4" t="s">
        <v>686</v>
      </c>
      <c r="X797" s="4" t="s">
        <v>687</v>
      </c>
      <c r="Y797" s="4" t="s">
        <v>3058</v>
      </c>
      <c r="Z797" s="4" t="s">
        <v>3059</v>
      </c>
      <c r="AC797" s="4">
        <v>68</v>
      </c>
      <c r="AD797" s="4" t="s">
        <v>560</v>
      </c>
      <c r="AE797" s="4" t="s">
        <v>561</v>
      </c>
      <c r="AJ797" s="4" t="s">
        <v>34</v>
      </c>
      <c r="AK797" s="4" t="s">
        <v>35</v>
      </c>
      <c r="AL797" s="4" t="s">
        <v>684</v>
      </c>
      <c r="AM797" s="4" t="s">
        <v>685</v>
      </c>
      <c r="AT797" s="4" t="s">
        <v>82</v>
      </c>
      <c r="AU797" s="4" t="s">
        <v>83</v>
      </c>
      <c r="AV797" s="4" t="s">
        <v>3060</v>
      </c>
      <c r="AW797" s="4" t="s">
        <v>3061</v>
      </c>
      <c r="BG797" s="4" t="s">
        <v>3062</v>
      </c>
      <c r="BH797" s="4" t="s">
        <v>3063</v>
      </c>
      <c r="BI797" s="4" t="s">
        <v>2925</v>
      </c>
      <c r="BJ797" s="4" t="s">
        <v>2926</v>
      </c>
      <c r="BK797" s="4" t="s">
        <v>82</v>
      </c>
      <c r="BL797" s="4" t="s">
        <v>83</v>
      </c>
      <c r="BM797" s="4" t="s">
        <v>2927</v>
      </c>
      <c r="BN797" s="4" t="s">
        <v>2928</v>
      </c>
      <c r="BO797" s="4" t="s">
        <v>2793</v>
      </c>
      <c r="BP797" s="4" t="s">
        <v>2794</v>
      </c>
      <c r="BQ797" s="4" t="s">
        <v>3064</v>
      </c>
      <c r="BR797" s="4" t="s">
        <v>3065</v>
      </c>
      <c r="BS797" s="4" t="s">
        <v>260</v>
      </c>
      <c r="BT797" s="4" t="s">
        <v>261</v>
      </c>
    </row>
    <row r="798" spans="1:72" ht="13.5" customHeight="1">
      <c r="A798" s="6" t="str">
        <f>HYPERLINK("http://kyu.snu.ac.kr/sdhj/index.jsp?type=hj/GK14791_00IM0001_132b.jpg","1870_해북촌_132b")</f>
        <v>1870_해북촌_132b</v>
      </c>
      <c r="B798" s="4">
        <v>1870</v>
      </c>
      <c r="C798" s="4" t="s">
        <v>9352</v>
      </c>
      <c r="D798" s="4" t="s">
        <v>9353</v>
      </c>
      <c r="E798" s="4">
        <v>797</v>
      </c>
      <c r="F798" s="4">
        <v>6</v>
      </c>
      <c r="G798" s="4" t="s">
        <v>2357</v>
      </c>
      <c r="H798" s="4" t="s">
        <v>2358</v>
      </c>
      <c r="I798" s="4">
        <v>7</v>
      </c>
      <c r="L798" s="4">
        <v>4</v>
      </c>
      <c r="M798" s="4" t="s">
        <v>3056</v>
      </c>
      <c r="N798" s="4" t="s">
        <v>3057</v>
      </c>
      <c r="S798" s="4" t="s">
        <v>96</v>
      </c>
      <c r="T798" s="4" t="s">
        <v>97</v>
      </c>
      <c r="W798" s="4" t="s">
        <v>75</v>
      </c>
      <c r="X798" s="4" t="s">
        <v>9682</v>
      </c>
      <c r="Y798" s="4" t="s">
        <v>100</v>
      </c>
      <c r="Z798" s="4" t="s">
        <v>101</v>
      </c>
      <c r="AC798" s="4">
        <v>68</v>
      </c>
      <c r="AD798" s="4" t="s">
        <v>560</v>
      </c>
      <c r="AE798" s="4" t="s">
        <v>561</v>
      </c>
      <c r="AJ798" s="4" t="s">
        <v>34</v>
      </c>
      <c r="AK798" s="4" t="s">
        <v>35</v>
      </c>
      <c r="AL798" s="4" t="s">
        <v>80</v>
      </c>
      <c r="AM798" s="4" t="s">
        <v>81</v>
      </c>
      <c r="AT798" s="4" t="s">
        <v>82</v>
      </c>
      <c r="AU798" s="4" t="s">
        <v>83</v>
      </c>
      <c r="AV798" s="4" t="s">
        <v>3066</v>
      </c>
      <c r="AW798" s="4" t="s">
        <v>3067</v>
      </c>
      <c r="BG798" s="4" t="s">
        <v>82</v>
      </c>
      <c r="BH798" s="4" t="s">
        <v>83</v>
      </c>
      <c r="BI798" s="4" t="s">
        <v>3068</v>
      </c>
      <c r="BJ798" s="4" t="s">
        <v>3069</v>
      </c>
      <c r="BK798" s="4" t="s">
        <v>82</v>
      </c>
      <c r="BL798" s="4" t="s">
        <v>83</v>
      </c>
      <c r="BM798" s="4" t="s">
        <v>3070</v>
      </c>
      <c r="BN798" s="4" t="s">
        <v>3071</v>
      </c>
      <c r="BO798" s="4" t="s">
        <v>82</v>
      </c>
      <c r="BP798" s="4" t="s">
        <v>83</v>
      </c>
      <c r="BQ798" s="4" t="s">
        <v>3072</v>
      </c>
      <c r="BR798" s="4" t="s">
        <v>9683</v>
      </c>
      <c r="BS798" s="4" t="s">
        <v>3073</v>
      </c>
      <c r="BT798" s="4" t="s">
        <v>81</v>
      </c>
    </row>
    <row r="799" spans="1:72" ht="13.5" customHeight="1">
      <c r="A799" s="6" t="str">
        <f>HYPERLINK("http://kyu.snu.ac.kr/sdhj/index.jsp?type=hj/GK14791_00IM0001_132b.jpg","1870_해북촌_132b")</f>
        <v>1870_해북촌_132b</v>
      </c>
      <c r="B799" s="4">
        <v>1870</v>
      </c>
      <c r="C799" s="4" t="s">
        <v>9538</v>
      </c>
      <c r="D799" s="4" t="s">
        <v>9539</v>
      </c>
      <c r="E799" s="4">
        <v>798</v>
      </c>
      <c r="F799" s="4">
        <v>6</v>
      </c>
      <c r="G799" s="4" t="s">
        <v>2357</v>
      </c>
      <c r="H799" s="4" t="s">
        <v>2358</v>
      </c>
      <c r="I799" s="4">
        <v>7</v>
      </c>
      <c r="L799" s="4">
        <v>4</v>
      </c>
      <c r="M799" s="4" t="s">
        <v>3056</v>
      </c>
      <c r="N799" s="4" t="s">
        <v>3057</v>
      </c>
      <c r="S799" s="4" t="s">
        <v>165</v>
      </c>
      <c r="T799" s="4" t="s">
        <v>166</v>
      </c>
      <c r="Y799" s="4" t="s">
        <v>3074</v>
      </c>
      <c r="Z799" s="4" t="s">
        <v>3075</v>
      </c>
      <c r="AC799" s="4">
        <v>60</v>
      </c>
      <c r="AD799" s="4" t="s">
        <v>410</v>
      </c>
      <c r="AE799" s="4" t="s">
        <v>411</v>
      </c>
    </row>
    <row r="800" spans="1:72" ht="13.5" customHeight="1">
      <c r="A800" s="6" t="str">
        <f>HYPERLINK("http://kyu.snu.ac.kr/sdhj/index.jsp?type=hj/GK14791_00IM0001_132b.jpg","1870_해북촌_132b")</f>
        <v>1870_해북촌_132b</v>
      </c>
      <c r="B800" s="4">
        <v>1870</v>
      </c>
      <c r="C800" s="4" t="s">
        <v>9199</v>
      </c>
      <c r="D800" s="4" t="s">
        <v>9200</v>
      </c>
      <c r="E800" s="4">
        <v>799</v>
      </c>
      <c r="F800" s="4">
        <v>6</v>
      </c>
      <c r="G800" s="4" t="s">
        <v>2357</v>
      </c>
      <c r="H800" s="4" t="s">
        <v>2358</v>
      </c>
      <c r="I800" s="4">
        <v>7</v>
      </c>
      <c r="L800" s="4">
        <v>4</v>
      </c>
      <c r="M800" s="4" t="s">
        <v>3056</v>
      </c>
      <c r="N800" s="4" t="s">
        <v>3057</v>
      </c>
      <c r="T800" s="4" t="s">
        <v>9201</v>
      </c>
      <c r="U800" s="4" t="s">
        <v>138</v>
      </c>
      <c r="V800" s="4" t="s">
        <v>139</v>
      </c>
      <c r="Y800" s="4" t="s">
        <v>3076</v>
      </c>
      <c r="Z800" s="4" t="s">
        <v>3077</v>
      </c>
      <c r="AD800" s="4" t="s">
        <v>282</v>
      </c>
      <c r="AE800" s="4" t="s">
        <v>283</v>
      </c>
    </row>
    <row r="801" spans="1:72" ht="13.5" customHeight="1">
      <c r="A801" s="6" t="str">
        <f>HYPERLINK("http://kyu.snu.ac.kr/sdhj/index.jsp?type=hj/GK14791_00IM0001_132b.jpg","1870_해북촌_132b")</f>
        <v>1870_해북촌_132b</v>
      </c>
      <c r="B801" s="4">
        <v>1870</v>
      </c>
      <c r="C801" s="4" t="s">
        <v>9199</v>
      </c>
      <c r="D801" s="4" t="s">
        <v>9200</v>
      </c>
      <c r="E801" s="4">
        <v>800</v>
      </c>
      <c r="F801" s="4">
        <v>6</v>
      </c>
      <c r="G801" s="4" t="s">
        <v>2357</v>
      </c>
      <c r="H801" s="4" t="s">
        <v>2358</v>
      </c>
      <c r="I801" s="4">
        <v>7</v>
      </c>
      <c r="L801" s="4">
        <v>4</v>
      </c>
      <c r="M801" s="4" t="s">
        <v>3056</v>
      </c>
      <c r="N801" s="4" t="s">
        <v>3057</v>
      </c>
      <c r="T801" s="4" t="s">
        <v>9201</v>
      </c>
      <c r="U801" s="4" t="s">
        <v>138</v>
      </c>
      <c r="V801" s="4" t="s">
        <v>139</v>
      </c>
      <c r="Y801" s="4" t="s">
        <v>3078</v>
      </c>
      <c r="Z801" s="4" t="s">
        <v>3079</v>
      </c>
      <c r="AD801" s="4" t="s">
        <v>410</v>
      </c>
      <c r="AE801" s="4" t="s">
        <v>411</v>
      </c>
    </row>
    <row r="802" spans="1:72" ht="13.5" customHeight="1">
      <c r="A802" s="6" t="str">
        <f>HYPERLINK("http://kyu.snu.ac.kr/sdhj/index.jsp?type=hj/GK14791_00IM0001_132b.jpg","1870_해북촌_132b")</f>
        <v>1870_해북촌_132b</v>
      </c>
      <c r="B802" s="4">
        <v>1870</v>
      </c>
      <c r="C802" s="4" t="s">
        <v>9199</v>
      </c>
      <c r="D802" s="4" t="s">
        <v>9200</v>
      </c>
      <c r="E802" s="4">
        <v>801</v>
      </c>
      <c r="F802" s="4">
        <v>6</v>
      </c>
      <c r="G802" s="4" t="s">
        <v>2357</v>
      </c>
      <c r="H802" s="4" t="s">
        <v>2358</v>
      </c>
      <c r="I802" s="4">
        <v>7</v>
      </c>
      <c r="L802" s="4">
        <v>5</v>
      </c>
      <c r="M802" s="4" t="s">
        <v>3080</v>
      </c>
      <c r="N802" s="4" t="s">
        <v>3081</v>
      </c>
      <c r="T802" s="4" t="s">
        <v>9109</v>
      </c>
      <c r="U802" s="4" t="s">
        <v>73</v>
      </c>
      <c r="V802" s="4" t="s">
        <v>74</v>
      </c>
      <c r="W802" s="4" t="s">
        <v>490</v>
      </c>
      <c r="X802" s="4" t="s">
        <v>491</v>
      </c>
      <c r="Y802" s="4" t="s">
        <v>3082</v>
      </c>
      <c r="Z802" s="4" t="s">
        <v>3083</v>
      </c>
      <c r="AC802" s="4">
        <v>34</v>
      </c>
      <c r="AD802" s="4" t="s">
        <v>540</v>
      </c>
      <c r="AE802" s="4" t="s">
        <v>541</v>
      </c>
      <c r="AJ802" s="4" t="s">
        <v>34</v>
      </c>
      <c r="AK802" s="4" t="s">
        <v>35</v>
      </c>
      <c r="AL802" s="4" t="s">
        <v>488</v>
      </c>
      <c r="AM802" s="4" t="s">
        <v>489</v>
      </c>
      <c r="AT802" s="4" t="s">
        <v>82</v>
      </c>
      <c r="AU802" s="4" t="s">
        <v>83</v>
      </c>
      <c r="AV802" s="4" t="s">
        <v>2973</v>
      </c>
      <c r="AW802" s="4" t="s">
        <v>2974</v>
      </c>
      <c r="BG802" s="4" t="s">
        <v>82</v>
      </c>
      <c r="BH802" s="4" t="s">
        <v>83</v>
      </c>
      <c r="BI802" s="4" t="s">
        <v>3084</v>
      </c>
      <c r="BJ802" s="4" t="s">
        <v>3085</v>
      </c>
      <c r="BK802" s="4" t="s">
        <v>82</v>
      </c>
      <c r="BL802" s="4" t="s">
        <v>83</v>
      </c>
      <c r="BM802" s="4" t="s">
        <v>3086</v>
      </c>
      <c r="BN802" s="4" t="s">
        <v>3087</v>
      </c>
      <c r="BO802" s="4" t="s">
        <v>82</v>
      </c>
      <c r="BP802" s="4" t="s">
        <v>83</v>
      </c>
      <c r="BQ802" s="4" t="s">
        <v>3088</v>
      </c>
      <c r="BR802" s="4" t="s">
        <v>3089</v>
      </c>
      <c r="BS802" s="4" t="s">
        <v>428</v>
      </c>
      <c r="BT802" s="4" t="s">
        <v>429</v>
      </c>
    </row>
    <row r="803" spans="1:72" ht="13.5" customHeight="1">
      <c r="A803" s="6" t="str">
        <f>HYPERLINK("http://kyu.snu.ac.kr/sdhj/index.jsp?type=hj/GK14791_00IM0001_132b.jpg","1870_해북촌_132b")</f>
        <v>1870_해북촌_132b</v>
      </c>
      <c r="B803" s="4">
        <v>1870</v>
      </c>
      <c r="C803" s="4" t="s">
        <v>9212</v>
      </c>
      <c r="D803" s="4" t="s">
        <v>9213</v>
      </c>
      <c r="E803" s="4">
        <v>802</v>
      </c>
      <c r="F803" s="4">
        <v>6</v>
      </c>
      <c r="G803" s="4" t="s">
        <v>2357</v>
      </c>
      <c r="H803" s="4" t="s">
        <v>2358</v>
      </c>
      <c r="I803" s="4">
        <v>7</v>
      </c>
      <c r="L803" s="4">
        <v>5</v>
      </c>
      <c r="M803" s="4" t="s">
        <v>3080</v>
      </c>
      <c r="N803" s="4" t="s">
        <v>3081</v>
      </c>
      <c r="S803" s="4" t="s">
        <v>96</v>
      </c>
      <c r="T803" s="4" t="s">
        <v>97</v>
      </c>
      <c r="W803" s="4" t="s">
        <v>310</v>
      </c>
      <c r="X803" s="4" t="s">
        <v>311</v>
      </c>
      <c r="Y803" s="4" t="s">
        <v>100</v>
      </c>
      <c r="Z803" s="4" t="s">
        <v>101</v>
      </c>
      <c r="AC803" s="4">
        <v>32</v>
      </c>
      <c r="AD803" s="4" t="s">
        <v>134</v>
      </c>
      <c r="AE803" s="4" t="s">
        <v>135</v>
      </c>
      <c r="AJ803" s="4" t="s">
        <v>34</v>
      </c>
      <c r="AK803" s="4" t="s">
        <v>35</v>
      </c>
      <c r="AL803" s="4" t="s">
        <v>909</v>
      </c>
      <c r="AM803" s="4" t="s">
        <v>910</v>
      </c>
      <c r="AT803" s="4" t="s">
        <v>82</v>
      </c>
      <c r="AU803" s="4" t="s">
        <v>83</v>
      </c>
      <c r="AV803" s="4" t="s">
        <v>3090</v>
      </c>
      <c r="AW803" s="4" t="s">
        <v>9684</v>
      </c>
      <c r="BG803" s="4" t="s">
        <v>82</v>
      </c>
      <c r="BH803" s="4" t="s">
        <v>83</v>
      </c>
      <c r="BI803" s="4" t="s">
        <v>3091</v>
      </c>
      <c r="BJ803" s="4" t="s">
        <v>9685</v>
      </c>
      <c r="BK803" s="4" t="s">
        <v>82</v>
      </c>
      <c r="BL803" s="4" t="s">
        <v>83</v>
      </c>
      <c r="BM803" s="4" t="s">
        <v>3092</v>
      </c>
      <c r="BN803" s="4" t="s">
        <v>3093</v>
      </c>
      <c r="BO803" s="4" t="s">
        <v>82</v>
      </c>
      <c r="BP803" s="4" t="s">
        <v>83</v>
      </c>
      <c r="BQ803" s="4" t="s">
        <v>3094</v>
      </c>
      <c r="BR803" s="4" t="s">
        <v>3095</v>
      </c>
      <c r="BS803" s="4" t="s">
        <v>3096</v>
      </c>
      <c r="BT803" s="4" t="s">
        <v>3097</v>
      </c>
    </row>
    <row r="804" spans="1:72" ht="13.5" customHeight="1">
      <c r="A804" s="6" t="str">
        <f>HYPERLINK("http://kyu.snu.ac.kr/sdhj/index.jsp?type=hj/GK14791_00IM0001_132b.jpg","1870_해북촌_132b")</f>
        <v>1870_해북촌_132b</v>
      </c>
      <c r="B804" s="4">
        <v>1870</v>
      </c>
      <c r="C804" s="4" t="s">
        <v>9116</v>
      </c>
      <c r="D804" s="4" t="s">
        <v>9117</v>
      </c>
      <c r="E804" s="4">
        <v>803</v>
      </c>
      <c r="F804" s="4">
        <v>6</v>
      </c>
      <c r="G804" s="4" t="s">
        <v>2357</v>
      </c>
      <c r="H804" s="4" t="s">
        <v>2358</v>
      </c>
      <c r="I804" s="4">
        <v>7</v>
      </c>
      <c r="L804" s="4">
        <v>5</v>
      </c>
      <c r="M804" s="4" t="s">
        <v>3080</v>
      </c>
      <c r="N804" s="4" t="s">
        <v>3081</v>
      </c>
      <c r="T804" s="4" t="s">
        <v>9120</v>
      </c>
      <c r="U804" s="4" t="s">
        <v>138</v>
      </c>
      <c r="V804" s="4" t="s">
        <v>139</v>
      </c>
      <c r="Y804" s="4" t="s">
        <v>3098</v>
      </c>
      <c r="Z804" s="4" t="s">
        <v>3099</v>
      </c>
      <c r="AD804" s="4" t="s">
        <v>560</v>
      </c>
      <c r="AE804" s="4" t="s">
        <v>561</v>
      </c>
    </row>
    <row r="805" spans="1:72" ht="13.5" customHeight="1">
      <c r="A805" s="6" t="str">
        <f>HYPERLINK("http://kyu.snu.ac.kr/sdhj/index.jsp?type=hj/GK14791_00IM0001_132b.jpg","1870_해북촌_132b")</f>
        <v>1870_해북촌_132b</v>
      </c>
      <c r="B805" s="4">
        <v>1870</v>
      </c>
      <c r="C805" s="4" t="s">
        <v>9116</v>
      </c>
      <c r="D805" s="4" t="s">
        <v>9117</v>
      </c>
      <c r="E805" s="4">
        <v>804</v>
      </c>
      <c r="F805" s="4">
        <v>6</v>
      </c>
      <c r="G805" s="4" t="s">
        <v>2357</v>
      </c>
      <c r="H805" s="4" t="s">
        <v>2358</v>
      </c>
      <c r="I805" s="4">
        <v>7</v>
      </c>
      <c r="L805" s="4">
        <v>5</v>
      </c>
      <c r="M805" s="4" t="s">
        <v>3080</v>
      </c>
      <c r="N805" s="4" t="s">
        <v>3081</v>
      </c>
      <c r="T805" s="4" t="s">
        <v>9120</v>
      </c>
      <c r="U805" s="4" t="s">
        <v>138</v>
      </c>
      <c r="V805" s="4" t="s">
        <v>139</v>
      </c>
      <c r="Y805" s="4" t="s">
        <v>3100</v>
      </c>
      <c r="Z805" s="4" t="s">
        <v>3101</v>
      </c>
      <c r="AD805" s="4" t="s">
        <v>248</v>
      </c>
      <c r="AE805" s="4" t="s">
        <v>249</v>
      </c>
    </row>
    <row r="806" spans="1:72" ht="13.5" customHeight="1">
      <c r="A806" s="6" t="str">
        <f>HYPERLINK("http://kyu.snu.ac.kr/sdhj/index.jsp?type=hj/GK14791_00IM0001_132b.jpg","1870_해북촌_132b")</f>
        <v>1870_해북촌_132b</v>
      </c>
      <c r="B806" s="4">
        <v>1870</v>
      </c>
      <c r="C806" s="4" t="s">
        <v>9116</v>
      </c>
      <c r="D806" s="4" t="s">
        <v>9117</v>
      </c>
      <c r="E806" s="4">
        <v>805</v>
      </c>
      <c r="F806" s="4">
        <v>6</v>
      </c>
      <c r="G806" s="4" t="s">
        <v>2357</v>
      </c>
      <c r="H806" s="4" t="s">
        <v>2358</v>
      </c>
      <c r="I806" s="4">
        <v>7</v>
      </c>
      <c r="L806" s="4">
        <v>5</v>
      </c>
      <c r="M806" s="4" t="s">
        <v>3080</v>
      </c>
      <c r="N806" s="4" t="s">
        <v>3081</v>
      </c>
      <c r="T806" s="4" t="s">
        <v>9120</v>
      </c>
      <c r="U806" s="4" t="s">
        <v>284</v>
      </c>
      <c r="V806" s="4" t="s">
        <v>285</v>
      </c>
      <c r="Y806" s="4" t="s">
        <v>3102</v>
      </c>
      <c r="Z806" s="4" t="s">
        <v>3103</v>
      </c>
      <c r="AD806" s="4" t="s">
        <v>238</v>
      </c>
      <c r="AE806" s="4" t="s">
        <v>239</v>
      </c>
    </row>
    <row r="807" spans="1:72" ht="13.5" customHeight="1">
      <c r="A807" s="6" t="str">
        <f>HYPERLINK("http://kyu.snu.ac.kr/sdhj/index.jsp?type=hj/GK14791_00IM0001_132b.jpg","1870_해북촌_132b")</f>
        <v>1870_해북촌_132b</v>
      </c>
      <c r="B807" s="4">
        <v>1870</v>
      </c>
      <c r="C807" s="4" t="s">
        <v>9116</v>
      </c>
      <c r="D807" s="4" t="s">
        <v>9117</v>
      </c>
      <c r="E807" s="4">
        <v>806</v>
      </c>
      <c r="F807" s="4">
        <v>6</v>
      </c>
      <c r="G807" s="4" t="s">
        <v>2357</v>
      </c>
      <c r="H807" s="4" t="s">
        <v>2358</v>
      </c>
      <c r="I807" s="4">
        <v>8</v>
      </c>
      <c r="J807" s="4" t="s">
        <v>3104</v>
      </c>
      <c r="K807" s="4" t="s">
        <v>3105</v>
      </c>
      <c r="L807" s="4">
        <v>1</v>
      </c>
      <c r="M807" s="4" t="s">
        <v>3106</v>
      </c>
      <c r="N807" s="4" t="s">
        <v>3107</v>
      </c>
      <c r="Q807" s="4" t="s">
        <v>9686</v>
      </c>
      <c r="R807" s="4" t="s">
        <v>3108</v>
      </c>
      <c r="T807" s="4" t="s">
        <v>9109</v>
      </c>
      <c r="W807" s="4" t="s">
        <v>9687</v>
      </c>
      <c r="X807" s="4" t="s">
        <v>9165</v>
      </c>
      <c r="Y807" s="4" t="s">
        <v>3106</v>
      </c>
      <c r="Z807" s="4" t="s">
        <v>3107</v>
      </c>
      <c r="AC807" s="4">
        <v>80</v>
      </c>
      <c r="AD807" s="4" t="s">
        <v>1027</v>
      </c>
      <c r="AE807" s="4" t="s">
        <v>1028</v>
      </c>
      <c r="AJ807" s="4" t="s">
        <v>34</v>
      </c>
      <c r="AK807" s="4" t="s">
        <v>35</v>
      </c>
      <c r="AL807" s="4" t="s">
        <v>3109</v>
      </c>
      <c r="AM807" s="4" t="s">
        <v>223</v>
      </c>
      <c r="AT807" s="4" t="s">
        <v>82</v>
      </c>
      <c r="AU807" s="4" t="s">
        <v>83</v>
      </c>
      <c r="AV807" s="4" t="s">
        <v>3110</v>
      </c>
      <c r="AW807" s="4" t="s">
        <v>3111</v>
      </c>
      <c r="BG807" s="4" t="s">
        <v>2793</v>
      </c>
      <c r="BH807" s="4" t="s">
        <v>2794</v>
      </c>
      <c r="BI807" s="4" t="s">
        <v>3112</v>
      </c>
      <c r="BJ807" s="4" t="s">
        <v>3113</v>
      </c>
      <c r="BK807" s="4" t="s">
        <v>2793</v>
      </c>
      <c r="BL807" s="4" t="s">
        <v>2794</v>
      </c>
      <c r="BM807" s="4" t="s">
        <v>3114</v>
      </c>
      <c r="BN807" s="4" t="s">
        <v>3115</v>
      </c>
      <c r="BO807" s="4" t="s">
        <v>82</v>
      </c>
      <c r="BP807" s="4" t="s">
        <v>83</v>
      </c>
      <c r="BQ807" s="4" t="s">
        <v>3116</v>
      </c>
      <c r="BR807" s="4" t="s">
        <v>3117</v>
      </c>
      <c r="BS807" s="4" t="s">
        <v>2521</v>
      </c>
      <c r="BT807" s="4" t="s">
        <v>2522</v>
      </c>
    </row>
    <row r="808" spans="1:72" ht="13.5" customHeight="1">
      <c r="A808" s="6" t="str">
        <f>HYPERLINK("http://kyu.snu.ac.kr/sdhj/index.jsp?type=hj/GK14791_00IM0001_132b.jpg","1870_해북촌_132b")</f>
        <v>1870_해북촌_132b</v>
      </c>
      <c r="B808" s="4">
        <v>1870</v>
      </c>
      <c r="C808" s="4" t="s">
        <v>9026</v>
      </c>
      <c r="D808" s="4" t="s">
        <v>9027</v>
      </c>
      <c r="E808" s="4">
        <v>807</v>
      </c>
      <c r="F808" s="4">
        <v>6</v>
      </c>
      <c r="G808" s="4" t="s">
        <v>2357</v>
      </c>
      <c r="H808" s="4" t="s">
        <v>2358</v>
      </c>
      <c r="I808" s="4">
        <v>8</v>
      </c>
      <c r="L808" s="4">
        <v>1</v>
      </c>
      <c r="M808" s="4" t="s">
        <v>3106</v>
      </c>
      <c r="N808" s="4" t="s">
        <v>3107</v>
      </c>
      <c r="S808" s="4" t="s">
        <v>96</v>
      </c>
      <c r="T808" s="4" t="s">
        <v>97</v>
      </c>
      <c r="W808" s="4" t="s">
        <v>75</v>
      </c>
      <c r="X808" s="4" t="s">
        <v>9165</v>
      </c>
      <c r="Y808" s="4" t="s">
        <v>100</v>
      </c>
      <c r="Z808" s="4" t="s">
        <v>101</v>
      </c>
      <c r="AC808" s="4">
        <v>86</v>
      </c>
      <c r="AD808" s="4" t="s">
        <v>947</v>
      </c>
      <c r="AE808" s="4" t="s">
        <v>948</v>
      </c>
      <c r="AJ808" s="4" t="s">
        <v>104</v>
      </c>
      <c r="AK808" s="4" t="s">
        <v>105</v>
      </c>
      <c r="AL808" s="4" t="s">
        <v>212</v>
      </c>
      <c r="AM808" s="4" t="s">
        <v>213</v>
      </c>
      <c r="AT808" s="4" t="s">
        <v>82</v>
      </c>
      <c r="AU808" s="4" t="s">
        <v>83</v>
      </c>
      <c r="AV808" s="4" t="s">
        <v>3118</v>
      </c>
      <c r="AW808" s="4" t="s">
        <v>3119</v>
      </c>
      <c r="BG808" s="4" t="s">
        <v>82</v>
      </c>
      <c r="BH808" s="4" t="s">
        <v>83</v>
      </c>
      <c r="BI808" s="4" t="s">
        <v>3120</v>
      </c>
      <c r="BJ808" s="4" t="s">
        <v>3121</v>
      </c>
      <c r="BK808" s="4" t="s">
        <v>82</v>
      </c>
      <c r="BL808" s="4" t="s">
        <v>83</v>
      </c>
      <c r="BM808" s="4" t="s">
        <v>3122</v>
      </c>
      <c r="BN808" s="4" t="s">
        <v>3123</v>
      </c>
      <c r="BO808" s="4" t="s">
        <v>82</v>
      </c>
      <c r="BP808" s="4" t="s">
        <v>83</v>
      </c>
      <c r="BQ808" s="4" t="s">
        <v>3124</v>
      </c>
      <c r="BR808" s="4" t="s">
        <v>3125</v>
      </c>
      <c r="BS808" s="4" t="s">
        <v>222</v>
      </c>
      <c r="BT808" s="4" t="s">
        <v>223</v>
      </c>
    </row>
    <row r="809" spans="1:72" ht="13.5" customHeight="1">
      <c r="A809" s="6" t="str">
        <f>HYPERLINK("http://kyu.snu.ac.kr/sdhj/index.jsp?type=hj/GK14791_00IM0001_132b.jpg","1870_해북촌_132b")</f>
        <v>1870_해북촌_132b</v>
      </c>
      <c r="B809" s="4">
        <v>1870</v>
      </c>
      <c r="C809" s="4" t="s">
        <v>9269</v>
      </c>
      <c r="D809" s="4" t="s">
        <v>9270</v>
      </c>
      <c r="E809" s="4">
        <v>808</v>
      </c>
      <c r="F809" s="4">
        <v>6</v>
      </c>
      <c r="G809" s="4" t="s">
        <v>2357</v>
      </c>
      <c r="H809" s="4" t="s">
        <v>2358</v>
      </c>
      <c r="I809" s="4">
        <v>8</v>
      </c>
      <c r="L809" s="4">
        <v>1</v>
      </c>
      <c r="M809" s="4" t="s">
        <v>3106</v>
      </c>
      <c r="N809" s="4" t="s">
        <v>3107</v>
      </c>
      <c r="S809" s="4" t="s">
        <v>3126</v>
      </c>
      <c r="T809" s="4" t="s">
        <v>3127</v>
      </c>
      <c r="W809" s="4" t="s">
        <v>327</v>
      </c>
      <c r="X809" s="4" t="s">
        <v>9151</v>
      </c>
      <c r="Y809" s="4" t="s">
        <v>100</v>
      </c>
      <c r="Z809" s="4" t="s">
        <v>101</v>
      </c>
      <c r="AC809" s="4">
        <v>78</v>
      </c>
      <c r="AD809" s="4" t="s">
        <v>194</v>
      </c>
      <c r="AE809" s="4" t="s">
        <v>195</v>
      </c>
    </row>
    <row r="810" spans="1:72" ht="13.5" customHeight="1">
      <c r="A810" s="6" t="str">
        <f>HYPERLINK("http://kyu.snu.ac.kr/sdhj/index.jsp?type=hj/GK14791_00IM0001_132b.jpg","1870_해북촌_132b")</f>
        <v>1870_해북촌_132b</v>
      </c>
      <c r="B810" s="4">
        <v>1870</v>
      </c>
      <c r="C810" s="4" t="s">
        <v>9156</v>
      </c>
      <c r="D810" s="4" t="s">
        <v>9157</v>
      </c>
      <c r="E810" s="4">
        <v>809</v>
      </c>
      <c r="F810" s="4">
        <v>6</v>
      </c>
      <c r="G810" s="4" t="s">
        <v>2357</v>
      </c>
      <c r="H810" s="4" t="s">
        <v>2358</v>
      </c>
      <c r="I810" s="4">
        <v>8</v>
      </c>
      <c r="L810" s="4">
        <v>1</v>
      </c>
      <c r="M810" s="4" t="s">
        <v>3106</v>
      </c>
      <c r="N810" s="4" t="s">
        <v>3107</v>
      </c>
      <c r="S810" s="4" t="s">
        <v>178</v>
      </c>
      <c r="T810" s="4" t="s">
        <v>179</v>
      </c>
      <c r="Y810" s="4" t="s">
        <v>3128</v>
      </c>
      <c r="Z810" s="4" t="s">
        <v>3129</v>
      </c>
      <c r="AC810" s="4">
        <v>54</v>
      </c>
      <c r="AD810" s="4" t="s">
        <v>151</v>
      </c>
      <c r="AE810" s="4" t="s">
        <v>152</v>
      </c>
    </row>
    <row r="811" spans="1:72" ht="13.5" customHeight="1">
      <c r="A811" s="6" t="str">
        <f>HYPERLINK("http://kyu.snu.ac.kr/sdhj/index.jsp?type=hj/GK14791_00IM0001_132b.jpg","1870_해북촌_132b")</f>
        <v>1870_해북촌_132b</v>
      </c>
      <c r="B811" s="4">
        <v>1870</v>
      </c>
      <c r="C811" s="4" t="s">
        <v>9116</v>
      </c>
      <c r="D811" s="4" t="s">
        <v>9117</v>
      </c>
      <c r="E811" s="4">
        <v>810</v>
      </c>
      <c r="F811" s="4">
        <v>6</v>
      </c>
      <c r="G811" s="4" t="s">
        <v>2357</v>
      </c>
      <c r="H811" s="4" t="s">
        <v>2358</v>
      </c>
      <c r="I811" s="4">
        <v>8</v>
      </c>
      <c r="L811" s="4">
        <v>1</v>
      </c>
      <c r="M811" s="4" t="s">
        <v>3106</v>
      </c>
      <c r="N811" s="4" t="s">
        <v>3107</v>
      </c>
      <c r="S811" s="4" t="s">
        <v>2958</v>
      </c>
      <c r="T811" s="4" t="s">
        <v>591</v>
      </c>
      <c r="W811" s="4" t="s">
        <v>1269</v>
      </c>
      <c r="X811" s="4" t="s">
        <v>585</v>
      </c>
      <c r="Y811" s="4" t="s">
        <v>100</v>
      </c>
      <c r="Z811" s="4" t="s">
        <v>101</v>
      </c>
      <c r="AC811" s="4">
        <v>54</v>
      </c>
      <c r="AD811" s="4" t="s">
        <v>151</v>
      </c>
      <c r="AE811" s="4" t="s">
        <v>152</v>
      </c>
    </row>
    <row r="812" spans="1:72" ht="13.5" customHeight="1">
      <c r="A812" s="6" t="str">
        <f>HYPERLINK("http://kyu.snu.ac.kr/sdhj/index.jsp?type=hj/GK14791_00IM0001_132b.jpg","1870_해북촌_132b")</f>
        <v>1870_해북촌_132b</v>
      </c>
      <c r="B812" s="4">
        <v>1870</v>
      </c>
      <c r="C812" s="4" t="s">
        <v>9116</v>
      </c>
      <c r="D812" s="4" t="s">
        <v>9117</v>
      </c>
      <c r="E812" s="4">
        <v>811</v>
      </c>
      <c r="F812" s="4">
        <v>6</v>
      </c>
      <c r="G812" s="4" t="s">
        <v>2357</v>
      </c>
      <c r="H812" s="4" t="s">
        <v>2358</v>
      </c>
      <c r="I812" s="4">
        <v>8</v>
      </c>
      <c r="L812" s="4">
        <v>1</v>
      </c>
      <c r="M812" s="4" t="s">
        <v>3106</v>
      </c>
      <c r="N812" s="4" t="s">
        <v>3107</v>
      </c>
      <c r="T812" s="4" t="s">
        <v>9120</v>
      </c>
      <c r="U812" s="4" t="s">
        <v>138</v>
      </c>
      <c r="V812" s="4" t="s">
        <v>139</v>
      </c>
      <c r="Y812" s="4" t="s">
        <v>705</v>
      </c>
      <c r="Z812" s="4" t="s">
        <v>706</v>
      </c>
      <c r="AD812" s="4" t="s">
        <v>274</v>
      </c>
      <c r="AE812" s="4" t="s">
        <v>275</v>
      </c>
    </row>
    <row r="813" spans="1:72" ht="13.5" customHeight="1">
      <c r="A813" s="6" t="str">
        <f>HYPERLINK("http://kyu.snu.ac.kr/sdhj/index.jsp?type=hj/GK14791_00IM0001_132b.jpg","1870_해북촌_132b")</f>
        <v>1870_해북촌_132b</v>
      </c>
      <c r="B813" s="4">
        <v>1870</v>
      </c>
      <c r="C813" s="4" t="s">
        <v>9116</v>
      </c>
      <c r="D813" s="4" t="s">
        <v>9117</v>
      </c>
      <c r="E813" s="4">
        <v>812</v>
      </c>
      <c r="F813" s="4">
        <v>6</v>
      </c>
      <c r="G813" s="4" t="s">
        <v>2357</v>
      </c>
      <c r="H813" s="4" t="s">
        <v>2358</v>
      </c>
      <c r="I813" s="4">
        <v>8</v>
      </c>
      <c r="L813" s="4">
        <v>1</v>
      </c>
      <c r="M813" s="4" t="s">
        <v>3106</v>
      </c>
      <c r="N813" s="4" t="s">
        <v>3107</v>
      </c>
      <c r="T813" s="4" t="s">
        <v>9120</v>
      </c>
      <c r="U813" s="4" t="s">
        <v>138</v>
      </c>
      <c r="V813" s="4" t="s">
        <v>139</v>
      </c>
      <c r="Y813" s="4" t="s">
        <v>1051</v>
      </c>
      <c r="Z813" s="4" t="s">
        <v>1052</v>
      </c>
      <c r="AD813" s="4" t="s">
        <v>278</v>
      </c>
      <c r="AE813" s="4" t="s">
        <v>279</v>
      </c>
    </row>
    <row r="814" spans="1:72" ht="13.5" customHeight="1">
      <c r="A814" s="6" t="str">
        <f>HYPERLINK("http://kyu.snu.ac.kr/sdhj/index.jsp?type=hj/GK14791_00IM0001_132b.jpg","1870_해북촌_132b")</f>
        <v>1870_해북촌_132b</v>
      </c>
      <c r="B814" s="4">
        <v>1870</v>
      </c>
      <c r="C814" s="4" t="s">
        <v>9116</v>
      </c>
      <c r="D814" s="4" t="s">
        <v>9117</v>
      </c>
      <c r="E814" s="4">
        <v>813</v>
      </c>
      <c r="F814" s="4">
        <v>6</v>
      </c>
      <c r="G814" s="4" t="s">
        <v>2357</v>
      </c>
      <c r="H814" s="4" t="s">
        <v>2358</v>
      </c>
      <c r="I814" s="4">
        <v>8</v>
      </c>
      <c r="L814" s="4">
        <v>2</v>
      </c>
      <c r="M814" s="4" t="s">
        <v>3130</v>
      </c>
      <c r="N814" s="4" t="s">
        <v>3131</v>
      </c>
      <c r="T814" s="4" t="s">
        <v>9688</v>
      </c>
      <c r="U814" s="4" t="s">
        <v>73</v>
      </c>
      <c r="V814" s="4" t="s">
        <v>74</v>
      </c>
      <c r="W814" s="4" t="s">
        <v>126</v>
      </c>
      <c r="X814" s="4" t="s">
        <v>9689</v>
      </c>
      <c r="Y814" s="4" t="s">
        <v>3132</v>
      </c>
      <c r="Z814" s="4" t="s">
        <v>3133</v>
      </c>
      <c r="AC814" s="4">
        <v>54</v>
      </c>
      <c r="AD814" s="4" t="s">
        <v>151</v>
      </c>
      <c r="AE814" s="4" t="s">
        <v>152</v>
      </c>
      <c r="AJ814" s="4" t="s">
        <v>34</v>
      </c>
      <c r="AK814" s="4" t="s">
        <v>35</v>
      </c>
      <c r="AL814" s="4" t="s">
        <v>129</v>
      </c>
      <c r="AM814" s="4" t="s">
        <v>9690</v>
      </c>
      <c r="AT814" s="4" t="s">
        <v>82</v>
      </c>
      <c r="AU814" s="4" t="s">
        <v>83</v>
      </c>
      <c r="AV814" s="4" t="s">
        <v>3134</v>
      </c>
      <c r="AW814" s="4" t="s">
        <v>3135</v>
      </c>
      <c r="BG814" s="4" t="s">
        <v>82</v>
      </c>
      <c r="BH814" s="4" t="s">
        <v>83</v>
      </c>
      <c r="BI814" s="4" t="s">
        <v>3136</v>
      </c>
      <c r="BJ814" s="4" t="s">
        <v>3137</v>
      </c>
      <c r="BK814" s="4" t="s">
        <v>2684</v>
      </c>
      <c r="BL814" s="4" t="s">
        <v>2685</v>
      </c>
      <c r="BM814" s="4" t="s">
        <v>3138</v>
      </c>
      <c r="BN814" s="4" t="s">
        <v>3139</v>
      </c>
      <c r="BO814" s="4" t="s">
        <v>82</v>
      </c>
      <c r="BP814" s="4" t="s">
        <v>83</v>
      </c>
      <c r="BQ814" s="4" t="s">
        <v>3140</v>
      </c>
      <c r="BR814" s="4" t="s">
        <v>3141</v>
      </c>
      <c r="BS814" s="4" t="s">
        <v>260</v>
      </c>
      <c r="BT814" s="4" t="s">
        <v>261</v>
      </c>
    </row>
    <row r="815" spans="1:72" ht="13.5" customHeight="1">
      <c r="A815" s="6" t="str">
        <f>HYPERLINK("http://kyu.snu.ac.kr/sdhj/index.jsp?type=hj/GK14791_00IM0001_132b.jpg","1870_해북촌_132b")</f>
        <v>1870_해북촌_132b</v>
      </c>
      <c r="B815" s="4">
        <v>1870</v>
      </c>
      <c r="C815" s="4" t="s">
        <v>9528</v>
      </c>
      <c r="D815" s="4" t="s">
        <v>9529</v>
      </c>
      <c r="E815" s="4">
        <v>814</v>
      </c>
      <c r="F815" s="4">
        <v>6</v>
      </c>
      <c r="G815" s="4" t="s">
        <v>2357</v>
      </c>
      <c r="H815" s="4" t="s">
        <v>2358</v>
      </c>
      <c r="I815" s="4">
        <v>8</v>
      </c>
      <c r="L815" s="4">
        <v>2</v>
      </c>
      <c r="M815" s="4" t="s">
        <v>3130</v>
      </c>
      <c r="N815" s="4" t="s">
        <v>3131</v>
      </c>
      <c r="S815" s="4" t="s">
        <v>96</v>
      </c>
      <c r="T815" s="4" t="s">
        <v>97</v>
      </c>
      <c r="W815" s="4" t="s">
        <v>688</v>
      </c>
      <c r="X815" s="4" t="s">
        <v>689</v>
      </c>
      <c r="Y815" s="4" t="s">
        <v>100</v>
      </c>
      <c r="Z815" s="4" t="s">
        <v>101</v>
      </c>
      <c r="AC815" s="4">
        <v>50</v>
      </c>
      <c r="AD815" s="4" t="s">
        <v>380</v>
      </c>
      <c r="AE815" s="4" t="s">
        <v>381</v>
      </c>
      <c r="AJ815" s="4" t="s">
        <v>104</v>
      </c>
      <c r="AK815" s="4" t="s">
        <v>105</v>
      </c>
      <c r="AL815" s="4" t="s">
        <v>260</v>
      </c>
      <c r="AM815" s="4" t="s">
        <v>261</v>
      </c>
      <c r="AT815" s="4" t="s">
        <v>82</v>
      </c>
      <c r="AU815" s="4" t="s">
        <v>83</v>
      </c>
      <c r="AV815" s="4" t="s">
        <v>1531</v>
      </c>
      <c r="AW815" s="4" t="s">
        <v>1532</v>
      </c>
      <c r="BG815" s="4" t="s">
        <v>82</v>
      </c>
      <c r="BH815" s="4" t="s">
        <v>83</v>
      </c>
      <c r="BI815" s="4" t="s">
        <v>3142</v>
      </c>
      <c r="BJ815" s="4" t="s">
        <v>3143</v>
      </c>
      <c r="BK815" s="4" t="s">
        <v>82</v>
      </c>
      <c r="BL815" s="4" t="s">
        <v>83</v>
      </c>
      <c r="BM815" s="4" t="s">
        <v>3144</v>
      </c>
      <c r="BN815" s="4" t="s">
        <v>3145</v>
      </c>
      <c r="BO815" s="4" t="s">
        <v>82</v>
      </c>
      <c r="BP815" s="4" t="s">
        <v>83</v>
      </c>
      <c r="BQ815" s="4" t="s">
        <v>3146</v>
      </c>
      <c r="BR815" s="4" t="s">
        <v>3147</v>
      </c>
      <c r="BS815" s="4" t="s">
        <v>697</v>
      </c>
      <c r="BT815" s="4" t="s">
        <v>698</v>
      </c>
    </row>
    <row r="816" spans="1:72" ht="13.5" customHeight="1">
      <c r="A816" s="6" t="str">
        <f>HYPERLINK("http://kyu.snu.ac.kr/sdhj/index.jsp?type=hj/GK14791_00IM0001_133a.jpg","1870_해북촌_133a")</f>
        <v>1870_해북촌_133a</v>
      </c>
      <c r="B816" s="4">
        <v>1870</v>
      </c>
      <c r="C816" s="4" t="s">
        <v>9258</v>
      </c>
      <c r="D816" s="4" t="s">
        <v>9259</v>
      </c>
      <c r="E816" s="4">
        <v>815</v>
      </c>
      <c r="F816" s="4">
        <v>6</v>
      </c>
      <c r="G816" s="4" t="s">
        <v>2357</v>
      </c>
      <c r="H816" s="4" t="s">
        <v>2358</v>
      </c>
      <c r="I816" s="4">
        <v>8</v>
      </c>
      <c r="L816" s="4">
        <v>2</v>
      </c>
      <c r="M816" s="4" t="s">
        <v>3130</v>
      </c>
      <c r="N816" s="4" t="s">
        <v>3131</v>
      </c>
      <c r="S816" s="4" t="s">
        <v>116</v>
      </c>
      <c r="T816" s="4" t="s">
        <v>117</v>
      </c>
      <c r="Y816" s="4" t="s">
        <v>3148</v>
      </c>
      <c r="Z816" s="4" t="s">
        <v>3149</v>
      </c>
      <c r="AC816" s="4">
        <v>18</v>
      </c>
      <c r="AD816" s="4" t="s">
        <v>122</v>
      </c>
      <c r="AE816" s="4" t="s">
        <v>123</v>
      </c>
    </row>
    <row r="817" spans="1:72" ht="13.5" customHeight="1">
      <c r="A817" s="6" t="str">
        <f>HYPERLINK("http://kyu.snu.ac.kr/sdhj/index.jsp?type=hj/GK14791_00IM0001_133a.jpg","1870_해북촌_133a")</f>
        <v>1870_해북촌_133a</v>
      </c>
      <c r="B817" s="4">
        <v>1870</v>
      </c>
      <c r="C817" s="4" t="s">
        <v>9528</v>
      </c>
      <c r="D817" s="4" t="s">
        <v>9529</v>
      </c>
      <c r="E817" s="4">
        <v>816</v>
      </c>
      <c r="F817" s="4">
        <v>6</v>
      </c>
      <c r="G817" s="4" t="s">
        <v>2357</v>
      </c>
      <c r="H817" s="4" t="s">
        <v>2358</v>
      </c>
      <c r="I817" s="4">
        <v>8</v>
      </c>
      <c r="L817" s="4">
        <v>2</v>
      </c>
      <c r="M817" s="4" t="s">
        <v>3130</v>
      </c>
      <c r="N817" s="4" t="s">
        <v>3131</v>
      </c>
      <c r="T817" s="4" t="s">
        <v>9691</v>
      </c>
      <c r="U817" s="4" t="s">
        <v>138</v>
      </c>
      <c r="V817" s="4" t="s">
        <v>139</v>
      </c>
      <c r="Y817" s="4" t="s">
        <v>2072</v>
      </c>
      <c r="Z817" s="4" t="s">
        <v>2073</v>
      </c>
      <c r="AD817" s="4" t="s">
        <v>448</v>
      </c>
      <c r="AE817" s="4" t="s">
        <v>449</v>
      </c>
    </row>
    <row r="818" spans="1:72" ht="13.5" customHeight="1">
      <c r="A818" s="6" t="str">
        <f>HYPERLINK("http://kyu.snu.ac.kr/sdhj/index.jsp?type=hj/GK14791_00IM0001_133a.jpg","1870_해북촌_133a")</f>
        <v>1870_해북촌_133a</v>
      </c>
      <c r="B818" s="4">
        <v>1870</v>
      </c>
      <c r="C818" s="4" t="s">
        <v>9528</v>
      </c>
      <c r="D818" s="4" t="s">
        <v>9529</v>
      </c>
      <c r="E818" s="4">
        <v>817</v>
      </c>
      <c r="F818" s="4">
        <v>6</v>
      </c>
      <c r="G818" s="4" t="s">
        <v>2357</v>
      </c>
      <c r="H818" s="4" t="s">
        <v>2358</v>
      </c>
      <c r="I818" s="4">
        <v>8</v>
      </c>
      <c r="L818" s="4">
        <v>3</v>
      </c>
      <c r="M818" s="4" t="s">
        <v>3150</v>
      </c>
      <c r="N818" s="4" t="s">
        <v>3151</v>
      </c>
      <c r="T818" s="4" t="s">
        <v>9109</v>
      </c>
      <c r="U818" s="4" t="s">
        <v>73</v>
      </c>
      <c r="V818" s="4" t="s">
        <v>74</v>
      </c>
      <c r="Y818" s="4" t="s">
        <v>3150</v>
      </c>
      <c r="Z818" s="4" t="s">
        <v>3151</v>
      </c>
      <c r="AC818" s="4">
        <v>23</v>
      </c>
      <c r="AD818" s="4" t="s">
        <v>1000</v>
      </c>
      <c r="AE818" s="4" t="s">
        <v>1001</v>
      </c>
      <c r="AJ818" s="4" t="s">
        <v>34</v>
      </c>
      <c r="AK818" s="4" t="s">
        <v>35</v>
      </c>
      <c r="AL818" s="4" t="s">
        <v>893</v>
      </c>
      <c r="AM818" s="4" t="s">
        <v>894</v>
      </c>
      <c r="AT818" s="4" t="s">
        <v>82</v>
      </c>
      <c r="AU818" s="4" t="s">
        <v>83</v>
      </c>
      <c r="AV818" s="4" t="s">
        <v>3152</v>
      </c>
      <c r="AW818" s="4" t="s">
        <v>3153</v>
      </c>
      <c r="BG818" s="4" t="s">
        <v>82</v>
      </c>
      <c r="BH818" s="4" t="s">
        <v>83</v>
      </c>
      <c r="BI818" s="4" t="s">
        <v>3154</v>
      </c>
      <c r="BJ818" s="4" t="s">
        <v>3155</v>
      </c>
      <c r="BK818" s="4" t="s">
        <v>82</v>
      </c>
      <c r="BL818" s="4" t="s">
        <v>83</v>
      </c>
      <c r="BM818" s="4" t="s">
        <v>3156</v>
      </c>
      <c r="BN818" s="4" t="s">
        <v>9692</v>
      </c>
      <c r="BO818" s="4" t="s">
        <v>82</v>
      </c>
      <c r="BP818" s="4" t="s">
        <v>83</v>
      </c>
      <c r="BQ818" s="4" t="s">
        <v>3157</v>
      </c>
      <c r="BR818" s="4" t="s">
        <v>3158</v>
      </c>
      <c r="BS818" s="4" t="s">
        <v>222</v>
      </c>
      <c r="BT818" s="4" t="s">
        <v>223</v>
      </c>
    </row>
    <row r="819" spans="1:72" ht="13.5" customHeight="1">
      <c r="A819" s="6" t="str">
        <f>HYPERLINK("http://kyu.snu.ac.kr/sdhj/index.jsp?type=hj/GK14791_00IM0001_133a.jpg","1870_해북촌_133a")</f>
        <v>1870_해북촌_133a</v>
      </c>
      <c r="B819" s="4">
        <v>1870</v>
      </c>
      <c r="C819" s="4" t="s">
        <v>9541</v>
      </c>
      <c r="D819" s="4" t="s">
        <v>9542</v>
      </c>
      <c r="E819" s="4">
        <v>818</v>
      </c>
      <c r="F819" s="4">
        <v>6</v>
      </c>
      <c r="G819" s="4" t="s">
        <v>2357</v>
      </c>
      <c r="H819" s="4" t="s">
        <v>2358</v>
      </c>
      <c r="I819" s="4">
        <v>8</v>
      </c>
      <c r="L819" s="4">
        <v>3</v>
      </c>
      <c r="M819" s="4" t="s">
        <v>3150</v>
      </c>
      <c r="N819" s="4" t="s">
        <v>3151</v>
      </c>
      <c r="S819" s="4" t="s">
        <v>214</v>
      </c>
      <c r="T819" s="4" t="s">
        <v>215</v>
      </c>
      <c r="W819" s="4" t="s">
        <v>688</v>
      </c>
      <c r="X819" s="4" t="s">
        <v>689</v>
      </c>
      <c r="Y819" s="4" t="s">
        <v>100</v>
      </c>
      <c r="Z819" s="4" t="s">
        <v>101</v>
      </c>
      <c r="AC819" s="4">
        <v>46</v>
      </c>
      <c r="AD819" s="4" t="s">
        <v>287</v>
      </c>
      <c r="AE819" s="4" t="s">
        <v>288</v>
      </c>
    </row>
    <row r="820" spans="1:72" ht="13.5" customHeight="1">
      <c r="A820" s="6" t="str">
        <f>HYPERLINK("http://kyu.snu.ac.kr/sdhj/index.jsp?type=hj/GK14791_00IM0001_133a.jpg","1870_해북촌_133a")</f>
        <v>1870_해북촌_133a</v>
      </c>
      <c r="B820" s="4">
        <v>1870</v>
      </c>
      <c r="C820" s="4" t="s">
        <v>9116</v>
      </c>
      <c r="D820" s="4" t="s">
        <v>9117</v>
      </c>
      <c r="E820" s="4">
        <v>819</v>
      </c>
      <c r="F820" s="4">
        <v>6</v>
      </c>
      <c r="G820" s="4" t="s">
        <v>2357</v>
      </c>
      <c r="H820" s="4" t="s">
        <v>2358</v>
      </c>
      <c r="I820" s="4">
        <v>8</v>
      </c>
      <c r="L820" s="4">
        <v>3</v>
      </c>
      <c r="M820" s="4" t="s">
        <v>3150</v>
      </c>
      <c r="N820" s="4" t="s">
        <v>3151</v>
      </c>
      <c r="S820" s="4" t="s">
        <v>96</v>
      </c>
      <c r="T820" s="4" t="s">
        <v>97</v>
      </c>
      <c r="W820" s="4" t="s">
        <v>126</v>
      </c>
      <c r="X820" s="4" t="s">
        <v>9119</v>
      </c>
      <c r="Y820" s="4" t="s">
        <v>100</v>
      </c>
      <c r="Z820" s="4" t="s">
        <v>101</v>
      </c>
      <c r="AC820" s="4">
        <v>24</v>
      </c>
      <c r="AD820" s="4" t="s">
        <v>448</v>
      </c>
      <c r="AE820" s="4" t="s">
        <v>449</v>
      </c>
      <c r="AJ820" s="4" t="s">
        <v>34</v>
      </c>
      <c r="AK820" s="4" t="s">
        <v>35</v>
      </c>
      <c r="AL820" s="4" t="s">
        <v>115</v>
      </c>
      <c r="AM820" s="4" t="s">
        <v>9554</v>
      </c>
      <c r="AT820" s="4" t="s">
        <v>2783</v>
      </c>
      <c r="AU820" s="4" t="s">
        <v>2784</v>
      </c>
      <c r="AV820" s="4" t="s">
        <v>3159</v>
      </c>
      <c r="AW820" s="4" t="s">
        <v>3160</v>
      </c>
      <c r="BG820" s="4" t="s">
        <v>2783</v>
      </c>
      <c r="BH820" s="4" t="s">
        <v>2784</v>
      </c>
      <c r="BI820" s="4" t="s">
        <v>3161</v>
      </c>
      <c r="BJ820" s="4" t="s">
        <v>2888</v>
      </c>
      <c r="BK820" s="4" t="s">
        <v>2783</v>
      </c>
      <c r="BL820" s="4" t="s">
        <v>2784</v>
      </c>
      <c r="BM820" s="4" t="s">
        <v>3162</v>
      </c>
      <c r="BN820" s="4" t="s">
        <v>3163</v>
      </c>
      <c r="BO820" s="4" t="s">
        <v>2783</v>
      </c>
      <c r="BP820" s="4" t="s">
        <v>2784</v>
      </c>
      <c r="BQ820" s="4" t="s">
        <v>3164</v>
      </c>
      <c r="BR820" s="4" t="s">
        <v>3165</v>
      </c>
      <c r="BS820" s="4" t="s">
        <v>1257</v>
      </c>
      <c r="BT820" s="4" t="s">
        <v>1258</v>
      </c>
    </row>
    <row r="821" spans="1:72" ht="13.5" customHeight="1">
      <c r="A821" s="6" t="str">
        <f>HYPERLINK("http://kyu.snu.ac.kr/sdhj/index.jsp?type=hj/GK14791_00IM0001_133a.jpg","1870_해북촌_133a")</f>
        <v>1870_해북촌_133a</v>
      </c>
      <c r="B821" s="4">
        <v>1870</v>
      </c>
      <c r="C821" s="4" t="s">
        <v>9352</v>
      </c>
      <c r="D821" s="4" t="s">
        <v>9353</v>
      </c>
      <c r="E821" s="4">
        <v>820</v>
      </c>
      <c r="F821" s="4">
        <v>6</v>
      </c>
      <c r="G821" s="4" t="s">
        <v>2357</v>
      </c>
      <c r="H821" s="4" t="s">
        <v>2358</v>
      </c>
      <c r="I821" s="4">
        <v>8</v>
      </c>
      <c r="L821" s="4">
        <v>3</v>
      </c>
      <c r="M821" s="4" t="s">
        <v>3150</v>
      </c>
      <c r="N821" s="4" t="s">
        <v>3151</v>
      </c>
      <c r="T821" s="4" t="s">
        <v>9120</v>
      </c>
      <c r="U821" s="4" t="s">
        <v>284</v>
      </c>
      <c r="V821" s="4" t="s">
        <v>285</v>
      </c>
      <c r="Y821" s="4" t="s">
        <v>3166</v>
      </c>
      <c r="Z821" s="4" t="s">
        <v>3167</v>
      </c>
      <c r="AD821" s="4" t="s">
        <v>102</v>
      </c>
      <c r="AE821" s="4" t="s">
        <v>103</v>
      </c>
    </row>
    <row r="822" spans="1:72" ht="13.5" customHeight="1">
      <c r="A822" s="6" t="str">
        <f>HYPERLINK("http://kyu.snu.ac.kr/sdhj/index.jsp?type=hj/GK14791_00IM0001_133a.jpg","1870_해북촌_133a")</f>
        <v>1870_해북촌_133a</v>
      </c>
      <c r="B822" s="4">
        <v>1870</v>
      </c>
      <c r="C822" s="4" t="s">
        <v>9116</v>
      </c>
      <c r="D822" s="4" t="s">
        <v>9117</v>
      </c>
      <c r="E822" s="4">
        <v>821</v>
      </c>
      <c r="F822" s="4">
        <v>6</v>
      </c>
      <c r="G822" s="4" t="s">
        <v>2357</v>
      </c>
      <c r="H822" s="4" t="s">
        <v>2358</v>
      </c>
      <c r="I822" s="4">
        <v>8</v>
      </c>
      <c r="L822" s="4">
        <v>4</v>
      </c>
      <c r="M822" s="4" t="s">
        <v>3168</v>
      </c>
      <c r="N822" s="4" t="s">
        <v>3169</v>
      </c>
      <c r="T822" s="4" t="s">
        <v>9022</v>
      </c>
      <c r="U822" s="4" t="s">
        <v>73</v>
      </c>
      <c r="V822" s="4" t="s">
        <v>74</v>
      </c>
      <c r="W822" s="4" t="s">
        <v>686</v>
      </c>
      <c r="X822" s="4" t="s">
        <v>687</v>
      </c>
      <c r="Y822" s="4" t="s">
        <v>3170</v>
      </c>
      <c r="Z822" s="4" t="s">
        <v>3171</v>
      </c>
      <c r="AC822" s="4">
        <v>65</v>
      </c>
      <c r="AD822" s="4" t="s">
        <v>813</v>
      </c>
      <c r="AE822" s="4" t="s">
        <v>814</v>
      </c>
      <c r="AJ822" s="4" t="s">
        <v>34</v>
      </c>
      <c r="AK822" s="4" t="s">
        <v>35</v>
      </c>
      <c r="AL822" s="4" t="s">
        <v>684</v>
      </c>
      <c r="AM822" s="4" t="s">
        <v>685</v>
      </c>
      <c r="AT822" s="4" t="s">
        <v>82</v>
      </c>
      <c r="AU822" s="4" t="s">
        <v>83</v>
      </c>
      <c r="AV822" s="4" t="s">
        <v>3172</v>
      </c>
      <c r="AW822" s="4" t="s">
        <v>3173</v>
      </c>
      <c r="BG822" s="4" t="s">
        <v>82</v>
      </c>
      <c r="BH822" s="4" t="s">
        <v>83</v>
      </c>
      <c r="BI822" s="4" t="s">
        <v>3174</v>
      </c>
      <c r="BJ822" s="4" t="s">
        <v>3175</v>
      </c>
      <c r="BK822" s="4" t="s">
        <v>82</v>
      </c>
      <c r="BL822" s="4" t="s">
        <v>83</v>
      </c>
      <c r="BM822" s="4" t="s">
        <v>3176</v>
      </c>
      <c r="BN822" s="4" t="s">
        <v>3177</v>
      </c>
      <c r="BO822" s="4" t="s">
        <v>82</v>
      </c>
      <c r="BP822" s="4" t="s">
        <v>83</v>
      </c>
      <c r="BQ822" s="4" t="s">
        <v>3178</v>
      </c>
      <c r="BR822" s="4" t="s">
        <v>3179</v>
      </c>
      <c r="BS822" s="4" t="s">
        <v>115</v>
      </c>
      <c r="BT822" s="4" t="s">
        <v>9693</v>
      </c>
    </row>
    <row r="823" spans="1:72" ht="13.5" customHeight="1">
      <c r="A823" s="6" t="str">
        <f>HYPERLINK("http://kyu.snu.ac.kr/sdhj/index.jsp?type=hj/GK14791_00IM0001_133a.jpg","1870_해북촌_133a")</f>
        <v>1870_해북촌_133a</v>
      </c>
      <c r="B823" s="4">
        <v>1870</v>
      </c>
      <c r="C823" s="4" t="s">
        <v>9694</v>
      </c>
      <c r="D823" s="4" t="s">
        <v>9695</v>
      </c>
      <c r="E823" s="4">
        <v>822</v>
      </c>
      <c r="F823" s="4">
        <v>6</v>
      </c>
      <c r="G823" s="4" t="s">
        <v>2357</v>
      </c>
      <c r="H823" s="4" t="s">
        <v>2358</v>
      </c>
      <c r="I823" s="4">
        <v>8</v>
      </c>
      <c r="L823" s="4">
        <v>4</v>
      </c>
      <c r="M823" s="4" t="s">
        <v>3168</v>
      </c>
      <c r="N823" s="4" t="s">
        <v>3169</v>
      </c>
      <c r="S823" s="4" t="s">
        <v>165</v>
      </c>
      <c r="T823" s="4" t="s">
        <v>166</v>
      </c>
      <c r="Y823" s="4" t="s">
        <v>1482</v>
      </c>
      <c r="Z823" s="4" t="s">
        <v>1483</v>
      </c>
      <c r="AC823" s="4">
        <v>25</v>
      </c>
      <c r="AD823" s="4" t="s">
        <v>258</v>
      </c>
      <c r="AE823" s="4" t="s">
        <v>259</v>
      </c>
    </row>
    <row r="824" spans="1:72" ht="13.5" customHeight="1">
      <c r="A824" s="6" t="str">
        <f>HYPERLINK("http://kyu.snu.ac.kr/sdhj/index.jsp?type=hj/GK14791_00IM0001_133a.jpg","1870_해북촌_133a")</f>
        <v>1870_해북촌_133a</v>
      </c>
      <c r="B824" s="4">
        <v>1870</v>
      </c>
      <c r="C824" s="4" t="s">
        <v>9026</v>
      </c>
      <c r="D824" s="4" t="s">
        <v>9027</v>
      </c>
      <c r="E824" s="4">
        <v>823</v>
      </c>
      <c r="F824" s="4">
        <v>6</v>
      </c>
      <c r="G824" s="4" t="s">
        <v>2357</v>
      </c>
      <c r="H824" s="4" t="s">
        <v>2358</v>
      </c>
      <c r="I824" s="4">
        <v>8</v>
      </c>
      <c r="L824" s="4">
        <v>4</v>
      </c>
      <c r="M824" s="4" t="s">
        <v>3168</v>
      </c>
      <c r="N824" s="4" t="s">
        <v>3169</v>
      </c>
      <c r="T824" s="4" t="s">
        <v>9029</v>
      </c>
      <c r="U824" s="4" t="s">
        <v>284</v>
      </c>
      <c r="V824" s="4" t="s">
        <v>285</v>
      </c>
      <c r="Y824" s="4" t="s">
        <v>3180</v>
      </c>
      <c r="Z824" s="4" t="s">
        <v>3181</v>
      </c>
      <c r="AD824" s="4" t="s">
        <v>274</v>
      </c>
      <c r="AE824" s="4" t="s">
        <v>275</v>
      </c>
    </row>
    <row r="825" spans="1:72" ht="13.5" customHeight="1">
      <c r="A825" s="6" t="str">
        <f>HYPERLINK("http://kyu.snu.ac.kr/sdhj/index.jsp?type=hj/GK14791_00IM0001_133a.jpg","1870_해북촌_133a")</f>
        <v>1870_해북촌_133a</v>
      </c>
      <c r="B825" s="4">
        <v>1870</v>
      </c>
      <c r="C825" s="4" t="s">
        <v>9026</v>
      </c>
      <c r="D825" s="4" t="s">
        <v>9027</v>
      </c>
      <c r="E825" s="4">
        <v>824</v>
      </c>
      <c r="F825" s="4">
        <v>6</v>
      </c>
      <c r="G825" s="4" t="s">
        <v>2357</v>
      </c>
      <c r="H825" s="4" t="s">
        <v>2358</v>
      </c>
      <c r="I825" s="4">
        <v>8</v>
      </c>
      <c r="L825" s="4">
        <v>4</v>
      </c>
      <c r="M825" s="4" t="s">
        <v>3168</v>
      </c>
      <c r="N825" s="4" t="s">
        <v>3169</v>
      </c>
      <c r="T825" s="4" t="s">
        <v>9029</v>
      </c>
      <c r="U825" s="4" t="s">
        <v>138</v>
      </c>
      <c r="V825" s="4" t="s">
        <v>139</v>
      </c>
      <c r="Y825" s="4" t="s">
        <v>2879</v>
      </c>
      <c r="Z825" s="4" t="s">
        <v>2880</v>
      </c>
      <c r="AD825" s="4" t="s">
        <v>274</v>
      </c>
      <c r="AE825" s="4" t="s">
        <v>275</v>
      </c>
    </row>
    <row r="826" spans="1:72" ht="13.5" customHeight="1">
      <c r="A826" s="6" t="str">
        <f>HYPERLINK("http://kyu.snu.ac.kr/sdhj/index.jsp?type=hj/GK14791_00IM0001_133a.jpg","1870_해북촌_133a")</f>
        <v>1870_해북촌_133a</v>
      </c>
      <c r="B826" s="4">
        <v>1870</v>
      </c>
      <c r="C826" s="4" t="s">
        <v>9026</v>
      </c>
      <c r="D826" s="4" t="s">
        <v>9027</v>
      </c>
      <c r="E826" s="4">
        <v>825</v>
      </c>
      <c r="F826" s="4">
        <v>6</v>
      </c>
      <c r="G826" s="4" t="s">
        <v>2357</v>
      </c>
      <c r="H826" s="4" t="s">
        <v>2358</v>
      </c>
      <c r="I826" s="4">
        <v>8</v>
      </c>
      <c r="L826" s="4">
        <v>4</v>
      </c>
      <c r="M826" s="4" t="s">
        <v>3168</v>
      </c>
      <c r="N826" s="4" t="s">
        <v>3169</v>
      </c>
      <c r="T826" s="4" t="s">
        <v>9029</v>
      </c>
      <c r="U826" s="4" t="s">
        <v>138</v>
      </c>
      <c r="V826" s="4" t="s">
        <v>139</v>
      </c>
      <c r="Y826" s="4" t="s">
        <v>3182</v>
      </c>
      <c r="Z826" s="4" t="s">
        <v>3183</v>
      </c>
      <c r="AD826" s="4" t="s">
        <v>278</v>
      </c>
      <c r="AE826" s="4" t="s">
        <v>279</v>
      </c>
    </row>
    <row r="827" spans="1:72" ht="13.5" customHeight="1">
      <c r="A827" s="6" t="str">
        <f>HYPERLINK("http://kyu.snu.ac.kr/sdhj/index.jsp?type=hj/GK14791_00IM0001_133a.jpg","1870_해북촌_133a")</f>
        <v>1870_해북촌_133a</v>
      </c>
      <c r="B827" s="4">
        <v>1870</v>
      </c>
      <c r="C827" s="4" t="s">
        <v>9026</v>
      </c>
      <c r="D827" s="4" t="s">
        <v>9027</v>
      </c>
      <c r="E827" s="4">
        <v>826</v>
      </c>
      <c r="F827" s="4">
        <v>6</v>
      </c>
      <c r="G827" s="4" t="s">
        <v>2357</v>
      </c>
      <c r="H827" s="4" t="s">
        <v>2358</v>
      </c>
      <c r="I827" s="4">
        <v>8</v>
      </c>
      <c r="L827" s="4">
        <v>4</v>
      </c>
      <c r="M827" s="4" t="s">
        <v>3168</v>
      </c>
      <c r="N827" s="4" t="s">
        <v>3169</v>
      </c>
      <c r="T827" s="4" t="s">
        <v>9029</v>
      </c>
      <c r="U827" s="4" t="s">
        <v>138</v>
      </c>
      <c r="V827" s="4" t="s">
        <v>139</v>
      </c>
      <c r="Y827" s="4" t="s">
        <v>144</v>
      </c>
      <c r="Z827" s="4" t="s">
        <v>145</v>
      </c>
      <c r="AD827" s="4" t="s">
        <v>248</v>
      </c>
      <c r="AE827" s="4" t="s">
        <v>249</v>
      </c>
    </row>
    <row r="828" spans="1:72" ht="13.5" customHeight="1">
      <c r="A828" s="6" t="str">
        <f>HYPERLINK("http://kyu.snu.ac.kr/sdhj/index.jsp?type=hj/GK14791_00IM0001_133a.jpg","1870_해북촌_133a")</f>
        <v>1870_해북촌_133a</v>
      </c>
      <c r="B828" s="4">
        <v>1870</v>
      </c>
      <c r="C828" s="4" t="s">
        <v>9026</v>
      </c>
      <c r="D828" s="4" t="s">
        <v>9027</v>
      </c>
      <c r="E828" s="4">
        <v>827</v>
      </c>
      <c r="F828" s="4">
        <v>6</v>
      </c>
      <c r="G828" s="4" t="s">
        <v>2357</v>
      </c>
      <c r="H828" s="4" t="s">
        <v>2358</v>
      </c>
      <c r="I828" s="4">
        <v>8</v>
      </c>
      <c r="L828" s="4">
        <v>5</v>
      </c>
      <c r="M828" s="4" t="s">
        <v>3184</v>
      </c>
      <c r="N828" s="4" t="s">
        <v>3185</v>
      </c>
      <c r="T828" s="4" t="s">
        <v>9121</v>
      </c>
      <c r="U828" s="4" t="s">
        <v>73</v>
      </c>
      <c r="V828" s="4" t="s">
        <v>74</v>
      </c>
      <c r="W828" s="4" t="s">
        <v>126</v>
      </c>
      <c r="X828" s="4" t="s">
        <v>9138</v>
      </c>
      <c r="Y828" s="4" t="s">
        <v>3186</v>
      </c>
      <c r="Z828" s="4" t="s">
        <v>3061</v>
      </c>
      <c r="AC828" s="4">
        <v>47</v>
      </c>
      <c r="AD828" s="4" t="s">
        <v>287</v>
      </c>
      <c r="AE828" s="4" t="s">
        <v>288</v>
      </c>
      <c r="AJ828" s="4" t="s">
        <v>34</v>
      </c>
      <c r="AK828" s="4" t="s">
        <v>35</v>
      </c>
      <c r="AL828" s="4" t="s">
        <v>260</v>
      </c>
      <c r="AM828" s="4" t="s">
        <v>261</v>
      </c>
      <c r="AT828" s="4" t="s">
        <v>82</v>
      </c>
      <c r="AU828" s="4" t="s">
        <v>83</v>
      </c>
      <c r="AV828" s="4" t="s">
        <v>3187</v>
      </c>
      <c r="AW828" s="4" t="s">
        <v>3188</v>
      </c>
      <c r="BG828" s="4" t="s">
        <v>82</v>
      </c>
      <c r="BH828" s="4" t="s">
        <v>83</v>
      </c>
      <c r="BI828" s="4" t="s">
        <v>3189</v>
      </c>
      <c r="BJ828" s="4" t="s">
        <v>3190</v>
      </c>
      <c r="BK828" s="4" t="s">
        <v>82</v>
      </c>
      <c r="BL828" s="4" t="s">
        <v>83</v>
      </c>
      <c r="BM828" s="4" t="s">
        <v>3191</v>
      </c>
      <c r="BN828" s="4" t="s">
        <v>3192</v>
      </c>
      <c r="BO828" s="4" t="s">
        <v>82</v>
      </c>
      <c r="BP828" s="4" t="s">
        <v>83</v>
      </c>
      <c r="BQ828" s="4" t="s">
        <v>3193</v>
      </c>
      <c r="BR828" s="4" t="s">
        <v>3194</v>
      </c>
      <c r="BS828" s="4" t="s">
        <v>488</v>
      </c>
      <c r="BT828" s="4" t="s">
        <v>489</v>
      </c>
    </row>
    <row r="829" spans="1:72" ht="13.5" customHeight="1">
      <c r="A829" s="6" t="str">
        <f>HYPERLINK("http://kyu.snu.ac.kr/sdhj/index.jsp?type=hj/GK14791_00IM0001_133a.jpg","1870_해북촌_133a")</f>
        <v>1870_해북촌_133a</v>
      </c>
      <c r="B829" s="4">
        <v>1870</v>
      </c>
      <c r="C829" s="4" t="s">
        <v>9161</v>
      </c>
      <c r="D829" s="4" t="s">
        <v>9162</v>
      </c>
      <c r="E829" s="4">
        <v>828</v>
      </c>
      <c r="F829" s="4">
        <v>6</v>
      </c>
      <c r="G829" s="4" t="s">
        <v>2357</v>
      </c>
      <c r="H829" s="4" t="s">
        <v>2358</v>
      </c>
      <c r="I829" s="4">
        <v>8</v>
      </c>
      <c r="L829" s="4">
        <v>5</v>
      </c>
      <c r="M829" s="4" t="s">
        <v>3184</v>
      </c>
      <c r="N829" s="4" t="s">
        <v>3185</v>
      </c>
      <c r="S829" s="4" t="s">
        <v>96</v>
      </c>
      <c r="T829" s="4" t="s">
        <v>97</v>
      </c>
      <c r="W829" s="4" t="s">
        <v>558</v>
      </c>
      <c r="X829" s="4" t="s">
        <v>559</v>
      </c>
      <c r="Y829" s="4" t="s">
        <v>100</v>
      </c>
      <c r="Z829" s="4" t="s">
        <v>101</v>
      </c>
      <c r="AC829" s="4">
        <v>27</v>
      </c>
      <c r="AD829" s="4" t="s">
        <v>136</v>
      </c>
      <c r="AE829" s="4" t="s">
        <v>137</v>
      </c>
      <c r="AJ829" s="4" t="s">
        <v>34</v>
      </c>
      <c r="AK829" s="4" t="s">
        <v>35</v>
      </c>
      <c r="AL829" s="4" t="s">
        <v>883</v>
      </c>
      <c r="AM829" s="4" t="s">
        <v>884</v>
      </c>
      <c r="AT829" s="4" t="s">
        <v>82</v>
      </c>
      <c r="AU829" s="4" t="s">
        <v>83</v>
      </c>
      <c r="AV829" s="4" t="s">
        <v>3195</v>
      </c>
      <c r="AW829" s="4" t="s">
        <v>3196</v>
      </c>
      <c r="BG829" s="4" t="s">
        <v>82</v>
      </c>
      <c r="BH829" s="4" t="s">
        <v>83</v>
      </c>
      <c r="BI829" s="4" t="s">
        <v>3197</v>
      </c>
      <c r="BJ829" s="4" t="s">
        <v>3198</v>
      </c>
      <c r="BK829" s="4" t="s">
        <v>82</v>
      </c>
      <c r="BL829" s="4" t="s">
        <v>83</v>
      </c>
      <c r="BM829" s="4" t="s">
        <v>3199</v>
      </c>
      <c r="BN829" s="4" t="s">
        <v>3200</v>
      </c>
      <c r="BO829" s="4" t="s">
        <v>82</v>
      </c>
      <c r="BP829" s="4" t="s">
        <v>83</v>
      </c>
      <c r="BQ829" s="4" t="s">
        <v>3201</v>
      </c>
      <c r="BR829" s="4" t="s">
        <v>3202</v>
      </c>
      <c r="BS829" s="4" t="s">
        <v>697</v>
      </c>
      <c r="BT829" s="4" t="s">
        <v>698</v>
      </c>
    </row>
    <row r="830" spans="1:72" ht="13.5" customHeight="1">
      <c r="A830" s="6" t="str">
        <f>HYPERLINK("http://kyu.snu.ac.kr/sdhj/index.jsp?type=hj/GK14791_00IM0001_133a.jpg","1870_해북촌_133a")</f>
        <v>1870_해북촌_133a</v>
      </c>
      <c r="B830" s="4">
        <v>1870</v>
      </c>
      <c r="C830" s="4" t="s">
        <v>9127</v>
      </c>
      <c r="D830" s="4" t="s">
        <v>9128</v>
      </c>
      <c r="E830" s="4">
        <v>829</v>
      </c>
      <c r="F830" s="4">
        <v>6</v>
      </c>
      <c r="G830" s="4" t="s">
        <v>2357</v>
      </c>
      <c r="H830" s="4" t="s">
        <v>2358</v>
      </c>
      <c r="I830" s="4">
        <v>8</v>
      </c>
      <c r="L830" s="4">
        <v>5</v>
      </c>
      <c r="M830" s="4" t="s">
        <v>3184</v>
      </c>
      <c r="N830" s="4" t="s">
        <v>3185</v>
      </c>
      <c r="T830" s="4" t="s">
        <v>9139</v>
      </c>
      <c r="U830" s="4" t="s">
        <v>138</v>
      </c>
      <c r="V830" s="4" t="s">
        <v>139</v>
      </c>
      <c r="Y830" s="4" t="s">
        <v>262</v>
      </c>
      <c r="Z830" s="4" t="s">
        <v>263</v>
      </c>
      <c r="AD830" s="4" t="s">
        <v>122</v>
      </c>
      <c r="AE830" s="4" t="s">
        <v>123</v>
      </c>
    </row>
    <row r="831" spans="1:72" ht="13.5" customHeight="1">
      <c r="A831" s="6" t="str">
        <f>HYPERLINK("http://kyu.snu.ac.kr/sdhj/index.jsp?type=hj/GK14791_00IM0001_133a.jpg","1870_해북촌_133a")</f>
        <v>1870_해북촌_133a</v>
      </c>
      <c r="B831" s="4">
        <v>1870</v>
      </c>
      <c r="C831" s="4" t="s">
        <v>9127</v>
      </c>
      <c r="D831" s="4" t="s">
        <v>9128</v>
      </c>
      <c r="E831" s="4">
        <v>830</v>
      </c>
      <c r="F831" s="4">
        <v>6</v>
      </c>
      <c r="G831" s="4" t="s">
        <v>2357</v>
      </c>
      <c r="H831" s="4" t="s">
        <v>2358</v>
      </c>
      <c r="I831" s="4">
        <v>9</v>
      </c>
      <c r="J831" s="4" t="s">
        <v>3203</v>
      </c>
      <c r="K831" s="4" t="s">
        <v>3204</v>
      </c>
      <c r="L831" s="4">
        <v>1</v>
      </c>
      <c r="M831" s="4" t="s">
        <v>2024</v>
      </c>
      <c r="N831" s="4" t="s">
        <v>1198</v>
      </c>
      <c r="T831" s="4" t="s">
        <v>9089</v>
      </c>
      <c r="U831" s="4" t="s">
        <v>73</v>
      </c>
      <c r="V831" s="4" t="s">
        <v>74</v>
      </c>
      <c r="W831" s="4" t="s">
        <v>198</v>
      </c>
      <c r="X831" s="4" t="s">
        <v>199</v>
      </c>
      <c r="Y831" s="4" t="s">
        <v>2025</v>
      </c>
      <c r="Z831" s="4" t="s">
        <v>2026</v>
      </c>
      <c r="AC831" s="4">
        <v>85</v>
      </c>
      <c r="AD831" s="4" t="s">
        <v>448</v>
      </c>
      <c r="AE831" s="4" t="s">
        <v>449</v>
      </c>
      <c r="AJ831" s="4" t="s">
        <v>34</v>
      </c>
      <c r="AK831" s="4" t="s">
        <v>35</v>
      </c>
      <c r="AL831" s="4" t="s">
        <v>202</v>
      </c>
      <c r="AM831" s="4" t="s">
        <v>203</v>
      </c>
      <c r="AT831" s="4" t="s">
        <v>82</v>
      </c>
      <c r="AU831" s="4" t="s">
        <v>83</v>
      </c>
      <c r="AV831" s="4" t="s">
        <v>3205</v>
      </c>
      <c r="AW831" s="4" t="s">
        <v>9696</v>
      </c>
      <c r="BG831" s="4" t="s">
        <v>82</v>
      </c>
      <c r="BH831" s="4" t="s">
        <v>83</v>
      </c>
      <c r="BI831" s="4" t="s">
        <v>3206</v>
      </c>
      <c r="BJ831" s="4" t="s">
        <v>3207</v>
      </c>
      <c r="BK831" s="4" t="s">
        <v>82</v>
      </c>
      <c r="BL831" s="4" t="s">
        <v>83</v>
      </c>
      <c r="BM831" s="4" t="s">
        <v>3208</v>
      </c>
      <c r="BN831" s="4" t="s">
        <v>3209</v>
      </c>
      <c r="BO831" s="4" t="s">
        <v>82</v>
      </c>
      <c r="BP831" s="4" t="s">
        <v>83</v>
      </c>
      <c r="BQ831" s="4" t="s">
        <v>3210</v>
      </c>
      <c r="BR831" s="4" t="s">
        <v>3211</v>
      </c>
      <c r="BS831" s="4" t="s">
        <v>572</v>
      </c>
      <c r="BT831" s="4" t="s">
        <v>573</v>
      </c>
    </row>
    <row r="832" spans="1:72" ht="13.5" customHeight="1">
      <c r="A832" s="6" t="str">
        <f>HYPERLINK("http://kyu.snu.ac.kr/sdhj/index.jsp?type=hj/GK14791_00IM0001_133a.jpg","1870_해북촌_133a")</f>
        <v>1870_해북촌_133a</v>
      </c>
      <c r="B832" s="4">
        <v>1870</v>
      </c>
      <c r="C832" s="4" t="s">
        <v>9016</v>
      </c>
      <c r="D832" s="4" t="s">
        <v>9017</v>
      </c>
      <c r="E832" s="4">
        <v>831</v>
      </c>
      <c r="F832" s="4">
        <v>6</v>
      </c>
      <c r="G832" s="4" t="s">
        <v>2357</v>
      </c>
      <c r="H832" s="4" t="s">
        <v>2358</v>
      </c>
      <c r="I832" s="4">
        <v>9</v>
      </c>
      <c r="L832" s="4">
        <v>1</v>
      </c>
      <c r="M832" s="4" t="s">
        <v>2024</v>
      </c>
      <c r="N832" s="4" t="s">
        <v>1198</v>
      </c>
      <c r="S832" s="4" t="s">
        <v>96</v>
      </c>
      <c r="T832" s="4" t="s">
        <v>97</v>
      </c>
      <c r="W832" s="4" t="s">
        <v>126</v>
      </c>
      <c r="X832" s="4" t="s">
        <v>9697</v>
      </c>
      <c r="Y832" s="4" t="s">
        <v>100</v>
      </c>
      <c r="Z832" s="4" t="s">
        <v>101</v>
      </c>
      <c r="AC832" s="4">
        <v>86</v>
      </c>
      <c r="AD832" s="4" t="s">
        <v>947</v>
      </c>
      <c r="AE832" s="4" t="s">
        <v>948</v>
      </c>
      <c r="AJ832" s="4" t="s">
        <v>104</v>
      </c>
      <c r="AK832" s="4" t="s">
        <v>105</v>
      </c>
      <c r="AL832" s="4" t="s">
        <v>260</v>
      </c>
      <c r="AM832" s="4" t="s">
        <v>261</v>
      </c>
      <c r="AT832" s="4" t="s">
        <v>82</v>
      </c>
      <c r="AU832" s="4" t="s">
        <v>83</v>
      </c>
      <c r="AV832" s="4" t="s">
        <v>2449</v>
      </c>
      <c r="AW832" s="4" t="s">
        <v>2450</v>
      </c>
      <c r="BG832" s="4" t="s">
        <v>82</v>
      </c>
      <c r="BH832" s="4" t="s">
        <v>83</v>
      </c>
      <c r="BI832" s="4" t="s">
        <v>3212</v>
      </c>
      <c r="BJ832" s="4" t="s">
        <v>3213</v>
      </c>
      <c r="BK832" s="4" t="s">
        <v>82</v>
      </c>
      <c r="BL832" s="4" t="s">
        <v>83</v>
      </c>
      <c r="BM832" s="4" t="s">
        <v>3214</v>
      </c>
      <c r="BN832" s="4" t="s">
        <v>2490</v>
      </c>
      <c r="BO832" s="4" t="s">
        <v>82</v>
      </c>
      <c r="BP832" s="4" t="s">
        <v>83</v>
      </c>
      <c r="BQ832" s="4" t="s">
        <v>3215</v>
      </c>
      <c r="BR832" s="4" t="s">
        <v>3216</v>
      </c>
      <c r="BS832" s="4" t="s">
        <v>260</v>
      </c>
      <c r="BT832" s="4" t="s">
        <v>261</v>
      </c>
    </row>
    <row r="833" spans="1:72" ht="13.5" customHeight="1">
      <c r="A833" s="6" t="str">
        <f>HYPERLINK("http://kyu.snu.ac.kr/sdhj/index.jsp?type=hj/GK14791_00IM0001_133a.jpg","1870_해북촌_133a")</f>
        <v>1870_해북촌_133a</v>
      </c>
      <c r="B833" s="4">
        <v>1870</v>
      </c>
      <c r="C833" s="4" t="s">
        <v>9337</v>
      </c>
      <c r="D833" s="4" t="s">
        <v>9338</v>
      </c>
      <c r="E833" s="4">
        <v>832</v>
      </c>
      <c r="F833" s="4">
        <v>6</v>
      </c>
      <c r="G833" s="4" t="s">
        <v>2357</v>
      </c>
      <c r="H833" s="4" t="s">
        <v>2358</v>
      </c>
      <c r="I833" s="4">
        <v>9</v>
      </c>
      <c r="L833" s="4">
        <v>1</v>
      </c>
      <c r="M833" s="4" t="s">
        <v>2024</v>
      </c>
      <c r="N833" s="4" t="s">
        <v>1198</v>
      </c>
      <c r="S833" s="4" t="s">
        <v>116</v>
      </c>
      <c r="T833" s="4" t="s">
        <v>117</v>
      </c>
      <c r="Y833" s="4" t="s">
        <v>3217</v>
      </c>
      <c r="Z833" s="4" t="s">
        <v>3218</v>
      </c>
      <c r="AC833" s="4">
        <v>27</v>
      </c>
      <c r="AD833" s="4" t="s">
        <v>136</v>
      </c>
      <c r="AE833" s="4" t="s">
        <v>137</v>
      </c>
    </row>
    <row r="834" spans="1:72" ht="13.5" customHeight="1">
      <c r="A834" s="6" t="str">
        <f>HYPERLINK("http://kyu.snu.ac.kr/sdhj/index.jsp?type=hj/GK14791_00IM0001_133a.jpg","1870_해북촌_133a")</f>
        <v>1870_해북촌_133a</v>
      </c>
      <c r="B834" s="4">
        <v>1870</v>
      </c>
      <c r="C834" s="4" t="s">
        <v>9016</v>
      </c>
      <c r="D834" s="4" t="s">
        <v>9017</v>
      </c>
      <c r="E834" s="4">
        <v>833</v>
      </c>
      <c r="F834" s="4">
        <v>6</v>
      </c>
      <c r="G834" s="4" t="s">
        <v>2357</v>
      </c>
      <c r="H834" s="4" t="s">
        <v>2358</v>
      </c>
      <c r="I834" s="4">
        <v>9</v>
      </c>
      <c r="L834" s="4">
        <v>1</v>
      </c>
      <c r="M834" s="4" t="s">
        <v>2024</v>
      </c>
      <c r="N834" s="4" t="s">
        <v>1198</v>
      </c>
      <c r="S834" s="4" t="s">
        <v>124</v>
      </c>
      <c r="T834" s="4" t="s">
        <v>125</v>
      </c>
      <c r="W834" s="4" t="s">
        <v>126</v>
      </c>
      <c r="X834" s="4" t="s">
        <v>9697</v>
      </c>
      <c r="Y834" s="4" t="s">
        <v>100</v>
      </c>
      <c r="Z834" s="4" t="s">
        <v>101</v>
      </c>
      <c r="AC834" s="4">
        <v>27</v>
      </c>
      <c r="AD834" s="4" t="s">
        <v>136</v>
      </c>
      <c r="AE834" s="4" t="s">
        <v>137</v>
      </c>
    </row>
    <row r="835" spans="1:72" ht="13.5" customHeight="1">
      <c r="A835" s="6" t="str">
        <f>HYPERLINK("http://kyu.snu.ac.kr/sdhj/index.jsp?type=hj/GK14791_00IM0001_133a.jpg","1870_해북촌_133a")</f>
        <v>1870_해북촌_133a</v>
      </c>
      <c r="B835" s="4">
        <v>1870</v>
      </c>
      <c r="C835" s="4" t="s">
        <v>9016</v>
      </c>
      <c r="D835" s="4" t="s">
        <v>9017</v>
      </c>
      <c r="E835" s="4">
        <v>834</v>
      </c>
      <c r="F835" s="4">
        <v>6</v>
      </c>
      <c r="G835" s="4" t="s">
        <v>2357</v>
      </c>
      <c r="H835" s="4" t="s">
        <v>2358</v>
      </c>
      <c r="I835" s="4">
        <v>9</v>
      </c>
      <c r="L835" s="4">
        <v>1</v>
      </c>
      <c r="M835" s="4" t="s">
        <v>2024</v>
      </c>
      <c r="N835" s="4" t="s">
        <v>1198</v>
      </c>
      <c r="T835" s="4" t="s">
        <v>9096</v>
      </c>
      <c r="U835" s="4" t="s">
        <v>138</v>
      </c>
      <c r="V835" s="4" t="s">
        <v>139</v>
      </c>
      <c r="Y835" s="4" t="s">
        <v>3219</v>
      </c>
      <c r="Z835" s="4" t="s">
        <v>3220</v>
      </c>
      <c r="AD835" s="4" t="s">
        <v>274</v>
      </c>
      <c r="AE835" s="4" t="s">
        <v>275</v>
      </c>
    </row>
    <row r="836" spans="1:72" ht="13.5" customHeight="1">
      <c r="A836" s="6" t="str">
        <f>HYPERLINK("http://kyu.snu.ac.kr/sdhj/index.jsp?type=hj/GK14791_00IM0001_133a.jpg","1870_해북촌_133a")</f>
        <v>1870_해북촌_133a</v>
      </c>
      <c r="B836" s="4">
        <v>1870</v>
      </c>
      <c r="C836" s="4" t="s">
        <v>9016</v>
      </c>
      <c r="D836" s="4" t="s">
        <v>9017</v>
      </c>
      <c r="E836" s="4">
        <v>835</v>
      </c>
      <c r="F836" s="4">
        <v>6</v>
      </c>
      <c r="G836" s="4" t="s">
        <v>2357</v>
      </c>
      <c r="H836" s="4" t="s">
        <v>2358</v>
      </c>
      <c r="I836" s="4">
        <v>9</v>
      </c>
      <c r="L836" s="4">
        <v>1</v>
      </c>
      <c r="M836" s="4" t="s">
        <v>2024</v>
      </c>
      <c r="N836" s="4" t="s">
        <v>1198</v>
      </c>
      <c r="T836" s="4" t="s">
        <v>9096</v>
      </c>
      <c r="U836" s="4" t="s">
        <v>138</v>
      </c>
      <c r="V836" s="4" t="s">
        <v>139</v>
      </c>
      <c r="Y836" s="4" t="s">
        <v>3221</v>
      </c>
      <c r="Z836" s="4" t="s">
        <v>3222</v>
      </c>
      <c r="AD836" s="4" t="s">
        <v>248</v>
      </c>
      <c r="AE836" s="4" t="s">
        <v>249</v>
      </c>
    </row>
    <row r="837" spans="1:72" ht="13.5" customHeight="1">
      <c r="A837" s="6" t="str">
        <f>HYPERLINK("http://kyu.snu.ac.kr/sdhj/index.jsp?type=hj/GK14791_00IM0001_133a.jpg","1870_해북촌_133a")</f>
        <v>1870_해북촌_133a</v>
      </c>
      <c r="B837" s="4">
        <v>1870</v>
      </c>
      <c r="C837" s="4" t="s">
        <v>9016</v>
      </c>
      <c r="D837" s="4" t="s">
        <v>9017</v>
      </c>
      <c r="E837" s="4">
        <v>836</v>
      </c>
      <c r="F837" s="4">
        <v>6</v>
      </c>
      <c r="G837" s="4" t="s">
        <v>2357</v>
      </c>
      <c r="H837" s="4" t="s">
        <v>2358</v>
      </c>
      <c r="I837" s="4">
        <v>9</v>
      </c>
      <c r="L837" s="4">
        <v>1</v>
      </c>
      <c r="M837" s="4" t="s">
        <v>2024</v>
      </c>
      <c r="N837" s="4" t="s">
        <v>1198</v>
      </c>
      <c r="T837" s="4" t="s">
        <v>9096</v>
      </c>
      <c r="U837" s="4" t="s">
        <v>284</v>
      </c>
      <c r="V837" s="4" t="s">
        <v>285</v>
      </c>
      <c r="Y837" s="4" t="s">
        <v>2428</v>
      </c>
      <c r="Z837" s="4" t="s">
        <v>2429</v>
      </c>
      <c r="AD837" s="4" t="s">
        <v>278</v>
      </c>
      <c r="AE837" s="4" t="s">
        <v>279</v>
      </c>
    </row>
    <row r="838" spans="1:72" ht="13.5" customHeight="1">
      <c r="A838" s="6" t="str">
        <f>HYPERLINK("http://kyu.snu.ac.kr/sdhj/index.jsp?type=hj/GK14791_00IM0001_133a.jpg","1870_해북촌_133a")</f>
        <v>1870_해북촌_133a</v>
      </c>
      <c r="B838" s="4">
        <v>1870</v>
      </c>
      <c r="C838" s="4" t="s">
        <v>9016</v>
      </c>
      <c r="D838" s="4" t="s">
        <v>9017</v>
      </c>
      <c r="E838" s="4">
        <v>837</v>
      </c>
      <c r="F838" s="4">
        <v>6</v>
      </c>
      <c r="G838" s="4" t="s">
        <v>2357</v>
      </c>
      <c r="H838" s="4" t="s">
        <v>2358</v>
      </c>
      <c r="I838" s="4">
        <v>9</v>
      </c>
      <c r="L838" s="4">
        <v>2</v>
      </c>
      <c r="M838" s="4" t="s">
        <v>3223</v>
      </c>
      <c r="N838" s="4" t="s">
        <v>3224</v>
      </c>
      <c r="T838" s="4" t="s">
        <v>9698</v>
      </c>
      <c r="U838" s="4" t="s">
        <v>73</v>
      </c>
      <c r="V838" s="4" t="s">
        <v>74</v>
      </c>
      <c r="W838" s="4" t="s">
        <v>623</v>
      </c>
      <c r="X838" s="4" t="s">
        <v>425</v>
      </c>
      <c r="Y838" s="4" t="s">
        <v>3225</v>
      </c>
      <c r="Z838" s="4" t="s">
        <v>3226</v>
      </c>
      <c r="AC838" s="4">
        <v>74</v>
      </c>
      <c r="AD838" s="4" t="s">
        <v>550</v>
      </c>
      <c r="AE838" s="4" t="s">
        <v>551</v>
      </c>
      <c r="AJ838" s="4" t="s">
        <v>34</v>
      </c>
      <c r="AK838" s="4" t="s">
        <v>35</v>
      </c>
      <c r="AL838" s="4" t="s">
        <v>1255</v>
      </c>
      <c r="AM838" s="4" t="s">
        <v>1256</v>
      </c>
      <c r="AT838" s="4" t="s">
        <v>82</v>
      </c>
      <c r="AU838" s="4" t="s">
        <v>83</v>
      </c>
      <c r="AV838" s="4" t="s">
        <v>3227</v>
      </c>
      <c r="AW838" s="4" t="s">
        <v>3228</v>
      </c>
      <c r="BG838" s="4" t="s">
        <v>82</v>
      </c>
      <c r="BH838" s="4" t="s">
        <v>83</v>
      </c>
      <c r="BI838" s="4" t="s">
        <v>3229</v>
      </c>
      <c r="BJ838" s="4" t="s">
        <v>3230</v>
      </c>
      <c r="BK838" s="4" t="s">
        <v>82</v>
      </c>
      <c r="BL838" s="4" t="s">
        <v>83</v>
      </c>
      <c r="BM838" s="4" t="s">
        <v>3231</v>
      </c>
      <c r="BN838" s="4" t="s">
        <v>3232</v>
      </c>
      <c r="BO838" s="4" t="s">
        <v>82</v>
      </c>
      <c r="BP838" s="4" t="s">
        <v>83</v>
      </c>
      <c r="BQ838" s="4" t="s">
        <v>3233</v>
      </c>
      <c r="BR838" s="4" t="s">
        <v>3234</v>
      </c>
      <c r="BS838" s="4" t="s">
        <v>115</v>
      </c>
      <c r="BT838" s="4" t="s">
        <v>9699</v>
      </c>
    </row>
    <row r="839" spans="1:72" ht="13.5" customHeight="1">
      <c r="A839" s="6" t="str">
        <f>HYPERLINK("http://kyu.snu.ac.kr/sdhj/index.jsp?type=hj/GK14791_00IM0001_133a.jpg","1870_해북촌_133a")</f>
        <v>1870_해북촌_133a</v>
      </c>
      <c r="B839" s="4">
        <v>1870</v>
      </c>
      <c r="C839" s="4" t="s">
        <v>9181</v>
      </c>
      <c r="D839" s="4" t="s">
        <v>9182</v>
      </c>
      <c r="E839" s="4">
        <v>838</v>
      </c>
      <c r="F839" s="4">
        <v>6</v>
      </c>
      <c r="G839" s="4" t="s">
        <v>2357</v>
      </c>
      <c r="H839" s="4" t="s">
        <v>2358</v>
      </c>
      <c r="I839" s="4">
        <v>9</v>
      </c>
      <c r="L839" s="4">
        <v>2</v>
      </c>
      <c r="M839" s="4" t="s">
        <v>3223</v>
      </c>
      <c r="N839" s="4" t="s">
        <v>3224</v>
      </c>
      <c r="S839" s="4" t="s">
        <v>96</v>
      </c>
      <c r="T839" s="4" t="s">
        <v>97</v>
      </c>
      <c r="W839" s="4" t="s">
        <v>75</v>
      </c>
      <c r="X839" s="4" t="s">
        <v>9700</v>
      </c>
      <c r="Y839" s="4" t="s">
        <v>100</v>
      </c>
      <c r="Z839" s="4" t="s">
        <v>101</v>
      </c>
      <c r="AC839" s="4">
        <v>71</v>
      </c>
      <c r="AD839" s="4" t="s">
        <v>774</v>
      </c>
      <c r="AE839" s="4" t="s">
        <v>775</v>
      </c>
      <c r="AJ839" s="4" t="s">
        <v>104</v>
      </c>
      <c r="AK839" s="4" t="s">
        <v>105</v>
      </c>
      <c r="AL839" s="4" t="s">
        <v>222</v>
      </c>
      <c r="AM839" s="4" t="s">
        <v>223</v>
      </c>
      <c r="AT839" s="4" t="s">
        <v>82</v>
      </c>
      <c r="AU839" s="4" t="s">
        <v>83</v>
      </c>
      <c r="AV839" s="4" t="s">
        <v>3235</v>
      </c>
      <c r="AW839" s="4" t="s">
        <v>3236</v>
      </c>
      <c r="BG839" s="4" t="s">
        <v>82</v>
      </c>
      <c r="BH839" s="4" t="s">
        <v>83</v>
      </c>
      <c r="BI839" s="4" t="s">
        <v>3237</v>
      </c>
      <c r="BJ839" s="4" t="s">
        <v>3238</v>
      </c>
      <c r="BK839" s="4" t="s">
        <v>82</v>
      </c>
      <c r="BL839" s="4" t="s">
        <v>83</v>
      </c>
      <c r="BM839" s="4" t="s">
        <v>9701</v>
      </c>
      <c r="BN839" s="4" t="s">
        <v>2818</v>
      </c>
      <c r="BO839" s="4" t="s">
        <v>82</v>
      </c>
      <c r="BP839" s="4" t="s">
        <v>83</v>
      </c>
      <c r="BQ839" s="4" t="s">
        <v>3239</v>
      </c>
      <c r="BR839" s="4" t="s">
        <v>3240</v>
      </c>
      <c r="BS839" s="4" t="s">
        <v>488</v>
      </c>
      <c r="BT839" s="4" t="s">
        <v>489</v>
      </c>
    </row>
    <row r="840" spans="1:72" ht="13.5" customHeight="1">
      <c r="A840" s="6" t="str">
        <f>HYPERLINK("http://kyu.snu.ac.kr/sdhj/index.jsp?type=hj/GK14791_00IM0001_133b.jpg","1870_해북촌_133b")</f>
        <v>1870_해북촌_133b</v>
      </c>
      <c r="B840" s="4">
        <v>1870</v>
      </c>
      <c r="C840" s="4" t="s">
        <v>9454</v>
      </c>
      <c r="D840" s="4" t="s">
        <v>9455</v>
      </c>
      <c r="E840" s="4">
        <v>839</v>
      </c>
      <c r="F840" s="4">
        <v>6</v>
      </c>
      <c r="G840" s="4" t="s">
        <v>2357</v>
      </c>
      <c r="H840" s="4" t="s">
        <v>2358</v>
      </c>
      <c r="I840" s="4">
        <v>9</v>
      </c>
      <c r="L840" s="4">
        <v>2</v>
      </c>
      <c r="M840" s="4" t="s">
        <v>3223</v>
      </c>
      <c r="N840" s="4" t="s">
        <v>3224</v>
      </c>
      <c r="T840" s="4" t="s">
        <v>9702</v>
      </c>
      <c r="U840" s="4" t="s">
        <v>138</v>
      </c>
      <c r="V840" s="4" t="s">
        <v>139</v>
      </c>
      <c r="Y840" s="4" t="s">
        <v>2507</v>
      </c>
      <c r="Z840" s="4" t="s">
        <v>2508</v>
      </c>
      <c r="AD840" s="4" t="s">
        <v>274</v>
      </c>
      <c r="AE840" s="4" t="s">
        <v>275</v>
      </c>
    </row>
    <row r="841" spans="1:72" ht="13.5" customHeight="1">
      <c r="A841" s="6" t="str">
        <f>HYPERLINK("http://kyu.snu.ac.kr/sdhj/index.jsp?type=hj/GK14791_00IM0001_133b.jpg","1870_해북촌_133b")</f>
        <v>1870_해북촌_133b</v>
      </c>
      <c r="B841" s="4">
        <v>1870</v>
      </c>
      <c r="C841" s="4" t="s">
        <v>9481</v>
      </c>
      <c r="D841" s="4" t="s">
        <v>9482</v>
      </c>
      <c r="E841" s="4">
        <v>840</v>
      </c>
      <c r="F841" s="4">
        <v>6</v>
      </c>
      <c r="G841" s="4" t="s">
        <v>2357</v>
      </c>
      <c r="H841" s="4" t="s">
        <v>2358</v>
      </c>
      <c r="I841" s="4">
        <v>9</v>
      </c>
      <c r="L841" s="4">
        <v>2</v>
      </c>
      <c r="M841" s="4" t="s">
        <v>3223</v>
      </c>
      <c r="N841" s="4" t="s">
        <v>3224</v>
      </c>
      <c r="T841" s="4" t="s">
        <v>9702</v>
      </c>
      <c r="Y841" s="4" t="s">
        <v>3241</v>
      </c>
      <c r="Z841" s="4" t="s">
        <v>3242</v>
      </c>
      <c r="AD841" s="4" t="s">
        <v>947</v>
      </c>
      <c r="AE841" s="4" t="s">
        <v>948</v>
      </c>
    </row>
    <row r="842" spans="1:72" ht="13.5" customHeight="1">
      <c r="A842" s="6" t="str">
        <f>HYPERLINK("http://kyu.snu.ac.kr/sdhj/index.jsp?type=hj/GK14791_00IM0001_133b.jpg","1870_해북촌_133b")</f>
        <v>1870_해북촌_133b</v>
      </c>
      <c r="B842" s="4">
        <v>1870</v>
      </c>
      <c r="C842" s="4" t="s">
        <v>9481</v>
      </c>
      <c r="D842" s="4" t="s">
        <v>9482</v>
      </c>
      <c r="E842" s="4">
        <v>841</v>
      </c>
      <c r="F842" s="4">
        <v>6</v>
      </c>
      <c r="G842" s="4" t="s">
        <v>2357</v>
      </c>
      <c r="H842" s="4" t="s">
        <v>2358</v>
      </c>
      <c r="I842" s="4">
        <v>9</v>
      </c>
      <c r="L842" s="4">
        <v>2</v>
      </c>
      <c r="M842" s="4" t="s">
        <v>3223</v>
      </c>
      <c r="N842" s="4" t="s">
        <v>3224</v>
      </c>
      <c r="T842" s="4" t="s">
        <v>9702</v>
      </c>
      <c r="Y842" s="4" t="s">
        <v>1282</v>
      </c>
      <c r="Z842" s="4" t="s">
        <v>1283</v>
      </c>
      <c r="AD842" s="4" t="s">
        <v>278</v>
      </c>
      <c r="AE842" s="4" t="s">
        <v>279</v>
      </c>
    </row>
    <row r="843" spans="1:72" ht="13.5" customHeight="1">
      <c r="A843" s="6" t="str">
        <f>HYPERLINK("http://kyu.snu.ac.kr/sdhj/index.jsp?type=hj/GK14791_00IM0001_133b.jpg","1870_해북촌_133b")</f>
        <v>1870_해북촌_133b</v>
      </c>
      <c r="B843" s="4">
        <v>1870</v>
      </c>
      <c r="C843" s="4" t="s">
        <v>9481</v>
      </c>
      <c r="D843" s="4" t="s">
        <v>9482</v>
      </c>
      <c r="E843" s="4">
        <v>842</v>
      </c>
      <c r="F843" s="4">
        <v>6</v>
      </c>
      <c r="G843" s="4" t="s">
        <v>2357</v>
      </c>
      <c r="H843" s="4" t="s">
        <v>2358</v>
      </c>
      <c r="I843" s="4">
        <v>9</v>
      </c>
      <c r="L843" s="4">
        <v>3</v>
      </c>
      <c r="M843" s="4" t="s">
        <v>3243</v>
      </c>
      <c r="N843" s="4" t="s">
        <v>3244</v>
      </c>
      <c r="T843" s="4" t="s">
        <v>9572</v>
      </c>
      <c r="U843" s="4" t="s">
        <v>73</v>
      </c>
      <c r="V843" s="4" t="s">
        <v>74</v>
      </c>
      <c r="W843" s="4" t="s">
        <v>126</v>
      </c>
      <c r="X843" s="4" t="s">
        <v>9703</v>
      </c>
      <c r="Y843" s="4" t="s">
        <v>3245</v>
      </c>
      <c r="Z843" s="4" t="s">
        <v>3246</v>
      </c>
      <c r="AC843" s="4">
        <v>57</v>
      </c>
      <c r="AD843" s="4" t="s">
        <v>248</v>
      </c>
      <c r="AE843" s="4" t="s">
        <v>249</v>
      </c>
      <c r="AJ843" s="4" t="s">
        <v>34</v>
      </c>
      <c r="AK843" s="4" t="s">
        <v>35</v>
      </c>
      <c r="AL843" s="4" t="s">
        <v>727</v>
      </c>
      <c r="AM843" s="4" t="s">
        <v>728</v>
      </c>
      <c r="AT843" s="4" t="s">
        <v>82</v>
      </c>
      <c r="AU843" s="4" t="s">
        <v>83</v>
      </c>
      <c r="AV843" s="4" t="s">
        <v>3247</v>
      </c>
      <c r="AW843" s="4" t="s">
        <v>3248</v>
      </c>
      <c r="BG843" s="4" t="s">
        <v>82</v>
      </c>
      <c r="BH843" s="4" t="s">
        <v>83</v>
      </c>
      <c r="BI843" s="4" t="s">
        <v>3249</v>
      </c>
      <c r="BJ843" s="4" t="s">
        <v>3250</v>
      </c>
      <c r="BK843" s="4" t="s">
        <v>82</v>
      </c>
      <c r="BL843" s="4" t="s">
        <v>83</v>
      </c>
      <c r="BM843" s="4" t="s">
        <v>3251</v>
      </c>
      <c r="BN843" s="4" t="s">
        <v>3252</v>
      </c>
      <c r="BO843" s="4" t="s">
        <v>82</v>
      </c>
      <c r="BP843" s="4" t="s">
        <v>83</v>
      </c>
      <c r="BQ843" s="4" t="s">
        <v>3253</v>
      </c>
      <c r="BR843" s="4" t="s">
        <v>3254</v>
      </c>
      <c r="BS843" s="4" t="s">
        <v>488</v>
      </c>
      <c r="BT843" s="4" t="s">
        <v>489</v>
      </c>
    </row>
    <row r="844" spans="1:72" ht="13.5" customHeight="1">
      <c r="A844" s="6" t="str">
        <f>HYPERLINK("http://kyu.snu.ac.kr/sdhj/index.jsp?type=hj/GK14791_00IM0001_133b.jpg","1870_해북촌_133b")</f>
        <v>1870_해북촌_133b</v>
      </c>
      <c r="B844" s="4">
        <v>1870</v>
      </c>
      <c r="C844" s="4" t="s">
        <v>9005</v>
      </c>
      <c r="D844" s="4" t="s">
        <v>9006</v>
      </c>
      <c r="E844" s="4">
        <v>843</v>
      </c>
      <c r="F844" s="4">
        <v>6</v>
      </c>
      <c r="G844" s="4" t="s">
        <v>2357</v>
      </c>
      <c r="H844" s="4" t="s">
        <v>2358</v>
      </c>
      <c r="I844" s="4">
        <v>9</v>
      </c>
      <c r="L844" s="4">
        <v>3</v>
      </c>
      <c r="M844" s="4" t="s">
        <v>3243</v>
      </c>
      <c r="N844" s="4" t="s">
        <v>3244</v>
      </c>
      <c r="S844" s="4" t="s">
        <v>96</v>
      </c>
      <c r="T844" s="4" t="s">
        <v>97</v>
      </c>
      <c r="W844" s="4" t="s">
        <v>2414</v>
      </c>
      <c r="X844" s="4" t="s">
        <v>2415</v>
      </c>
      <c r="Y844" s="4" t="s">
        <v>100</v>
      </c>
      <c r="Z844" s="4" t="s">
        <v>101</v>
      </c>
      <c r="AC844" s="4">
        <v>57</v>
      </c>
      <c r="AD844" s="4" t="s">
        <v>248</v>
      </c>
      <c r="AE844" s="4" t="s">
        <v>249</v>
      </c>
      <c r="AJ844" s="4" t="s">
        <v>104</v>
      </c>
      <c r="AK844" s="4" t="s">
        <v>105</v>
      </c>
      <c r="AL844" s="4" t="s">
        <v>727</v>
      </c>
      <c r="AM844" s="4" t="s">
        <v>728</v>
      </c>
      <c r="AT844" s="4" t="s">
        <v>82</v>
      </c>
      <c r="AU844" s="4" t="s">
        <v>83</v>
      </c>
      <c r="AV844" s="4" t="s">
        <v>3255</v>
      </c>
      <c r="AW844" s="4" t="s">
        <v>3256</v>
      </c>
      <c r="BG844" s="4" t="s">
        <v>82</v>
      </c>
      <c r="BH844" s="4" t="s">
        <v>83</v>
      </c>
      <c r="BI844" s="4" t="s">
        <v>3257</v>
      </c>
      <c r="BJ844" s="4" t="s">
        <v>3258</v>
      </c>
      <c r="BK844" s="4" t="s">
        <v>82</v>
      </c>
      <c r="BL844" s="4" t="s">
        <v>83</v>
      </c>
      <c r="BM844" s="4" t="s">
        <v>3259</v>
      </c>
      <c r="BN844" s="4" t="s">
        <v>3260</v>
      </c>
      <c r="BO844" s="4" t="s">
        <v>82</v>
      </c>
      <c r="BP844" s="4" t="s">
        <v>83</v>
      </c>
      <c r="BQ844" s="4" t="s">
        <v>3261</v>
      </c>
      <c r="BR844" s="4" t="s">
        <v>3262</v>
      </c>
      <c r="BS844" s="4" t="s">
        <v>463</v>
      </c>
      <c r="BT844" s="4" t="s">
        <v>464</v>
      </c>
    </row>
    <row r="845" spans="1:72" ht="13.5" customHeight="1">
      <c r="A845" s="6" t="str">
        <f>HYPERLINK("http://kyu.snu.ac.kr/sdhj/index.jsp?type=hj/GK14791_00IM0001_133b.jpg","1870_해북촌_133b")</f>
        <v>1870_해북촌_133b</v>
      </c>
      <c r="B845" s="4">
        <v>1870</v>
      </c>
      <c r="C845" s="4" t="s">
        <v>9587</v>
      </c>
      <c r="D845" s="4" t="s">
        <v>9588</v>
      </c>
      <c r="E845" s="4">
        <v>844</v>
      </c>
      <c r="F845" s="4">
        <v>6</v>
      </c>
      <c r="G845" s="4" t="s">
        <v>2357</v>
      </c>
      <c r="H845" s="4" t="s">
        <v>2358</v>
      </c>
      <c r="I845" s="4">
        <v>9</v>
      </c>
      <c r="L845" s="4">
        <v>3</v>
      </c>
      <c r="M845" s="4" t="s">
        <v>3243</v>
      </c>
      <c r="N845" s="4" t="s">
        <v>3244</v>
      </c>
      <c r="T845" s="4" t="s">
        <v>9574</v>
      </c>
      <c r="U845" s="4" t="s">
        <v>284</v>
      </c>
      <c r="V845" s="4" t="s">
        <v>285</v>
      </c>
      <c r="Y845" s="4" t="s">
        <v>2351</v>
      </c>
      <c r="Z845" s="4" t="s">
        <v>2352</v>
      </c>
      <c r="AD845" s="4" t="s">
        <v>238</v>
      </c>
      <c r="AE845" s="4" t="s">
        <v>239</v>
      </c>
    </row>
    <row r="846" spans="1:72" ht="13.5" customHeight="1">
      <c r="A846" s="6" t="str">
        <f>HYPERLINK("http://kyu.snu.ac.kr/sdhj/index.jsp?type=hj/GK14791_00IM0001_133b.jpg","1870_해북촌_133b")</f>
        <v>1870_해북촌_133b</v>
      </c>
      <c r="B846" s="4">
        <v>1870</v>
      </c>
      <c r="C846" s="4" t="s">
        <v>9417</v>
      </c>
      <c r="D846" s="4" t="s">
        <v>9418</v>
      </c>
      <c r="E846" s="4">
        <v>845</v>
      </c>
      <c r="F846" s="4">
        <v>6</v>
      </c>
      <c r="G846" s="4" t="s">
        <v>2357</v>
      </c>
      <c r="H846" s="4" t="s">
        <v>2358</v>
      </c>
      <c r="I846" s="4">
        <v>9</v>
      </c>
      <c r="L846" s="4">
        <v>3</v>
      </c>
      <c r="M846" s="4" t="s">
        <v>3243</v>
      </c>
      <c r="N846" s="4" t="s">
        <v>3244</v>
      </c>
      <c r="T846" s="4" t="s">
        <v>9574</v>
      </c>
      <c r="U846" s="4" t="s">
        <v>138</v>
      </c>
      <c r="V846" s="4" t="s">
        <v>139</v>
      </c>
      <c r="Y846" s="4" t="s">
        <v>3263</v>
      </c>
      <c r="Z846" s="4" t="s">
        <v>3264</v>
      </c>
      <c r="AD846" s="4" t="s">
        <v>404</v>
      </c>
      <c r="AE846" s="4" t="s">
        <v>405</v>
      </c>
    </row>
    <row r="847" spans="1:72" ht="13.5" customHeight="1">
      <c r="A847" s="6" t="str">
        <f>HYPERLINK("http://kyu.snu.ac.kr/sdhj/index.jsp?type=hj/GK14791_00IM0001_133b.jpg","1870_해북촌_133b")</f>
        <v>1870_해북촌_133b</v>
      </c>
      <c r="B847" s="4">
        <v>1870</v>
      </c>
      <c r="C847" s="4" t="s">
        <v>9417</v>
      </c>
      <c r="D847" s="4" t="s">
        <v>9418</v>
      </c>
      <c r="E847" s="4">
        <v>846</v>
      </c>
      <c r="F847" s="4">
        <v>6</v>
      </c>
      <c r="G847" s="4" t="s">
        <v>2357</v>
      </c>
      <c r="H847" s="4" t="s">
        <v>2358</v>
      </c>
      <c r="I847" s="4">
        <v>9</v>
      </c>
      <c r="L847" s="4">
        <v>3</v>
      </c>
      <c r="M847" s="4" t="s">
        <v>3243</v>
      </c>
      <c r="N847" s="4" t="s">
        <v>3244</v>
      </c>
      <c r="T847" s="4" t="s">
        <v>9574</v>
      </c>
      <c r="Y847" s="4" t="s">
        <v>592</v>
      </c>
      <c r="Z847" s="4" t="s">
        <v>593</v>
      </c>
      <c r="AD847" s="4" t="s">
        <v>278</v>
      </c>
      <c r="AE847" s="4" t="s">
        <v>279</v>
      </c>
    </row>
    <row r="848" spans="1:72" ht="13.5" customHeight="1">
      <c r="A848" s="6" t="str">
        <f>HYPERLINK("http://kyu.snu.ac.kr/sdhj/index.jsp?type=hj/GK14791_00IM0001_133b.jpg","1870_해북촌_133b")</f>
        <v>1870_해북촌_133b</v>
      </c>
      <c r="B848" s="4">
        <v>1870</v>
      </c>
      <c r="C848" s="4" t="s">
        <v>9417</v>
      </c>
      <c r="D848" s="4" t="s">
        <v>9418</v>
      </c>
      <c r="E848" s="4">
        <v>847</v>
      </c>
      <c r="F848" s="4">
        <v>6</v>
      </c>
      <c r="G848" s="4" t="s">
        <v>2357</v>
      </c>
      <c r="H848" s="4" t="s">
        <v>2358</v>
      </c>
      <c r="I848" s="4">
        <v>9</v>
      </c>
      <c r="L848" s="4">
        <v>4</v>
      </c>
      <c r="M848" s="4" t="s">
        <v>3265</v>
      </c>
      <c r="N848" s="4" t="s">
        <v>3266</v>
      </c>
      <c r="T848" s="4" t="s">
        <v>9704</v>
      </c>
      <c r="U848" s="4" t="s">
        <v>73</v>
      </c>
      <c r="V848" s="4" t="s">
        <v>74</v>
      </c>
      <c r="W848" s="4" t="s">
        <v>126</v>
      </c>
      <c r="X848" s="4" t="s">
        <v>9705</v>
      </c>
      <c r="Y848" s="4" t="s">
        <v>3267</v>
      </c>
      <c r="Z848" s="4" t="s">
        <v>3268</v>
      </c>
      <c r="AC848" s="4">
        <v>67</v>
      </c>
      <c r="AD848" s="4" t="s">
        <v>238</v>
      </c>
      <c r="AE848" s="4" t="s">
        <v>239</v>
      </c>
      <c r="AJ848" s="4" t="s">
        <v>34</v>
      </c>
      <c r="AK848" s="4" t="s">
        <v>35</v>
      </c>
      <c r="AL848" s="4" t="s">
        <v>115</v>
      </c>
      <c r="AM848" s="4" t="s">
        <v>9706</v>
      </c>
      <c r="AT848" s="4" t="s">
        <v>82</v>
      </c>
      <c r="AU848" s="4" t="s">
        <v>83</v>
      </c>
      <c r="AV848" s="4" t="s">
        <v>3269</v>
      </c>
      <c r="AW848" s="4" t="s">
        <v>3270</v>
      </c>
      <c r="BG848" s="4" t="s">
        <v>82</v>
      </c>
      <c r="BH848" s="4" t="s">
        <v>83</v>
      </c>
      <c r="BI848" s="4" t="s">
        <v>3271</v>
      </c>
      <c r="BJ848" s="4" t="s">
        <v>3272</v>
      </c>
      <c r="BK848" s="4" t="s">
        <v>82</v>
      </c>
      <c r="BL848" s="4" t="s">
        <v>83</v>
      </c>
      <c r="BM848" s="4" t="s">
        <v>3273</v>
      </c>
      <c r="BN848" s="4" t="s">
        <v>3274</v>
      </c>
      <c r="BO848" s="4" t="s">
        <v>82</v>
      </c>
      <c r="BP848" s="4" t="s">
        <v>83</v>
      </c>
      <c r="BQ848" s="4" t="s">
        <v>3275</v>
      </c>
      <c r="BR848" s="4" t="s">
        <v>3276</v>
      </c>
      <c r="BS848" s="4" t="s">
        <v>488</v>
      </c>
      <c r="BT848" s="4" t="s">
        <v>489</v>
      </c>
    </row>
    <row r="849" spans="1:72" ht="13.5" customHeight="1">
      <c r="A849" s="6" t="str">
        <f>HYPERLINK("http://kyu.snu.ac.kr/sdhj/index.jsp?type=hj/GK14791_00IM0001_133b.jpg","1870_해북촌_133b")</f>
        <v>1870_해북촌_133b</v>
      </c>
      <c r="B849" s="4">
        <v>1870</v>
      </c>
      <c r="C849" s="4" t="s">
        <v>9258</v>
      </c>
      <c r="D849" s="4" t="s">
        <v>9259</v>
      </c>
      <c r="E849" s="4">
        <v>848</v>
      </c>
      <c r="F849" s="4">
        <v>6</v>
      </c>
      <c r="G849" s="4" t="s">
        <v>2357</v>
      </c>
      <c r="H849" s="4" t="s">
        <v>2358</v>
      </c>
      <c r="I849" s="4">
        <v>9</v>
      </c>
      <c r="L849" s="4">
        <v>4</v>
      </c>
      <c r="M849" s="4" t="s">
        <v>3265</v>
      </c>
      <c r="N849" s="4" t="s">
        <v>3266</v>
      </c>
      <c r="S849" s="4" t="s">
        <v>96</v>
      </c>
      <c r="T849" s="4" t="s">
        <v>97</v>
      </c>
      <c r="W849" s="4" t="s">
        <v>75</v>
      </c>
      <c r="X849" s="4" t="s">
        <v>9707</v>
      </c>
      <c r="Y849" s="4" t="s">
        <v>100</v>
      </c>
      <c r="Z849" s="4" t="s">
        <v>101</v>
      </c>
      <c r="AC849" s="4">
        <v>67</v>
      </c>
      <c r="AD849" s="4" t="s">
        <v>238</v>
      </c>
      <c r="AE849" s="4" t="s">
        <v>239</v>
      </c>
      <c r="AJ849" s="4" t="s">
        <v>104</v>
      </c>
      <c r="AK849" s="4" t="s">
        <v>105</v>
      </c>
      <c r="AL849" s="4" t="s">
        <v>260</v>
      </c>
      <c r="AM849" s="4" t="s">
        <v>261</v>
      </c>
      <c r="AT849" s="4" t="s">
        <v>82</v>
      </c>
      <c r="AU849" s="4" t="s">
        <v>83</v>
      </c>
      <c r="AV849" s="4" t="s">
        <v>3277</v>
      </c>
      <c r="AW849" s="4" t="s">
        <v>3278</v>
      </c>
      <c r="BG849" s="4" t="s">
        <v>82</v>
      </c>
      <c r="BH849" s="4" t="s">
        <v>83</v>
      </c>
      <c r="BI849" s="4" t="s">
        <v>2637</v>
      </c>
      <c r="BJ849" s="4" t="s">
        <v>2638</v>
      </c>
      <c r="BK849" s="4" t="s">
        <v>82</v>
      </c>
      <c r="BL849" s="4" t="s">
        <v>83</v>
      </c>
      <c r="BM849" s="4" t="s">
        <v>3279</v>
      </c>
      <c r="BN849" s="4" t="s">
        <v>3280</v>
      </c>
      <c r="BO849" s="4" t="s">
        <v>82</v>
      </c>
      <c r="BP849" s="4" t="s">
        <v>83</v>
      </c>
      <c r="BQ849" s="4" t="s">
        <v>3281</v>
      </c>
      <c r="BR849" s="4" t="s">
        <v>3282</v>
      </c>
      <c r="BS849" s="4" t="s">
        <v>659</v>
      </c>
      <c r="BT849" s="4" t="s">
        <v>660</v>
      </c>
    </row>
    <row r="850" spans="1:72" ht="13.5" customHeight="1">
      <c r="A850" s="6" t="str">
        <f>HYPERLINK("http://kyu.snu.ac.kr/sdhj/index.jsp?type=hj/GK14791_00IM0001_133b.jpg","1870_해북촌_133b")</f>
        <v>1870_해북촌_133b</v>
      </c>
      <c r="B850" s="4">
        <v>1870</v>
      </c>
      <c r="C850" s="4" t="s">
        <v>9708</v>
      </c>
      <c r="D850" s="4" t="s">
        <v>9709</v>
      </c>
      <c r="E850" s="4">
        <v>849</v>
      </c>
      <c r="F850" s="4">
        <v>6</v>
      </c>
      <c r="G850" s="4" t="s">
        <v>2357</v>
      </c>
      <c r="H850" s="4" t="s">
        <v>2358</v>
      </c>
      <c r="I850" s="4">
        <v>9</v>
      </c>
      <c r="L850" s="4">
        <v>4</v>
      </c>
      <c r="M850" s="4" t="s">
        <v>3265</v>
      </c>
      <c r="N850" s="4" t="s">
        <v>3266</v>
      </c>
      <c r="S850" s="4" t="s">
        <v>124</v>
      </c>
      <c r="T850" s="4" t="s">
        <v>125</v>
      </c>
      <c r="W850" s="4" t="s">
        <v>396</v>
      </c>
      <c r="X850" s="4" t="s">
        <v>397</v>
      </c>
      <c r="Y850" s="4" t="s">
        <v>100</v>
      </c>
      <c r="Z850" s="4" t="s">
        <v>101</v>
      </c>
      <c r="AC850" s="4">
        <v>41</v>
      </c>
      <c r="AD850" s="4" t="s">
        <v>184</v>
      </c>
      <c r="AE850" s="4" t="s">
        <v>185</v>
      </c>
    </row>
    <row r="851" spans="1:72" ht="13.5" customHeight="1">
      <c r="A851" s="6" t="str">
        <f>HYPERLINK("http://kyu.snu.ac.kr/sdhj/index.jsp?type=hj/GK14791_00IM0001_133b.jpg","1870_해북촌_133b")</f>
        <v>1870_해북촌_133b</v>
      </c>
      <c r="B851" s="4">
        <v>1870</v>
      </c>
      <c r="C851" s="4" t="s">
        <v>9169</v>
      </c>
      <c r="D851" s="4" t="s">
        <v>9170</v>
      </c>
      <c r="E851" s="4">
        <v>850</v>
      </c>
      <c r="F851" s="4">
        <v>6</v>
      </c>
      <c r="G851" s="4" t="s">
        <v>2357</v>
      </c>
      <c r="H851" s="4" t="s">
        <v>2358</v>
      </c>
      <c r="I851" s="4">
        <v>9</v>
      </c>
      <c r="L851" s="4">
        <v>4</v>
      </c>
      <c r="M851" s="4" t="s">
        <v>3265</v>
      </c>
      <c r="N851" s="4" t="s">
        <v>3266</v>
      </c>
      <c r="S851" s="4" t="s">
        <v>116</v>
      </c>
      <c r="T851" s="4" t="s">
        <v>117</v>
      </c>
      <c r="Y851" s="4" t="s">
        <v>3283</v>
      </c>
      <c r="Z851" s="4" t="s">
        <v>3284</v>
      </c>
      <c r="AC851" s="4">
        <v>32</v>
      </c>
      <c r="AD851" s="4" t="s">
        <v>134</v>
      </c>
      <c r="AE851" s="4" t="s">
        <v>135</v>
      </c>
    </row>
    <row r="852" spans="1:72" ht="13.5" customHeight="1">
      <c r="A852" s="6" t="str">
        <f>HYPERLINK("http://kyu.snu.ac.kr/sdhj/index.jsp?type=hj/GK14791_00IM0001_133b.jpg","1870_해북촌_133b")</f>
        <v>1870_해북촌_133b</v>
      </c>
      <c r="B852" s="4">
        <v>1870</v>
      </c>
      <c r="C852" s="4" t="s">
        <v>9169</v>
      </c>
      <c r="D852" s="4" t="s">
        <v>9170</v>
      </c>
      <c r="E852" s="4">
        <v>851</v>
      </c>
      <c r="F852" s="4">
        <v>6</v>
      </c>
      <c r="G852" s="4" t="s">
        <v>2357</v>
      </c>
      <c r="H852" s="4" t="s">
        <v>2358</v>
      </c>
      <c r="I852" s="4">
        <v>9</v>
      </c>
      <c r="L852" s="4">
        <v>4</v>
      </c>
      <c r="M852" s="4" t="s">
        <v>3265</v>
      </c>
      <c r="N852" s="4" t="s">
        <v>3266</v>
      </c>
      <c r="S852" s="4" t="s">
        <v>580</v>
      </c>
      <c r="T852" s="4" t="s">
        <v>581</v>
      </c>
      <c r="Y852" s="4" t="s">
        <v>3285</v>
      </c>
      <c r="Z852" s="4" t="s">
        <v>3286</v>
      </c>
      <c r="AC852" s="4">
        <v>26</v>
      </c>
      <c r="AD852" s="4" t="s">
        <v>398</v>
      </c>
      <c r="AE852" s="4" t="s">
        <v>399</v>
      </c>
    </row>
    <row r="853" spans="1:72" ht="13.5" customHeight="1">
      <c r="A853" s="6" t="str">
        <f>HYPERLINK("http://kyu.snu.ac.kr/sdhj/index.jsp?type=hj/GK14791_00IM0001_133b.jpg","1870_해북촌_133b")</f>
        <v>1870_해북촌_133b</v>
      </c>
      <c r="B853" s="4">
        <v>1870</v>
      </c>
      <c r="C853" s="4" t="s">
        <v>9169</v>
      </c>
      <c r="D853" s="4" t="s">
        <v>9170</v>
      </c>
      <c r="E853" s="4">
        <v>852</v>
      </c>
      <c r="F853" s="4">
        <v>6</v>
      </c>
      <c r="G853" s="4" t="s">
        <v>2357</v>
      </c>
      <c r="H853" s="4" t="s">
        <v>2358</v>
      </c>
      <c r="I853" s="4">
        <v>9</v>
      </c>
      <c r="L853" s="4">
        <v>4</v>
      </c>
      <c r="M853" s="4" t="s">
        <v>3265</v>
      </c>
      <c r="N853" s="4" t="s">
        <v>3266</v>
      </c>
      <c r="T853" s="4" t="s">
        <v>9710</v>
      </c>
      <c r="U853" s="4" t="s">
        <v>138</v>
      </c>
      <c r="V853" s="4" t="s">
        <v>139</v>
      </c>
      <c r="Y853" s="4" t="s">
        <v>3287</v>
      </c>
      <c r="Z853" s="4" t="s">
        <v>3288</v>
      </c>
      <c r="AD853" s="4" t="s">
        <v>540</v>
      </c>
      <c r="AE853" s="4" t="s">
        <v>541</v>
      </c>
    </row>
    <row r="854" spans="1:72" ht="13.5" customHeight="1">
      <c r="A854" s="6" t="str">
        <f>HYPERLINK("http://kyu.snu.ac.kr/sdhj/index.jsp?type=hj/GK14791_00IM0001_133b.jpg","1870_해북촌_133b")</f>
        <v>1870_해북촌_133b</v>
      </c>
      <c r="B854" s="4">
        <v>1870</v>
      </c>
      <c r="C854" s="4" t="s">
        <v>9169</v>
      </c>
      <c r="D854" s="4" t="s">
        <v>9170</v>
      </c>
      <c r="E854" s="4">
        <v>853</v>
      </c>
      <c r="F854" s="4">
        <v>6</v>
      </c>
      <c r="G854" s="4" t="s">
        <v>2357</v>
      </c>
      <c r="H854" s="4" t="s">
        <v>2358</v>
      </c>
      <c r="I854" s="4">
        <v>9</v>
      </c>
      <c r="L854" s="4">
        <v>4</v>
      </c>
      <c r="M854" s="4" t="s">
        <v>3265</v>
      </c>
      <c r="N854" s="4" t="s">
        <v>3266</v>
      </c>
      <c r="T854" s="4" t="s">
        <v>9710</v>
      </c>
      <c r="Y854" s="4" t="s">
        <v>3289</v>
      </c>
      <c r="Z854" s="4" t="s">
        <v>1836</v>
      </c>
      <c r="AD854" s="4" t="s">
        <v>287</v>
      </c>
      <c r="AE854" s="4" t="s">
        <v>288</v>
      </c>
      <c r="BB854" s="4" t="s">
        <v>138</v>
      </c>
      <c r="BC854" s="4" t="s">
        <v>139</v>
      </c>
      <c r="BD854" s="4" t="s">
        <v>3290</v>
      </c>
      <c r="BE854" s="4" t="s">
        <v>9711</v>
      </c>
      <c r="BF854" s="4" t="s">
        <v>9712</v>
      </c>
    </row>
    <row r="855" spans="1:72" ht="13.5" customHeight="1">
      <c r="A855" s="6" t="str">
        <f>HYPERLINK("http://kyu.snu.ac.kr/sdhj/index.jsp?type=hj/GK14791_00IM0001_133b.jpg","1870_해북촌_133b")</f>
        <v>1870_해북촌_133b</v>
      </c>
      <c r="B855" s="4">
        <v>1870</v>
      </c>
      <c r="C855" s="4" t="s">
        <v>9169</v>
      </c>
      <c r="D855" s="4" t="s">
        <v>9170</v>
      </c>
      <c r="E855" s="4">
        <v>854</v>
      </c>
      <c r="F855" s="4">
        <v>6</v>
      </c>
      <c r="G855" s="4" t="s">
        <v>2357</v>
      </c>
      <c r="H855" s="4" t="s">
        <v>2358</v>
      </c>
      <c r="I855" s="4">
        <v>9</v>
      </c>
      <c r="L855" s="4">
        <v>4</v>
      </c>
      <c r="M855" s="4" t="s">
        <v>3265</v>
      </c>
      <c r="N855" s="4" t="s">
        <v>3266</v>
      </c>
      <c r="T855" s="4" t="s">
        <v>9710</v>
      </c>
      <c r="U855" s="4" t="s">
        <v>284</v>
      </c>
      <c r="V855" s="4" t="s">
        <v>285</v>
      </c>
      <c r="Y855" s="4" t="s">
        <v>3291</v>
      </c>
      <c r="Z855" s="4" t="s">
        <v>3292</v>
      </c>
      <c r="AD855" s="4" t="s">
        <v>480</v>
      </c>
      <c r="AE855" s="4" t="s">
        <v>481</v>
      </c>
      <c r="BC855" s="4" t="s">
        <v>9713</v>
      </c>
      <c r="BE855" s="4" t="s">
        <v>9711</v>
      </c>
      <c r="BF855" s="4" t="s">
        <v>9714</v>
      </c>
    </row>
    <row r="856" spans="1:72" ht="13.5" customHeight="1">
      <c r="A856" s="6" t="str">
        <f>HYPERLINK("http://kyu.snu.ac.kr/sdhj/index.jsp?type=hj/GK14791_00IM0001_133b.jpg","1870_해북촌_133b")</f>
        <v>1870_해북촌_133b</v>
      </c>
      <c r="B856" s="4">
        <v>1870</v>
      </c>
      <c r="C856" s="4" t="s">
        <v>9169</v>
      </c>
      <c r="D856" s="4" t="s">
        <v>9170</v>
      </c>
      <c r="E856" s="4">
        <v>855</v>
      </c>
      <c r="F856" s="4">
        <v>6</v>
      </c>
      <c r="G856" s="4" t="s">
        <v>2357</v>
      </c>
      <c r="H856" s="4" t="s">
        <v>2358</v>
      </c>
      <c r="I856" s="4">
        <v>9</v>
      </c>
      <c r="L856" s="4">
        <v>4</v>
      </c>
      <c r="M856" s="4" t="s">
        <v>3265</v>
      </c>
      <c r="N856" s="4" t="s">
        <v>3266</v>
      </c>
      <c r="T856" s="4" t="s">
        <v>9710</v>
      </c>
      <c r="U856" s="4" t="s">
        <v>138</v>
      </c>
      <c r="V856" s="4" t="s">
        <v>139</v>
      </c>
      <c r="Y856" s="4" t="s">
        <v>9715</v>
      </c>
      <c r="Z856" s="4" t="s">
        <v>445</v>
      </c>
      <c r="AG856" s="4" t="s">
        <v>9716</v>
      </c>
      <c r="BD856" s="4" t="s">
        <v>1835</v>
      </c>
      <c r="BE856" s="4" t="s">
        <v>1836</v>
      </c>
      <c r="BF856" s="4" t="s">
        <v>9712</v>
      </c>
    </row>
    <row r="857" spans="1:72" ht="13.5" customHeight="1">
      <c r="A857" s="6" t="str">
        <f>HYPERLINK("http://kyu.snu.ac.kr/sdhj/index.jsp?type=hj/GK14791_00IM0001_133b.jpg","1870_해북촌_133b")</f>
        <v>1870_해북촌_133b</v>
      </c>
      <c r="B857" s="4">
        <v>1870</v>
      </c>
      <c r="C857" s="4" t="s">
        <v>9169</v>
      </c>
      <c r="D857" s="4" t="s">
        <v>9170</v>
      </c>
      <c r="E857" s="4">
        <v>856</v>
      </c>
      <c r="F857" s="4">
        <v>6</v>
      </c>
      <c r="G857" s="4" t="s">
        <v>2357</v>
      </c>
      <c r="H857" s="4" t="s">
        <v>2358</v>
      </c>
      <c r="I857" s="4">
        <v>9</v>
      </c>
      <c r="L857" s="4">
        <v>4</v>
      </c>
      <c r="M857" s="4" t="s">
        <v>3265</v>
      </c>
      <c r="N857" s="4" t="s">
        <v>3266</v>
      </c>
      <c r="T857" s="4" t="s">
        <v>9710</v>
      </c>
      <c r="U857" s="4" t="s">
        <v>284</v>
      </c>
      <c r="V857" s="4" t="s">
        <v>285</v>
      </c>
      <c r="Y857" s="4" t="s">
        <v>9717</v>
      </c>
      <c r="Z857" s="4" t="s">
        <v>3293</v>
      </c>
      <c r="AF857" s="4" t="s">
        <v>1605</v>
      </c>
      <c r="AG857" s="4" t="s">
        <v>1606</v>
      </c>
      <c r="BE857" s="4" t="s">
        <v>9718</v>
      </c>
      <c r="BF857" s="4" t="s">
        <v>9714</v>
      </c>
    </row>
    <row r="858" spans="1:72" ht="13.5" customHeight="1">
      <c r="A858" s="6" t="str">
        <f>HYPERLINK("http://kyu.snu.ac.kr/sdhj/index.jsp?type=hj/GK14791_00IM0001_133b.jpg","1870_해북촌_133b")</f>
        <v>1870_해북촌_133b</v>
      </c>
      <c r="B858" s="4">
        <v>1870</v>
      </c>
      <c r="C858" s="4" t="s">
        <v>9169</v>
      </c>
      <c r="D858" s="4" t="s">
        <v>9170</v>
      </c>
      <c r="E858" s="4">
        <v>857</v>
      </c>
      <c r="F858" s="4">
        <v>6</v>
      </c>
      <c r="G858" s="4" t="s">
        <v>2357</v>
      </c>
      <c r="H858" s="4" t="s">
        <v>2358</v>
      </c>
      <c r="I858" s="4">
        <v>9</v>
      </c>
      <c r="L858" s="4">
        <v>4</v>
      </c>
      <c r="M858" s="4" t="s">
        <v>3265</v>
      </c>
      <c r="N858" s="4" t="s">
        <v>3266</v>
      </c>
      <c r="T858" s="4" t="s">
        <v>9710</v>
      </c>
      <c r="U858" s="4" t="s">
        <v>138</v>
      </c>
      <c r="V858" s="4" t="s">
        <v>139</v>
      </c>
      <c r="Y858" s="4" t="s">
        <v>1522</v>
      </c>
      <c r="Z858" s="4" t="s">
        <v>1030</v>
      </c>
      <c r="AD858" s="4" t="s">
        <v>220</v>
      </c>
      <c r="AE858" s="4" t="s">
        <v>221</v>
      </c>
    </row>
    <row r="859" spans="1:72" ht="13.5" customHeight="1">
      <c r="A859" s="6" t="str">
        <f>HYPERLINK("http://kyu.snu.ac.kr/sdhj/index.jsp?type=hj/GK14791_00IM0001_133b.jpg","1870_해북촌_133b")</f>
        <v>1870_해북촌_133b</v>
      </c>
      <c r="B859" s="4">
        <v>1870</v>
      </c>
      <c r="C859" s="4" t="s">
        <v>9169</v>
      </c>
      <c r="D859" s="4" t="s">
        <v>9170</v>
      </c>
      <c r="E859" s="4">
        <v>858</v>
      </c>
      <c r="F859" s="4">
        <v>6</v>
      </c>
      <c r="G859" s="4" t="s">
        <v>2357</v>
      </c>
      <c r="H859" s="4" t="s">
        <v>2358</v>
      </c>
      <c r="I859" s="4">
        <v>9</v>
      </c>
      <c r="L859" s="4">
        <v>4</v>
      </c>
      <c r="M859" s="4" t="s">
        <v>3265</v>
      </c>
      <c r="N859" s="4" t="s">
        <v>3266</v>
      </c>
      <c r="T859" s="4" t="s">
        <v>9710</v>
      </c>
      <c r="U859" s="4" t="s">
        <v>138</v>
      </c>
      <c r="V859" s="4" t="s">
        <v>139</v>
      </c>
      <c r="Y859" s="4" t="s">
        <v>3294</v>
      </c>
      <c r="Z859" s="4" t="s">
        <v>3295</v>
      </c>
      <c r="AD859" s="4" t="s">
        <v>378</v>
      </c>
      <c r="AE859" s="4" t="s">
        <v>379</v>
      </c>
      <c r="AF859" s="4" t="s">
        <v>1605</v>
      </c>
      <c r="AG859" s="4" t="s">
        <v>1606</v>
      </c>
    </row>
    <row r="860" spans="1:72" ht="13.5" customHeight="1">
      <c r="A860" s="6" t="str">
        <f>HYPERLINK("http://kyu.snu.ac.kr/sdhj/index.jsp?type=hj/GK14791_00IM0001_133b.jpg","1870_해북촌_133b")</f>
        <v>1870_해북촌_133b</v>
      </c>
      <c r="B860" s="4">
        <v>1870</v>
      </c>
      <c r="C860" s="4" t="s">
        <v>9169</v>
      </c>
      <c r="D860" s="4" t="s">
        <v>9170</v>
      </c>
      <c r="E860" s="4">
        <v>859</v>
      </c>
      <c r="F860" s="4">
        <v>6</v>
      </c>
      <c r="G860" s="4" t="s">
        <v>2357</v>
      </c>
      <c r="H860" s="4" t="s">
        <v>2358</v>
      </c>
      <c r="I860" s="4">
        <v>9</v>
      </c>
      <c r="L860" s="4">
        <v>5</v>
      </c>
      <c r="M860" s="4" t="s">
        <v>3296</v>
      </c>
      <c r="N860" s="4" t="s">
        <v>3297</v>
      </c>
      <c r="T860" s="4" t="s">
        <v>9575</v>
      </c>
      <c r="U860" s="4" t="s">
        <v>73</v>
      </c>
      <c r="V860" s="4" t="s">
        <v>74</v>
      </c>
      <c r="W860" s="4" t="s">
        <v>580</v>
      </c>
      <c r="X860" s="4" t="s">
        <v>581</v>
      </c>
      <c r="Y860" s="4" t="s">
        <v>3298</v>
      </c>
      <c r="Z860" s="4" t="s">
        <v>3299</v>
      </c>
      <c r="AC860" s="4">
        <v>51</v>
      </c>
      <c r="AD860" s="4" t="s">
        <v>588</v>
      </c>
      <c r="AE860" s="4" t="s">
        <v>589</v>
      </c>
      <c r="AJ860" s="4" t="s">
        <v>34</v>
      </c>
      <c r="AK860" s="4" t="s">
        <v>35</v>
      </c>
      <c r="AL860" s="4" t="s">
        <v>202</v>
      </c>
      <c r="AM860" s="4" t="s">
        <v>203</v>
      </c>
      <c r="AT860" s="4" t="s">
        <v>82</v>
      </c>
      <c r="AU860" s="4" t="s">
        <v>83</v>
      </c>
      <c r="AV860" s="4" t="s">
        <v>3300</v>
      </c>
      <c r="AW860" s="4" t="s">
        <v>3301</v>
      </c>
      <c r="BG860" s="4" t="s">
        <v>82</v>
      </c>
      <c r="BH860" s="4" t="s">
        <v>83</v>
      </c>
      <c r="BI860" s="4" t="s">
        <v>3302</v>
      </c>
      <c r="BJ860" s="4" t="s">
        <v>3303</v>
      </c>
      <c r="BK860" s="4" t="s">
        <v>82</v>
      </c>
      <c r="BL860" s="4" t="s">
        <v>83</v>
      </c>
      <c r="BM860" s="4" t="s">
        <v>3304</v>
      </c>
      <c r="BN860" s="4" t="s">
        <v>3305</v>
      </c>
      <c r="BO860" s="4" t="s">
        <v>82</v>
      </c>
      <c r="BP860" s="4" t="s">
        <v>83</v>
      </c>
      <c r="BQ860" s="4" t="s">
        <v>3306</v>
      </c>
      <c r="BR860" s="4" t="s">
        <v>3307</v>
      </c>
      <c r="BS860" s="4" t="s">
        <v>222</v>
      </c>
      <c r="BT860" s="4" t="s">
        <v>223</v>
      </c>
    </row>
    <row r="861" spans="1:72" ht="13.5" customHeight="1">
      <c r="A861" s="6" t="str">
        <f>HYPERLINK("http://kyu.snu.ac.kr/sdhj/index.jsp?type=hj/GK14791_00IM0001_133b.jpg","1870_해북촌_133b")</f>
        <v>1870_해북촌_133b</v>
      </c>
      <c r="B861" s="4">
        <v>1870</v>
      </c>
      <c r="C861" s="4" t="s">
        <v>9278</v>
      </c>
      <c r="D861" s="4" t="s">
        <v>9279</v>
      </c>
      <c r="E861" s="4">
        <v>860</v>
      </c>
      <c r="F861" s="4">
        <v>6</v>
      </c>
      <c r="G861" s="4" t="s">
        <v>2357</v>
      </c>
      <c r="H861" s="4" t="s">
        <v>2358</v>
      </c>
      <c r="I861" s="4">
        <v>9</v>
      </c>
      <c r="L861" s="4">
        <v>5</v>
      </c>
      <c r="M861" s="4" t="s">
        <v>3296</v>
      </c>
      <c r="N861" s="4" t="s">
        <v>3297</v>
      </c>
      <c r="S861" s="4" t="s">
        <v>96</v>
      </c>
      <c r="T861" s="4" t="s">
        <v>97</v>
      </c>
      <c r="W861" s="4" t="s">
        <v>126</v>
      </c>
      <c r="X861" s="4" t="s">
        <v>9576</v>
      </c>
      <c r="Y861" s="4" t="s">
        <v>100</v>
      </c>
      <c r="Z861" s="4" t="s">
        <v>101</v>
      </c>
      <c r="AC861" s="4">
        <v>49</v>
      </c>
      <c r="AD861" s="4" t="s">
        <v>492</v>
      </c>
      <c r="AE861" s="4" t="s">
        <v>493</v>
      </c>
      <c r="AJ861" s="4" t="s">
        <v>104</v>
      </c>
      <c r="AK861" s="4" t="s">
        <v>105</v>
      </c>
      <c r="AL861" s="4" t="s">
        <v>115</v>
      </c>
      <c r="AM861" s="4" t="s">
        <v>9577</v>
      </c>
      <c r="AT861" s="4" t="s">
        <v>82</v>
      </c>
      <c r="AU861" s="4" t="s">
        <v>83</v>
      </c>
      <c r="AV861" s="4" t="s">
        <v>3308</v>
      </c>
      <c r="AW861" s="4" t="s">
        <v>3309</v>
      </c>
      <c r="BG861" s="4" t="s">
        <v>82</v>
      </c>
      <c r="BH861" s="4" t="s">
        <v>83</v>
      </c>
      <c r="BI861" s="4" t="s">
        <v>3310</v>
      </c>
      <c r="BJ861" s="4" t="s">
        <v>1335</v>
      </c>
      <c r="BK861" s="4" t="s">
        <v>82</v>
      </c>
      <c r="BL861" s="4" t="s">
        <v>83</v>
      </c>
      <c r="BM861" s="4" t="s">
        <v>3311</v>
      </c>
      <c r="BN861" s="4" t="s">
        <v>3312</v>
      </c>
      <c r="BO861" s="4" t="s">
        <v>82</v>
      </c>
      <c r="BP861" s="4" t="s">
        <v>83</v>
      </c>
      <c r="BQ861" s="4" t="s">
        <v>3313</v>
      </c>
      <c r="BR861" s="4" t="s">
        <v>3314</v>
      </c>
      <c r="BS861" s="4" t="s">
        <v>9719</v>
      </c>
      <c r="BT861" s="4" t="s">
        <v>9720</v>
      </c>
    </row>
    <row r="862" spans="1:72" ht="13.5" customHeight="1">
      <c r="A862" s="6" t="str">
        <f>HYPERLINK("http://kyu.snu.ac.kr/sdhj/index.jsp?type=hj/GK14791_00IM0001_133b.jpg","1870_해북촌_133b")</f>
        <v>1870_해북촌_133b</v>
      </c>
      <c r="B862" s="4">
        <v>1870</v>
      </c>
      <c r="C862" s="4" t="s">
        <v>9156</v>
      </c>
      <c r="D862" s="4" t="s">
        <v>9157</v>
      </c>
      <c r="E862" s="4">
        <v>861</v>
      </c>
      <c r="F862" s="4">
        <v>6</v>
      </c>
      <c r="G862" s="4" t="s">
        <v>2357</v>
      </c>
      <c r="H862" s="4" t="s">
        <v>2358</v>
      </c>
      <c r="I862" s="4">
        <v>9</v>
      </c>
      <c r="L862" s="4">
        <v>5</v>
      </c>
      <c r="M862" s="4" t="s">
        <v>3296</v>
      </c>
      <c r="N862" s="4" t="s">
        <v>3297</v>
      </c>
      <c r="S862" s="4" t="s">
        <v>116</v>
      </c>
      <c r="T862" s="4" t="s">
        <v>117</v>
      </c>
      <c r="Y862" s="4" t="s">
        <v>3315</v>
      </c>
      <c r="Z862" s="4" t="s">
        <v>3316</v>
      </c>
      <c r="AC862" s="4">
        <v>16</v>
      </c>
      <c r="AD862" s="4" t="s">
        <v>701</v>
      </c>
      <c r="AE862" s="4" t="s">
        <v>702</v>
      </c>
    </row>
    <row r="863" spans="1:72" ht="13.5" customHeight="1">
      <c r="A863" s="6" t="str">
        <f>HYPERLINK("http://kyu.snu.ac.kr/sdhj/index.jsp?type=hj/GK14791_00IM0001_133b.jpg","1870_해북촌_133b")</f>
        <v>1870_해북촌_133b</v>
      </c>
      <c r="B863" s="4">
        <v>1870</v>
      </c>
      <c r="C863" s="4" t="s">
        <v>9582</v>
      </c>
      <c r="D863" s="4" t="s">
        <v>9583</v>
      </c>
      <c r="E863" s="4">
        <v>862</v>
      </c>
      <c r="F863" s="4">
        <v>6</v>
      </c>
      <c r="G863" s="4" t="s">
        <v>2357</v>
      </c>
      <c r="H863" s="4" t="s">
        <v>2358</v>
      </c>
      <c r="I863" s="4">
        <v>9</v>
      </c>
      <c r="L863" s="4">
        <v>5</v>
      </c>
      <c r="M863" s="4" t="s">
        <v>3296</v>
      </c>
      <c r="N863" s="4" t="s">
        <v>3297</v>
      </c>
      <c r="T863" s="4" t="s">
        <v>9584</v>
      </c>
      <c r="U863" s="4" t="s">
        <v>138</v>
      </c>
      <c r="V863" s="4" t="s">
        <v>139</v>
      </c>
      <c r="Y863" s="4" t="s">
        <v>3317</v>
      </c>
      <c r="Z863" s="4" t="s">
        <v>3318</v>
      </c>
      <c r="AD863" s="4" t="s">
        <v>122</v>
      </c>
      <c r="AE863" s="4" t="s">
        <v>123</v>
      </c>
    </row>
    <row r="864" spans="1:72" ht="13.5" customHeight="1">
      <c r="A864" s="6" t="str">
        <f>HYPERLINK("http://kyu.snu.ac.kr/sdhj/index.jsp?type=hj/GK14791_00IM0001_133b.jpg","1870_해북촌_133b")</f>
        <v>1870_해북촌_133b</v>
      </c>
      <c r="B864" s="4">
        <v>1870</v>
      </c>
      <c r="C864" s="4" t="s">
        <v>9582</v>
      </c>
      <c r="D864" s="4" t="s">
        <v>9583</v>
      </c>
      <c r="E864" s="4">
        <v>863</v>
      </c>
      <c r="F864" s="4">
        <v>6</v>
      </c>
      <c r="G864" s="4" t="s">
        <v>2357</v>
      </c>
      <c r="H864" s="4" t="s">
        <v>2358</v>
      </c>
      <c r="I864" s="4">
        <v>9</v>
      </c>
      <c r="L864" s="4">
        <v>5</v>
      </c>
      <c r="M864" s="4" t="s">
        <v>3296</v>
      </c>
      <c r="N864" s="4" t="s">
        <v>3297</v>
      </c>
      <c r="T864" s="4" t="s">
        <v>9584</v>
      </c>
      <c r="Y864" s="4" t="s">
        <v>626</v>
      </c>
      <c r="Z864" s="4" t="s">
        <v>627</v>
      </c>
      <c r="AD864" s="4" t="s">
        <v>194</v>
      </c>
      <c r="AE864" s="4" t="s">
        <v>195</v>
      </c>
    </row>
    <row r="865" spans="1:72" ht="13.5" customHeight="1">
      <c r="A865" s="6" t="str">
        <f>HYPERLINK("http://kyu.snu.ac.kr/sdhj/index.jsp?type=hj/GK14791_00IM0001_133b.jpg","1870_해북촌_133b")</f>
        <v>1870_해북촌_133b</v>
      </c>
      <c r="B865" s="4">
        <v>1870</v>
      </c>
      <c r="C865" s="4" t="s">
        <v>9582</v>
      </c>
      <c r="D865" s="4" t="s">
        <v>9583</v>
      </c>
      <c r="E865" s="4">
        <v>864</v>
      </c>
      <c r="F865" s="4">
        <v>6</v>
      </c>
      <c r="G865" s="4" t="s">
        <v>2357</v>
      </c>
      <c r="H865" s="4" t="s">
        <v>2358</v>
      </c>
      <c r="I865" s="4">
        <v>9</v>
      </c>
      <c r="L865" s="4">
        <v>5</v>
      </c>
      <c r="M865" s="4" t="s">
        <v>3296</v>
      </c>
      <c r="N865" s="4" t="s">
        <v>3297</v>
      </c>
      <c r="T865" s="4" t="s">
        <v>9584</v>
      </c>
      <c r="U865" s="4" t="s">
        <v>284</v>
      </c>
      <c r="V865" s="4" t="s">
        <v>285</v>
      </c>
      <c r="Y865" s="4" t="s">
        <v>2826</v>
      </c>
      <c r="Z865" s="4" t="s">
        <v>2827</v>
      </c>
      <c r="AD865" s="4" t="s">
        <v>258</v>
      </c>
      <c r="AE865" s="4" t="s">
        <v>259</v>
      </c>
    </row>
    <row r="866" spans="1:72" ht="13.5" customHeight="1">
      <c r="A866" s="6" t="str">
        <f>HYPERLINK("http://kyu.snu.ac.kr/sdhj/index.jsp?type=hj/GK14791_00IM0001_133b.jpg","1870_해북촌_133b")</f>
        <v>1870_해북촌_133b</v>
      </c>
      <c r="B866" s="4">
        <v>1870</v>
      </c>
      <c r="C866" s="4" t="s">
        <v>9582</v>
      </c>
      <c r="D866" s="4" t="s">
        <v>9583</v>
      </c>
      <c r="E866" s="4">
        <v>865</v>
      </c>
      <c r="F866" s="4">
        <v>6</v>
      </c>
      <c r="G866" s="4" t="s">
        <v>2357</v>
      </c>
      <c r="H866" s="4" t="s">
        <v>2358</v>
      </c>
      <c r="I866" s="4">
        <v>10</v>
      </c>
      <c r="J866" s="4" t="s">
        <v>3319</v>
      </c>
      <c r="K866" s="4" t="s">
        <v>3320</v>
      </c>
      <c r="L866" s="4">
        <v>1</v>
      </c>
      <c r="M866" s="4" t="s">
        <v>3321</v>
      </c>
      <c r="N866" s="4" t="s">
        <v>3322</v>
      </c>
      <c r="T866" s="4" t="s">
        <v>9721</v>
      </c>
      <c r="U866" s="4" t="s">
        <v>73</v>
      </c>
      <c r="V866" s="4" t="s">
        <v>74</v>
      </c>
      <c r="W866" s="4" t="s">
        <v>1269</v>
      </c>
      <c r="X866" s="4" t="s">
        <v>585</v>
      </c>
      <c r="Y866" s="4" t="s">
        <v>3323</v>
      </c>
      <c r="Z866" s="4" t="s">
        <v>3324</v>
      </c>
      <c r="AC866" s="4">
        <v>82</v>
      </c>
      <c r="AD866" s="4" t="s">
        <v>127</v>
      </c>
      <c r="AE866" s="4" t="s">
        <v>128</v>
      </c>
      <c r="AJ866" s="4" t="s">
        <v>34</v>
      </c>
      <c r="AK866" s="4" t="s">
        <v>35</v>
      </c>
      <c r="AL866" s="4" t="s">
        <v>757</v>
      </c>
      <c r="AM866" s="4" t="s">
        <v>758</v>
      </c>
      <c r="AT866" s="4" t="s">
        <v>82</v>
      </c>
      <c r="AU866" s="4" t="s">
        <v>83</v>
      </c>
      <c r="AV866" s="4" t="s">
        <v>3325</v>
      </c>
      <c r="AW866" s="4" t="s">
        <v>3326</v>
      </c>
      <c r="BG866" s="4" t="s">
        <v>3327</v>
      </c>
      <c r="BH866" s="4" t="s">
        <v>3328</v>
      </c>
      <c r="BI866" s="4" t="s">
        <v>3329</v>
      </c>
      <c r="BJ866" s="4" t="s">
        <v>3330</v>
      </c>
      <c r="BK866" s="4" t="s">
        <v>3331</v>
      </c>
      <c r="BL866" s="4" t="s">
        <v>3332</v>
      </c>
      <c r="BM866" s="4" t="s">
        <v>3333</v>
      </c>
      <c r="BN866" s="4" t="s">
        <v>3334</v>
      </c>
      <c r="BO866" s="4" t="s">
        <v>82</v>
      </c>
      <c r="BP866" s="4" t="s">
        <v>83</v>
      </c>
      <c r="BQ866" s="4" t="s">
        <v>2457</v>
      </c>
      <c r="BR866" s="4" t="s">
        <v>2458</v>
      </c>
      <c r="BS866" s="4" t="s">
        <v>260</v>
      </c>
      <c r="BT866" s="4" t="s">
        <v>261</v>
      </c>
    </row>
    <row r="867" spans="1:72" ht="13.5" customHeight="1">
      <c r="A867" s="6" t="str">
        <f>HYPERLINK("http://kyu.snu.ac.kr/sdhj/index.jsp?type=hj/GK14791_00IM0001_133b.jpg","1870_해북촌_133b")</f>
        <v>1870_해북촌_133b</v>
      </c>
      <c r="B867" s="4">
        <v>1870</v>
      </c>
      <c r="C867" s="4" t="s">
        <v>9481</v>
      </c>
      <c r="D867" s="4" t="s">
        <v>9482</v>
      </c>
      <c r="E867" s="4">
        <v>866</v>
      </c>
      <c r="F867" s="4">
        <v>6</v>
      </c>
      <c r="G867" s="4" t="s">
        <v>2357</v>
      </c>
      <c r="H867" s="4" t="s">
        <v>2358</v>
      </c>
      <c r="I867" s="4">
        <v>10</v>
      </c>
      <c r="L867" s="4">
        <v>1</v>
      </c>
      <c r="M867" s="4" t="s">
        <v>3321</v>
      </c>
      <c r="N867" s="4" t="s">
        <v>3322</v>
      </c>
      <c r="S867" s="4" t="s">
        <v>96</v>
      </c>
      <c r="T867" s="4" t="s">
        <v>97</v>
      </c>
      <c r="W867" s="4" t="s">
        <v>327</v>
      </c>
      <c r="X867" s="4" t="s">
        <v>9722</v>
      </c>
      <c r="Y867" s="4" t="s">
        <v>100</v>
      </c>
      <c r="Z867" s="4" t="s">
        <v>101</v>
      </c>
      <c r="AC867" s="4">
        <v>69</v>
      </c>
      <c r="AD867" s="4" t="s">
        <v>366</v>
      </c>
      <c r="AE867" s="4" t="s">
        <v>367</v>
      </c>
      <c r="AJ867" s="4" t="s">
        <v>34</v>
      </c>
      <c r="AK867" s="4" t="s">
        <v>35</v>
      </c>
      <c r="AL867" s="4" t="s">
        <v>163</v>
      </c>
      <c r="AM867" s="4" t="s">
        <v>164</v>
      </c>
      <c r="AV867" s="4" t="s">
        <v>3335</v>
      </c>
      <c r="AW867" s="4" t="s">
        <v>175</v>
      </c>
      <c r="BG867" s="4" t="s">
        <v>82</v>
      </c>
      <c r="BH867" s="4" t="s">
        <v>83</v>
      </c>
      <c r="BI867" s="4" t="s">
        <v>3336</v>
      </c>
      <c r="BJ867" s="4" t="s">
        <v>3337</v>
      </c>
      <c r="BK867" s="4" t="s">
        <v>82</v>
      </c>
      <c r="BL867" s="4" t="s">
        <v>83</v>
      </c>
      <c r="BM867" s="4" t="s">
        <v>3338</v>
      </c>
      <c r="BN867" s="4" t="s">
        <v>3339</v>
      </c>
      <c r="BO867" s="4" t="s">
        <v>82</v>
      </c>
      <c r="BP867" s="4" t="s">
        <v>83</v>
      </c>
      <c r="BQ867" s="4" t="s">
        <v>3340</v>
      </c>
      <c r="BR867" s="4" t="s">
        <v>3341</v>
      </c>
      <c r="BS867" s="4" t="s">
        <v>757</v>
      </c>
      <c r="BT867" s="4" t="s">
        <v>758</v>
      </c>
    </row>
    <row r="868" spans="1:72" ht="13.5" customHeight="1">
      <c r="A868" s="6" t="str">
        <f>HYPERLINK("http://kyu.snu.ac.kr/sdhj/index.jsp?type=hj/GK14791_00IM0001_133b.jpg","1870_해북촌_133b")</f>
        <v>1870_해북촌_133b</v>
      </c>
      <c r="B868" s="4">
        <v>1870</v>
      </c>
      <c r="C868" s="4" t="s">
        <v>9440</v>
      </c>
      <c r="D868" s="4" t="s">
        <v>9441</v>
      </c>
      <c r="E868" s="4">
        <v>867</v>
      </c>
      <c r="F868" s="4">
        <v>6</v>
      </c>
      <c r="G868" s="4" t="s">
        <v>2357</v>
      </c>
      <c r="H868" s="4" t="s">
        <v>2358</v>
      </c>
      <c r="I868" s="4">
        <v>10</v>
      </c>
      <c r="L868" s="4">
        <v>1</v>
      </c>
      <c r="M868" s="4" t="s">
        <v>3321</v>
      </c>
      <c r="N868" s="4" t="s">
        <v>3322</v>
      </c>
      <c r="S868" s="4" t="s">
        <v>116</v>
      </c>
      <c r="T868" s="4" t="s">
        <v>117</v>
      </c>
      <c r="Y868" s="4" t="s">
        <v>3342</v>
      </c>
      <c r="Z868" s="4" t="s">
        <v>3343</v>
      </c>
      <c r="AC868" s="4">
        <v>25</v>
      </c>
      <c r="AD868" s="4" t="s">
        <v>448</v>
      </c>
      <c r="AE868" s="4" t="s">
        <v>449</v>
      </c>
    </row>
    <row r="869" spans="1:72" ht="13.5" customHeight="1">
      <c r="A869" s="6" t="str">
        <f>HYPERLINK("http://kyu.snu.ac.kr/sdhj/index.jsp?type=hj/GK14791_00IM0001_133b.jpg","1870_해북촌_133b")</f>
        <v>1870_해북촌_133b</v>
      </c>
      <c r="B869" s="4">
        <v>1870</v>
      </c>
      <c r="C869" s="4" t="s">
        <v>9163</v>
      </c>
      <c r="D869" s="4" t="s">
        <v>9164</v>
      </c>
      <c r="E869" s="4">
        <v>868</v>
      </c>
      <c r="F869" s="4">
        <v>6</v>
      </c>
      <c r="G869" s="4" t="s">
        <v>2357</v>
      </c>
      <c r="H869" s="4" t="s">
        <v>2358</v>
      </c>
      <c r="I869" s="4">
        <v>10</v>
      </c>
      <c r="L869" s="4">
        <v>1</v>
      </c>
      <c r="M869" s="4" t="s">
        <v>3321</v>
      </c>
      <c r="N869" s="4" t="s">
        <v>3322</v>
      </c>
      <c r="S869" s="4" t="s">
        <v>124</v>
      </c>
      <c r="T869" s="4" t="s">
        <v>125</v>
      </c>
      <c r="W869" s="4" t="s">
        <v>1017</v>
      </c>
      <c r="X869" s="4" t="s">
        <v>1018</v>
      </c>
      <c r="Y869" s="4" t="s">
        <v>100</v>
      </c>
      <c r="Z869" s="4" t="s">
        <v>101</v>
      </c>
      <c r="AC869" s="4">
        <v>24</v>
      </c>
      <c r="AD869" s="4" t="s">
        <v>1000</v>
      </c>
      <c r="AE869" s="4" t="s">
        <v>1001</v>
      </c>
    </row>
    <row r="870" spans="1:72" ht="13.5" customHeight="1">
      <c r="A870" s="6" t="str">
        <f>HYPERLINK("http://kyu.snu.ac.kr/sdhj/index.jsp?type=hj/GK14791_00IM0001_133b.jpg","1870_해북촌_133b")</f>
        <v>1870_해북촌_133b</v>
      </c>
      <c r="B870" s="4">
        <v>1870</v>
      </c>
      <c r="C870" s="4" t="s">
        <v>9163</v>
      </c>
      <c r="D870" s="4" t="s">
        <v>9164</v>
      </c>
      <c r="E870" s="4">
        <v>869</v>
      </c>
      <c r="F870" s="4">
        <v>6</v>
      </c>
      <c r="G870" s="4" t="s">
        <v>2357</v>
      </c>
      <c r="H870" s="4" t="s">
        <v>2358</v>
      </c>
      <c r="I870" s="4">
        <v>10</v>
      </c>
      <c r="L870" s="4">
        <v>1</v>
      </c>
      <c r="M870" s="4" t="s">
        <v>3321</v>
      </c>
      <c r="N870" s="4" t="s">
        <v>3322</v>
      </c>
      <c r="T870" s="4" t="s">
        <v>9723</v>
      </c>
      <c r="U870" s="4" t="s">
        <v>138</v>
      </c>
      <c r="V870" s="4" t="s">
        <v>139</v>
      </c>
      <c r="Y870" s="4" t="s">
        <v>1522</v>
      </c>
      <c r="Z870" s="4" t="s">
        <v>1030</v>
      </c>
      <c r="AD870" s="4" t="s">
        <v>448</v>
      </c>
      <c r="AE870" s="4" t="s">
        <v>449</v>
      </c>
    </row>
    <row r="871" spans="1:72" ht="13.5" customHeight="1">
      <c r="A871" s="6" t="str">
        <f>HYPERLINK("http://kyu.snu.ac.kr/sdhj/index.jsp?type=hj/GK14791_00IM0001_134a.jpg","1870_해북촌_134a")</f>
        <v>1870_해북촌_134a</v>
      </c>
      <c r="B871" s="4">
        <v>1870</v>
      </c>
      <c r="C871" s="4" t="s">
        <v>9163</v>
      </c>
      <c r="D871" s="4" t="s">
        <v>9164</v>
      </c>
      <c r="E871" s="4">
        <v>870</v>
      </c>
      <c r="F871" s="4">
        <v>6</v>
      </c>
      <c r="G871" s="4" t="s">
        <v>2357</v>
      </c>
      <c r="H871" s="4" t="s">
        <v>2358</v>
      </c>
      <c r="I871" s="4">
        <v>10</v>
      </c>
      <c r="L871" s="4">
        <v>1</v>
      </c>
      <c r="M871" s="4" t="s">
        <v>3321</v>
      </c>
      <c r="N871" s="4" t="s">
        <v>3322</v>
      </c>
      <c r="T871" s="4" t="s">
        <v>9723</v>
      </c>
      <c r="U871" s="4" t="s">
        <v>138</v>
      </c>
      <c r="V871" s="4" t="s">
        <v>139</v>
      </c>
      <c r="Y871" s="4" t="s">
        <v>2690</v>
      </c>
      <c r="Z871" s="4" t="s">
        <v>2691</v>
      </c>
      <c r="AD871" s="4" t="s">
        <v>174</v>
      </c>
      <c r="AE871" s="4" t="s">
        <v>175</v>
      </c>
    </row>
    <row r="872" spans="1:72" ht="13.5" customHeight="1">
      <c r="A872" s="6" t="str">
        <f>HYPERLINK("http://kyu.snu.ac.kr/sdhj/index.jsp?type=hj/GK14791_00IM0001_134a.jpg","1870_해북촌_134a")</f>
        <v>1870_해북촌_134a</v>
      </c>
      <c r="B872" s="4">
        <v>1870</v>
      </c>
      <c r="C872" s="4" t="s">
        <v>9163</v>
      </c>
      <c r="D872" s="4" t="s">
        <v>9164</v>
      </c>
      <c r="E872" s="4">
        <v>871</v>
      </c>
      <c r="F872" s="4">
        <v>6</v>
      </c>
      <c r="G872" s="4" t="s">
        <v>2357</v>
      </c>
      <c r="H872" s="4" t="s">
        <v>2358</v>
      </c>
      <c r="I872" s="4">
        <v>10</v>
      </c>
      <c r="L872" s="4">
        <v>1</v>
      </c>
      <c r="M872" s="4" t="s">
        <v>3321</v>
      </c>
      <c r="N872" s="4" t="s">
        <v>3322</v>
      </c>
      <c r="T872" s="4" t="s">
        <v>9723</v>
      </c>
      <c r="U872" s="4" t="s">
        <v>138</v>
      </c>
      <c r="V872" s="4" t="s">
        <v>139</v>
      </c>
      <c r="Y872" s="4" t="s">
        <v>3290</v>
      </c>
      <c r="Z872" s="4" t="s">
        <v>3344</v>
      </c>
      <c r="AD872" s="4" t="s">
        <v>274</v>
      </c>
      <c r="AE872" s="4" t="s">
        <v>275</v>
      </c>
    </row>
    <row r="873" spans="1:72" ht="13.5" customHeight="1">
      <c r="A873" s="6" t="str">
        <f>HYPERLINK("http://kyu.snu.ac.kr/sdhj/index.jsp?type=hj/GK14791_00IM0001_134a.jpg","1870_해북촌_134a")</f>
        <v>1870_해북촌_134a</v>
      </c>
      <c r="B873" s="4">
        <v>1870</v>
      </c>
      <c r="C873" s="4" t="s">
        <v>9163</v>
      </c>
      <c r="D873" s="4" t="s">
        <v>9164</v>
      </c>
      <c r="E873" s="4">
        <v>872</v>
      </c>
      <c r="F873" s="4">
        <v>6</v>
      </c>
      <c r="G873" s="4" t="s">
        <v>2357</v>
      </c>
      <c r="H873" s="4" t="s">
        <v>2358</v>
      </c>
      <c r="I873" s="4">
        <v>10</v>
      </c>
      <c r="L873" s="4">
        <v>2</v>
      </c>
      <c r="M873" s="4" t="s">
        <v>9724</v>
      </c>
      <c r="N873" s="4" t="s">
        <v>9725</v>
      </c>
      <c r="T873" s="4" t="s">
        <v>9109</v>
      </c>
      <c r="U873" s="4" t="s">
        <v>73</v>
      </c>
      <c r="V873" s="4" t="s">
        <v>74</v>
      </c>
      <c r="W873" s="4" t="s">
        <v>688</v>
      </c>
      <c r="X873" s="4" t="s">
        <v>689</v>
      </c>
      <c r="Y873" s="4" t="s">
        <v>9726</v>
      </c>
      <c r="Z873" s="4" t="s">
        <v>9727</v>
      </c>
      <c r="AA873" s="4" t="s">
        <v>3345</v>
      </c>
      <c r="AB873" s="4" t="s">
        <v>3346</v>
      </c>
      <c r="AC873" s="4">
        <v>53</v>
      </c>
      <c r="AD873" s="4" t="s">
        <v>142</v>
      </c>
      <c r="AE873" s="4" t="s">
        <v>143</v>
      </c>
      <c r="AJ873" s="4" t="s">
        <v>34</v>
      </c>
      <c r="AK873" s="4" t="s">
        <v>35</v>
      </c>
      <c r="AL873" s="4" t="s">
        <v>260</v>
      </c>
      <c r="AM873" s="4" t="s">
        <v>261</v>
      </c>
      <c r="AT873" s="4" t="s">
        <v>82</v>
      </c>
      <c r="AU873" s="4" t="s">
        <v>83</v>
      </c>
      <c r="AV873" s="4" t="s">
        <v>3347</v>
      </c>
      <c r="AW873" s="4" t="s">
        <v>3348</v>
      </c>
      <c r="BG873" s="4" t="s">
        <v>82</v>
      </c>
      <c r="BH873" s="4" t="s">
        <v>83</v>
      </c>
      <c r="BI873" s="4" t="s">
        <v>3017</v>
      </c>
      <c r="BJ873" s="4" t="s">
        <v>3018</v>
      </c>
      <c r="BK873" s="4" t="s">
        <v>82</v>
      </c>
      <c r="BL873" s="4" t="s">
        <v>83</v>
      </c>
      <c r="BM873" s="4" t="s">
        <v>2661</v>
      </c>
      <c r="BN873" s="4" t="s">
        <v>466</v>
      </c>
      <c r="BO873" s="4" t="s">
        <v>82</v>
      </c>
      <c r="BP873" s="4" t="s">
        <v>83</v>
      </c>
      <c r="BQ873" s="4" t="s">
        <v>3349</v>
      </c>
      <c r="BR873" s="4" t="s">
        <v>3350</v>
      </c>
      <c r="BS873" s="4" t="s">
        <v>1257</v>
      </c>
      <c r="BT873" s="4" t="s">
        <v>1258</v>
      </c>
    </row>
    <row r="874" spans="1:72" ht="13.5" customHeight="1">
      <c r="A874" s="6" t="str">
        <f>HYPERLINK("http://kyu.snu.ac.kr/sdhj/index.jsp?type=hj/GK14791_00IM0001_134a.jpg","1870_해북촌_134a")</f>
        <v>1870_해북촌_134a</v>
      </c>
      <c r="B874" s="4">
        <v>1870</v>
      </c>
      <c r="C874" s="4" t="s">
        <v>9728</v>
      </c>
      <c r="D874" s="4" t="s">
        <v>9729</v>
      </c>
      <c r="E874" s="4">
        <v>873</v>
      </c>
      <c r="F874" s="4">
        <v>6</v>
      </c>
      <c r="G874" s="4" t="s">
        <v>2357</v>
      </c>
      <c r="H874" s="4" t="s">
        <v>2358</v>
      </c>
      <c r="I874" s="4">
        <v>10</v>
      </c>
      <c r="L874" s="4">
        <v>2</v>
      </c>
      <c r="M874" s="4" t="s">
        <v>3351</v>
      </c>
      <c r="N874" s="4" t="s">
        <v>3352</v>
      </c>
      <c r="S874" s="4" t="s">
        <v>96</v>
      </c>
      <c r="T874" s="4" t="s">
        <v>97</v>
      </c>
      <c r="W874" s="4" t="s">
        <v>580</v>
      </c>
      <c r="X874" s="4" t="s">
        <v>581</v>
      </c>
      <c r="Y874" s="4" t="s">
        <v>100</v>
      </c>
      <c r="Z874" s="4" t="s">
        <v>101</v>
      </c>
      <c r="AC874" s="4">
        <v>43</v>
      </c>
      <c r="AD874" s="4" t="s">
        <v>274</v>
      </c>
      <c r="AE874" s="4" t="s">
        <v>275</v>
      </c>
      <c r="AJ874" s="4" t="s">
        <v>104</v>
      </c>
      <c r="AK874" s="4" t="s">
        <v>105</v>
      </c>
      <c r="AL874" s="4" t="s">
        <v>260</v>
      </c>
      <c r="AM874" s="4" t="s">
        <v>261</v>
      </c>
      <c r="AT874" s="4" t="s">
        <v>82</v>
      </c>
      <c r="AU874" s="4" t="s">
        <v>83</v>
      </c>
      <c r="AV874" s="4" t="s">
        <v>3353</v>
      </c>
      <c r="AW874" s="4" t="s">
        <v>1587</v>
      </c>
      <c r="BG874" s="4" t="s">
        <v>82</v>
      </c>
      <c r="BH874" s="4" t="s">
        <v>83</v>
      </c>
      <c r="BI874" s="4" t="s">
        <v>3354</v>
      </c>
      <c r="BJ874" s="4" t="s">
        <v>3355</v>
      </c>
      <c r="BK874" s="4" t="s">
        <v>82</v>
      </c>
      <c r="BL874" s="4" t="s">
        <v>83</v>
      </c>
      <c r="BM874" s="4" t="s">
        <v>3356</v>
      </c>
      <c r="BN874" s="4" t="s">
        <v>3357</v>
      </c>
      <c r="BO874" s="4" t="s">
        <v>82</v>
      </c>
      <c r="BP874" s="4" t="s">
        <v>83</v>
      </c>
      <c r="BQ874" s="4" t="s">
        <v>3358</v>
      </c>
      <c r="BR874" s="4" t="s">
        <v>9730</v>
      </c>
      <c r="BS874" s="4" t="s">
        <v>3359</v>
      </c>
      <c r="BT874" s="4" t="s">
        <v>3360</v>
      </c>
    </row>
    <row r="875" spans="1:72" ht="13.5" customHeight="1">
      <c r="A875" s="6" t="str">
        <f>HYPERLINK("http://kyu.snu.ac.kr/sdhj/index.jsp?type=hj/GK14791_00IM0001_134a.jpg","1870_해북촌_134a")</f>
        <v>1870_해북촌_134a</v>
      </c>
      <c r="B875" s="4">
        <v>1870</v>
      </c>
      <c r="C875" s="4" t="s">
        <v>9731</v>
      </c>
      <c r="D875" s="4" t="s">
        <v>9732</v>
      </c>
      <c r="E875" s="4">
        <v>874</v>
      </c>
      <c r="F875" s="4">
        <v>6</v>
      </c>
      <c r="G875" s="4" t="s">
        <v>2357</v>
      </c>
      <c r="H875" s="4" t="s">
        <v>2358</v>
      </c>
      <c r="I875" s="4">
        <v>10</v>
      </c>
      <c r="L875" s="4">
        <v>2</v>
      </c>
      <c r="M875" s="4" t="s">
        <v>3351</v>
      </c>
      <c r="N875" s="4" t="s">
        <v>3352</v>
      </c>
      <c r="S875" s="4" t="s">
        <v>165</v>
      </c>
      <c r="T875" s="4" t="s">
        <v>166</v>
      </c>
      <c r="Y875" s="4" t="s">
        <v>1723</v>
      </c>
      <c r="Z875" s="4" t="s">
        <v>1724</v>
      </c>
      <c r="AC875" s="4">
        <v>42</v>
      </c>
      <c r="AD875" s="4" t="s">
        <v>174</v>
      </c>
      <c r="AE875" s="4" t="s">
        <v>175</v>
      </c>
    </row>
    <row r="876" spans="1:72" ht="13.5" customHeight="1">
      <c r="A876" s="6" t="str">
        <f>HYPERLINK("http://kyu.snu.ac.kr/sdhj/index.jsp?type=hj/GK14791_00IM0001_134a.jpg","1870_해북촌_134a")</f>
        <v>1870_해북촌_134a</v>
      </c>
      <c r="B876" s="4">
        <v>1870</v>
      </c>
      <c r="C876" s="4" t="s">
        <v>9116</v>
      </c>
      <c r="D876" s="4" t="s">
        <v>9117</v>
      </c>
      <c r="E876" s="4">
        <v>875</v>
      </c>
      <c r="F876" s="4">
        <v>6</v>
      </c>
      <c r="G876" s="4" t="s">
        <v>2357</v>
      </c>
      <c r="H876" s="4" t="s">
        <v>2358</v>
      </c>
      <c r="I876" s="4">
        <v>10</v>
      </c>
      <c r="L876" s="4">
        <v>2</v>
      </c>
      <c r="M876" s="4" t="s">
        <v>3351</v>
      </c>
      <c r="N876" s="4" t="s">
        <v>3352</v>
      </c>
      <c r="S876" s="4" t="s">
        <v>1092</v>
      </c>
      <c r="T876" s="4" t="s">
        <v>495</v>
      </c>
      <c r="W876" s="4" t="s">
        <v>688</v>
      </c>
      <c r="X876" s="4" t="s">
        <v>689</v>
      </c>
      <c r="Y876" s="4" t="s">
        <v>100</v>
      </c>
      <c r="Z876" s="4" t="s">
        <v>101</v>
      </c>
      <c r="AC876" s="4">
        <v>24</v>
      </c>
      <c r="AD876" s="4" t="s">
        <v>448</v>
      </c>
      <c r="AE876" s="4" t="s">
        <v>449</v>
      </c>
    </row>
    <row r="877" spans="1:72" ht="13.5" customHeight="1">
      <c r="A877" s="6" t="str">
        <f>HYPERLINK("http://kyu.snu.ac.kr/sdhj/index.jsp?type=hj/GK14791_00IM0001_134a.jpg","1870_해북촌_134a")</f>
        <v>1870_해북촌_134a</v>
      </c>
      <c r="B877" s="4">
        <v>1870</v>
      </c>
      <c r="C877" s="4" t="s">
        <v>9116</v>
      </c>
      <c r="D877" s="4" t="s">
        <v>9117</v>
      </c>
      <c r="E877" s="4">
        <v>876</v>
      </c>
      <c r="F877" s="4">
        <v>6</v>
      </c>
      <c r="G877" s="4" t="s">
        <v>2357</v>
      </c>
      <c r="H877" s="4" t="s">
        <v>2358</v>
      </c>
      <c r="I877" s="4">
        <v>10</v>
      </c>
      <c r="L877" s="4">
        <v>2</v>
      </c>
      <c r="M877" s="4" t="s">
        <v>3351</v>
      </c>
      <c r="N877" s="4" t="s">
        <v>3352</v>
      </c>
      <c r="T877" s="4" t="s">
        <v>9120</v>
      </c>
      <c r="U877" s="4" t="s">
        <v>138</v>
      </c>
      <c r="V877" s="4" t="s">
        <v>139</v>
      </c>
      <c r="Y877" s="4" t="s">
        <v>832</v>
      </c>
      <c r="Z877" s="4" t="s">
        <v>833</v>
      </c>
      <c r="AD877" s="4" t="s">
        <v>492</v>
      </c>
      <c r="AE877" s="4" t="s">
        <v>493</v>
      </c>
    </row>
    <row r="878" spans="1:72" ht="13.5" customHeight="1">
      <c r="A878" s="6" t="str">
        <f>HYPERLINK("http://kyu.snu.ac.kr/sdhj/index.jsp?type=hj/GK14791_00IM0001_134a.jpg","1870_해북촌_134a")</f>
        <v>1870_해북촌_134a</v>
      </c>
      <c r="B878" s="4">
        <v>1870</v>
      </c>
      <c r="C878" s="4" t="s">
        <v>9116</v>
      </c>
      <c r="D878" s="4" t="s">
        <v>9117</v>
      </c>
      <c r="E878" s="4">
        <v>877</v>
      </c>
      <c r="F878" s="4">
        <v>6</v>
      </c>
      <c r="G878" s="4" t="s">
        <v>2357</v>
      </c>
      <c r="H878" s="4" t="s">
        <v>2358</v>
      </c>
      <c r="I878" s="4">
        <v>10</v>
      </c>
      <c r="L878" s="4">
        <v>2</v>
      </c>
      <c r="M878" s="4" t="s">
        <v>3351</v>
      </c>
      <c r="N878" s="4" t="s">
        <v>3352</v>
      </c>
      <c r="T878" s="4" t="s">
        <v>9120</v>
      </c>
      <c r="U878" s="4" t="s">
        <v>138</v>
      </c>
      <c r="V878" s="4" t="s">
        <v>139</v>
      </c>
      <c r="Y878" s="4" t="s">
        <v>830</v>
      </c>
      <c r="Z878" s="4" t="s">
        <v>831</v>
      </c>
      <c r="AD878" s="4" t="s">
        <v>122</v>
      </c>
      <c r="AE878" s="4" t="s">
        <v>123</v>
      </c>
    </row>
    <row r="879" spans="1:72" ht="13.5" customHeight="1">
      <c r="A879" s="6" t="str">
        <f>HYPERLINK("http://kyu.snu.ac.kr/sdhj/index.jsp?type=hj/GK14791_00IM0001_134a.jpg","1870_해북촌_134a")</f>
        <v>1870_해북촌_134a</v>
      </c>
      <c r="B879" s="4">
        <v>1870</v>
      </c>
      <c r="C879" s="4" t="s">
        <v>9116</v>
      </c>
      <c r="D879" s="4" t="s">
        <v>9117</v>
      </c>
      <c r="E879" s="4">
        <v>878</v>
      </c>
      <c r="F879" s="4">
        <v>6</v>
      </c>
      <c r="G879" s="4" t="s">
        <v>2357</v>
      </c>
      <c r="H879" s="4" t="s">
        <v>2358</v>
      </c>
      <c r="I879" s="4">
        <v>10</v>
      </c>
      <c r="L879" s="4">
        <v>2</v>
      </c>
      <c r="M879" s="4" t="s">
        <v>3351</v>
      </c>
      <c r="N879" s="4" t="s">
        <v>3352</v>
      </c>
      <c r="T879" s="4" t="s">
        <v>9120</v>
      </c>
      <c r="U879" s="4" t="s">
        <v>284</v>
      </c>
      <c r="V879" s="4" t="s">
        <v>285</v>
      </c>
      <c r="Y879" s="4" t="s">
        <v>3361</v>
      </c>
      <c r="Z879" s="4" t="s">
        <v>3362</v>
      </c>
      <c r="AD879" s="4" t="s">
        <v>78</v>
      </c>
      <c r="AE879" s="4" t="s">
        <v>79</v>
      </c>
    </row>
    <row r="880" spans="1:72" ht="13.5" customHeight="1">
      <c r="A880" s="6" t="str">
        <f>HYPERLINK("http://kyu.snu.ac.kr/sdhj/index.jsp?type=hj/GK14791_00IM0001_134a.jpg","1870_해북촌_134a")</f>
        <v>1870_해북촌_134a</v>
      </c>
      <c r="B880" s="4">
        <v>1870</v>
      </c>
      <c r="C880" s="4" t="s">
        <v>9116</v>
      </c>
      <c r="D880" s="4" t="s">
        <v>9117</v>
      </c>
      <c r="E880" s="4">
        <v>879</v>
      </c>
      <c r="F880" s="4">
        <v>6</v>
      </c>
      <c r="G880" s="4" t="s">
        <v>2357</v>
      </c>
      <c r="H880" s="4" t="s">
        <v>2358</v>
      </c>
      <c r="I880" s="4">
        <v>10</v>
      </c>
      <c r="L880" s="4">
        <v>3</v>
      </c>
      <c r="M880" s="4" t="s">
        <v>3363</v>
      </c>
      <c r="N880" s="4" t="s">
        <v>3364</v>
      </c>
      <c r="T880" s="4" t="s">
        <v>9698</v>
      </c>
      <c r="U880" s="4" t="s">
        <v>73</v>
      </c>
      <c r="V880" s="4" t="s">
        <v>74</v>
      </c>
      <c r="W880" s="4" t="s">
        <v>1017</v>
      </c>
      <c r="X880" s="4" t="s">
        <v>1018</v>
      </c>
      <c r="Y880" s="4" t="s">
        <v>3365</v>
      </c>
      <c r="Z880" s="4" t="s">
        <v>3366</v>
      </c>
      <c r="AC880" s="4">
        <v>69</v>
      </c>
      <c r="AD880" s="4" t="s">
        <v>366</v>
      </c>
      <c r="AE880" s="4" t="s">
        <v>367</v>
      </c>
      <c r="AJ880" s="4" t="s">
        <v>34</v>
      </c>
      <c r="AK880" s="4" t="s">
        <v>35</v>
      </c>
      <c r="AL880" s="4" t="s">
        <v>502</v>
      </c>
      <c r="AM880" s="4" t="s">
        <v>9733</v>
      </c>
      <c r="AT880" s="4" t="s">
        <v>82</v>
      </c>
      <c r="AU880" s="4" t="s">
        <v>83</v>
      </c>
      <c r="AV880" s="4" t="s">
        <v>8956</v>
      </c>
      <c r="AW880" s="4" t="s">
        <v>2597</v>
      </c>
      <c r="BG880" s="4" t="s">
        <v>82</v>
      </c>
      <c r="BH880" s="4" t="s">
        <v>83</v>
      </c>
      <c r="BI880" s="4" t="s">
        <v>2598</v>
      </c>
      <c r="BJ880" s="4" t="s">
        <v>2599</v>
      </c>
      <c r="BM880" s="4" t="s">
        <v>2600</v>
      </c>
      <c r="BN880" s="4" t="s">
        <v>9734</v>
      </c>
      <c r="BO880" s="4" t="s">
        <v>82</v>
      </c>
      <c r="BP880" s="4" t="s">
        <v>83</v>
      </c>
      <c r="BQ880" s="4" t="s">
        <v>2601</v>
      </c>
      <c r="BR880" s="4" t="s">
        <v>2602</v>
      </c>
      <c r="BS880" s="4" t="s">
        <v>115</v>
      </c>
      <c r="BT880" s="4" t="s">
        <v>9598</v>
      </c>
    </row>
    <row r="881" spans="1:72" ht="13.5" customHeight="1">
      <c r="A881" s="6" t="str">
        <f>HYPERLINK("http://kyu.snu.ac.kr/sdhj/index.jsp?type=hj/GK14791_00IM0001_134a.jpg","1870_해북촌_134a")</f>
        <v>1870_해북촌_134a</v>
      </c>
      <c r="B881" s="4">
        <v>1870</v>
      </c>
      <c r="C881" s="4" t="s">
        <v>9144</v>
      </c>
      <c r="D881" s="4" t="s">
        <v>9145</v>
      </c>
      <c r="E881" s="4">
        <v>880</v>
      </c>
      <c r="F881" s="4">
        <v>6</v>
      </c>
      <c r="G881" s="4" t="s">
        <v>2357</v>
      </c>
      <c r="H881" s="4" t="s">
        <v>2358</v>
      </c>
      <c r="I881" s="4">
        <v>10</v>
      </c>
      <c r="L881" s="4">
        <v>3</v>
      </c>
      <c r="M881" s="4" t="s">
        <v>3363</v>
      </c>
      <c r="N881" s="4" t="s">
        <v>3364</v>
      </c>
      <c r="S881" s="4" t="s">
        <v>171</v>
      </c>
      <c r="T881" s="4" t="s">
        <v>172</v>
      </c>
      <c r="W881" s="4" t="s">
        <v>490</v>
      </c>
      <c r="X881" s="4" t="s">
        <v>491</v>
      </c>
      <c r="Y881" s="4" t="s">
        <v>100</v>
      </c>
      <c r="Z881" s="4" t="s">
        <v>101</v>
      </c>
      <c r="AC881" s="4">
        <v>67</v>
      </c>
      <c r="AD881" s="4" t="s">
        <v>238</v>
      </c>
      <c r="AE881" s="4" t="s">
        <v>239</v>
      </c>
    </row>
    <row r="882" spans="1:72" ht="13.5" customHeight="1">
      <c r="A882" s="6" t="str">
        <f>HYPERLINK("http://kyu.snu.ac.kr/sdhj/index.jsp?type=hj/GK14791_00IM0001_134a.jpg","1870_해북촌_134a")</f>
        <v>1870_해북촌_134a</v>
      </c>
      <c r="B882" s="4">
        <v>1870</v>
      </c>
      <c r="C882" s="4" t="s">
        <v>9481</v>
      </c>
      <c r="D882" s="4" t="s">
        <v>9482</v>
      </c>
      <c r="E882" s="4">
        <v>881</v>
      </c>
      <c r="F882" s="4">
        <v>6</v>
      </c>
      <c r="G882" s="4" t="s">
        <v>2357</v>
      </c>
      <c r="H882" s="4" t="s">
        <v>2358</v>
      </c>
      <c r="I882" s="4">
        <v>10</v>
      </c>
      <c r="L882" s="4">
        <v>3</v>
      </c>
      <c r="M882" s="4" t="s">
        <v>3363</v>
      </c>
      <c r="N882" s="4" t="s">
        <v>3364</v>
      </c>
      <c r="T882" s="4" t="s">
        <v>9702</v>
      </c>
      <c r="U882" s="4" t="s">
        <v>138</v>
      </c>
      <c r="V882" s="4" t="s">
        <v>139</v>
      </c>
      <c r="Y882" s="4" t="s">
        <v>594</v>
      </c>
      <c r="Z882" s="4" t="s">
        <v>595</v>
      </c>
      <c r="AD882" s="4" t="s">
        <v>774</v>
      </c>
      <c r="AE882" s="4" t="s">
        <v>775</v>
      </c>
    </row>
    <row r="883" spans="1:72" ht="13.5" customHeight="1">
      <c r="A883" s="6" t="str">
        <f>HYPERLINK("http://kyu.snu.ac.kr/sdhj/index.jsp?type=hj/GK14791_00IM0001_134a.jpg","1870_해북촌_134a")</f>
        <v>1870_해북촌_134a</v>
      </c>
      <c r="B883" s="4">
        <v>1870</v>
      </c>
      <c r="C883" s="4" t="s">
        <v>9481</v>
      </c>
      <c r="D883" s="4" t="s">
        <v>9482</v>
      </c>
      <c r="E883" s="4">
        <v>882</v>
      </c>
      <c r="F883" s="4">
        <v>6</v>
      </c>
      <c r="G883" s="4" t="s">
        <v>2357</v>
      </c>
      <c r="H883" s="4" t="s">
        <v>2358</v>
      </c>
      <c r="I883" s="4">
        <v>10</v>
      </c>
      <c r="L883" s="4">
        <v>3</v>
      </c>
      <c r="M883" s="4" t="s">
        <v>3363</v>
      </c>
      <c r="N883" s="4" t="s">
        <v>3364</v>
      </c>
      <c r="T883" s="4" t="s">
        <v>9702</v>
      </c>
      <c r="U883" s="4" t="s">
        <v>138</v>
      </c>
      <c r="V883" s="4" t="s">
        <v>139</v>
      </c>
      <c r="Y883" s="4" t="s">
        <v>3367</v>
      </c>
      <c r="Z883" s="4" t="s">
        <v>3368</v>
      </c>
      <c r="AD883" s="4" t="s">
        <v>238</v>
      </c>
      <c r="AE883" s="4" t="s">
        <v>239</v>
      </c>
    </row>
    <row r="884" spans="1:72" ht="13.5" customHeight="1">
      <c r="A884" s="6" t="str">
        <f>HYPERLINK("http://kyu.snu.ac.kr/sdhj/index.jsp?type=hj/GK14791_00IM0001_134a.jpg","1870_해북촌_134a")</f>
        <v>1870_해북촌_134a</v>
      </c>
      <c r="B884" s="4">
        <v>1870</v>
      </c>
      <c r="C884" s="4" t="s">
        <v>9481</v>
      </c>
      <c r="D884" s="4" t="s">
        <v>9482</v>
      </c>
      <c r="E884" s="4">
        <v>883</v>
      </c>
      <c r="F884" s="4">
        <v>6</v>
      </c>
      <c r="G884" s="4" t="s">
        <v>2357</v>
      </c>
      <c r="H884" s="4" t="s">
        <v>2358</v>
      </c>
      <c r="I884" s="4">
        <v>10</v>
      </c>
      <c r="L884" s="4">
        <v>3</v>
      </c>
      <c r="M884" s="4" t="s">
        <v>3363</v>
      </c>
      <c r="N884" s="4" t="s">
        <v>3364</v>
      </c>
      <c r="T884" s="4" t="s">
        <v>9702</v>
      </c>
      <c r="U884" s="4" t="s">
        <v>284</v>
      </c>
      <c r="V884" s="4" t="s">
        <v>285</v>
      </c>
      <c r="Y884" s="4" t="s">
        <v>2350</v>
      </c>
      <c r="Z884" s="4" t="s">
        <v>515</v>
      </c>
      <c r="AD884" s="4" t="s">
        <v>380</v>
      </c>
      <c r="AE884" s="4" t="s">
        <v>381</v>
      </c>
    </row>
    <row r="885" spans="1:72" ht="13.5" customHeight="1">
      <c r="A885" s="6" t="str">
        <f>HYPERLINK("http://kyu.snu.ac.kr/sdhj/index.jsp?type=hj/GK14791_00IM0001_134a.jpg","1870_해북촌_134a")</f>
        <v>1870_해북촌_134a</v>
      </c>
      <c r="B885" s="4">
        <v>1870</v>
      </c>
      <c r="C885" s="4" t="s">
        <v>9481</v>
      </c>
      <c r="D885" s="4" t="s">
        <v>9482</v>
      </c>
      <c r="E885" s="4">
        <v>884</v>
      </c>
      <c r="F885" s="4">
        <v>6</v>
      </c>
      <c r="G885" s="4" t="s">
        <v>2357</v>
      </c>
      <c r="H885" s="4" t="s">
        <v>2358</v>
      </c>
      <c r="I885" s="4">
        <v>10</v>
      </c>
      <c r="L885" s="4">
        <v>3</v>
      </c>
      <c r="M885" s="4" t="s">
        <v>3363</v>
      </c>
      <c r="N885" s="4" t="s">
        <v>3364</v>
      </c>
      <c r="T885" s="4" t="s">
        <v>9702</v>
      </c>
      <c r="U885" s="4" t="s">
        <v>138</v>
      </c>
      <c r="V885" s="4" t="s">
        <v>139</v>
      </c>
      <c r="Y885" s="4" t="s">
        <v>3369</v>
      </c>
      <c r="Z885" s="4" t="s">
        <v>3370</v>
      </c>
      <c r="AD885" s="4" t="s">
        <v>122</v>
      </c>
      <c r="AE885" s="4" t="s">
        <v>123</v>
      </c>
    </row>
    <row r="886" spans="1:72" ht="13.5" customHeight="1">
      <c r="A886" s="6" t="str">
        <f>HYPERLINK("http://kyu.snu.ac.kr/sdhj/index.jsp?type=hj/GK14791_00IM0001_134a.jpg","1870_해북촌_134a")</f>
        <v>1870_해북촌_134a</v>
      </c>
      <c r="B886" s="4">
        <v>1870</v>
      </c>
      <c r="C886" s="4" t="s">
        <v>9481</v>
      </c>
      <c r="D886" s="4" t="s">
        <v>9482</v>
      </c>
      <c r="E886" s="4">
        <v>885</v>
      </c>
      <c r="F886" s="4">
        <v>6</v>
      </c>
      <c r="G886" s="4" t="s">
        <v>2357</v>
      </c>
      <c r="H886" s="4" t="s">
        <v>2358</v>
      </c>
      <c r="I886" s="4">
        <v>10</v>
      </c>
      <c r="L886" s="4">
        <v>4</v>
      </c>
      <c r="M886" s="4" t="s">
        <v>3371</v>
      </c>
      <c r="N886" s="4" t="s">
        <v>3372</v>
      </c>
      <c r="T886" s="4" t="s">
        <v>9735</v>
      </c>
      <c r="U886" s="4" t="s">
        <v>3373</v>
      </c>
      <c r="V886" s="4" t="s">
        <v>9736</v>
      </c>
      <c r="W886" s="4" t="s">
        <v>173</v>
      </c>
      <c r="X886" s="4" t="s">
        <v>9737</v>
      </c>
      <c r="Y886" s="4" t="s">
        <v>3374</v>
      </c>
      <c r="Z886" s="4" t="s">
        <v>3375</v>
      </c>
      <c r="AC886" s="4">
        <v>38</v>
      </c>
      <c r="AD886" s="4" t="s">
        <v>312</v>
      </c>
      <c r="AE886" s="4" t="s">
        <v>313</v>
      </c>
      <c r="AJ886" s="4" t="s">
        <v>34</v>
      </c>
      <c r="AK886" s="4" t="s">
        <v>35</v>
      </c>
      <c r="AL886" s="4" t="s">
        <v>257</v>
      </c>
      <c r="AM886" s="4" t="s">
        <v>9738</v>
      </c>
      <c r="AT886" s="4" t="s">
        <v>3376</v>
      </c>
      <c r="AU886" s="4" t="s">
        <v>3377</v>
      </c>
      <c r="AV886" s="4" t="s">
        <v>3378</v>
      </c>
      <c r="AW886" s="4" t="s">
        <v>3379</v>
      </c>
      <c r="BG886" s="4" t="s">
        <v>3380</v>
      </c>
      <c r="BH886" s="4" t="s">
        <v>3381</v>
      </c>
      <c r="BI886" s="4" t="s">
        <v>3382</v>
      </c>
      <c r="BJ886" s="4" t="s">
        <v>3383</v>
      </c>
      <c r="BK886" s="4" t="s">
        <v>3384</v>
      </c>
      <c r="BL886" s="4" t="s">
        <v>3385</v>
      </c>
      <c r="BM886" s="4" t="s">
        <v>3386</v>
      </c>
      <c r="BN886" s="4" t="s">
        <v>3387</v>
      </c>
      <c r="BO886" s="4" t="s">
        <v>82</v>
      </c>
      <c r="BP886" s="4" t="s">
        <v>83</v>
      </c>
      <c r="BQ886" s="4" t="s">
        <v>3388</v>
      </c>
      <c r="BR886" s="4" t="s">
        <v>3389</v>
      </c>
      <c r="BS886" s="4" t="s">
        <v>115</v>
      </c>
      <c r="BT886" s="4" t="s">
        <v>9607</v>
      </c>
    </row>
    <row r="887" spans="1:72" ht="13.5" customHeight="1">
      <c r="A887" s="6" t="str">
        <f>HYPERLINK("http://kyu.snu.ac.kr/sdhj/index.jsp?type=hj/GK14791_00IM0001_134a.jpg","1870_해북촌_134a")</f>
        <v>1870_해북촌_134a</v>
      </c>
      <c r="B887" s="4">
        <v>1870</v>
      </c>
      <c r="C887" s="4" t="s">
        <v>9047</v>
      </c>
      <c r="D887" s="4" t="s">
        <v>9048</v>
      </c>
      <c r="E887" s="4">
        <v>886</v>
      </c>
      <c r="F887" s="4">
        <v>6</v>
      </c>
      <c r="G887" s="4" t="s">
        <v>2357</v>
      </c>
      <c r="H887" s="4" t="s">
        <v>2358</v>
      </c>
      <c r="I887" s="4">
        <v>10</v>
      </c>
      <c r="L887" s="4">
        <v>4</v>
      </c>
      <c r="M887" s="4" t="s">
        <v>3371</v>
      </c>
      <c r="N887" s="4" t="s">
        <v>3372</v>
      </c>
      <c r="S887" s="4" t="s">
        <v>96</v>
      </c>
      <c r="T887" s="4" t="s">
        <v>97</v>
      </c>
      <c r="W887" s="4" t="s">
        <v>688</v>
      </c>
      <c r="X887" s="4" t="s">
        <v>689</v>
      </c>
      <c r="Y887" s="4" t="s">
        <v>100</v>
      </c>
      <c r="Z887" s="4" t="s">
        <v>101</v>
      </c>
      <c r="AC887" s="4">
        <v>45</v>
      </c>
      <c r="AD887" s="4" t="s">
        <v>220</v>
      </c>
      <c r="AE887" s="4" t="s">
        <v>221</v>
      </c>
      <c r="AT887" s="4" t="s">
        <v>73</v>
      </c>
      <c r="AU887" s="4" t="s">
        <v>74</v>
      </c>
      <c r="AV887" s="4" t="s">
        <v>9739</v>
      </c>
      <c r="AW887" s="4" t="s">
        <v>3390</v>
      </c>
      <c r="BG887" s="4" t="s">
        <v>82</v>
      </c>
      <c r="BH887" s="4" t="s">
        <v>83</v>
      </c>
      <c r="BI887" s="4" t="s">
        <v>3391</v>
      </c>
      <c r="BJ887" s="4" t="s">
        <v>3392</v>
      </c>
      <c r="BK887" s="4" t="s">
        <v>82</v>
      </c>
      <c r="BL887" s="4" t="s">
        <v>83</v>
      </c>
      <c r="BM887" s="4" t="s">
        <v>3393</v>
      </c>
      <c r="BN887" s="4" t="s">
        <v>1331</v>
      </c>
      <c r="BO887" s="4" t="s">
        <v>82</v>
      </c>
      <c r="BP887" s="4" t="s">
        <v>83</v>
      </c>
      <c r="BQ887" s="4" t="s">
        <v>3394</v>
      </c>
      <c r="BR887" s="4" t="s">
        <v>3395</v>
      </c>
      <c r="BS887" s="4" t="s">
        <v>909</v>
      </c>
      <c r="BT887" s="4" t="s">
        <v>910</v>
      </c>
    </row>
    <row r="888" spans="1:72" ht="13.5" customHeight="1">
      <c r="A888" s="6" t="str">
        <f>HYPERLINK("http://kyu.snu.ac.kr/sdhj/index.jsp?type=hj/GK14791_00IM0001_134a.jpg","1870_해북촌_134a")</f>
        <v>1870_해북촌_134a</v>
      </c>
      <c r="B888" s="4">
        <v>1870</v>
      </c>
      <c r="C888" s="4" t="s">
        <v>9352</v>
      </c>
      <c r="D888" s="4" t="s">
        <v>9353</v>
      </c>
      <c r="E888" s="4">
        <v>887</v>
      </c>
      <c r="F888" s="4">
        <v>6</v>
      </c>
      <c r="G888" s="4" t="s">
        <v>2357</v>
      </c>
      <c r="H888" s="4" t="s">
        <v>2358</v>
      </c>
      <c r="I888" s="4">
        <v>10</v>
      </c>
      <c r="L888" s="4">
        <v>4</v>
      </c>
      <c r="M888" s="4" t="s">
        <v>3371</v>
      </c>
      <c r="N888" s="4" t="s">
        <v>3372</v>
      </c>
      <c r="T888" s="4" t="s">
        <v>9740</v>
      </c>
      <c r="U888" s="4" t="s">
        <v>138</v>
      </c>
      <c r="V888" s="4" t="s">
        <v>139</v>
      </c>
      <c r="Y888" s="4" t="s">
        <v>1415</v>
      </c>
      <c r="Z888" s="4" t="s">
        <v>1416</v>
      </c>
      <c r="AD888" s="4" t="s">
        <v>588</v>
      </c>
      <c r="AE888" s="4" t="s">
        <v>589</v>
      </c>
    </row>
    <row r="889" spans="1:72" ht="13.5" customHeight="1">
      <c r="A889" s="6" t="str">
        <f>HYPERLINK("http://kyu.snu.ac.kr/sdhj/index.jsp?type=hj/GK14791_00IM0001_134a.jpg","1870_해북촌_134a")</f>
        <v>1870_해북촌_134a</v>
      </c>
      <c r="B889" s="4">
        <v>1870</v>
      </c>
      <c r="C889" s="4" t="s">
        <v>9741</v>
      </c>
      <c r="D889" s="4" t="s">
        <v>9742</v>
      </c>
      <c r="E889" s="4">
        <v>888</v>
      </c>
      <c r="F889" s="4">
        <v>6</v>
      </c>
      <c r="G889" s="4" t="s">
        <v>2357</v>
      </c>
      <c r="H889" s="4" t="s">
        <v>2358</v>
      </c>
      <c r="I889" s="4">
        <v>10</v>
      </c>
      <c r="L889" s="4">
        <v>4</v>
      </c>
      <c r="M889" s="4" t="s">
        <v>3371</v>
      </c>
      <c r="N889" s="4" t="s">
        <v>3372</v>
      </c>
      <c r="T889" s="4" t="s">
        <v>9740</v>
      </c>
      <c r="U889" s="4" t="s">
        <v>284</v>
      </c>
      <c r="V889" s="4" t="s">
        <v>285</v>
      </c>
      <c r="Y889" s="4" t="s">
        <v>3396</v>
      </c>
      <c r="Z889" s="4" t="s">
        <v>3397</v>
      </c>
      <c r="AD889" s="4" t="s">
        <v>510</v>
      </c>
      <c r="AE889" s="4" t="s">
        <v>511</v>
      </c>
    </row>
    <row r="890" spans="1:72" ht="13.5" customHeight="1">
      <c r="A890" s="6" t="str">
        <f>HYPERLINK("http://kyu.snu.ac.kr/sdhj/index.jsp?type=hj/GK14791_00IM0001_134a.jpg","1870_해북촌_134a")</f>
        <v>1870_해북촌_134a</v>
      </c>
      <c r="B890" s="4">
        <v>1870</v>
      </c>
      <c r="C890" s="4" t="s">
        <v>9741</v>
      </c>
      <c r="D890" s="4" t="s">
        <v>9742</v>
      </c>
      <c r="E890" s="4">
        <v>889</v>
      </c>
      <c r="F890" s="4">
        <v>6</v>
      </c>
      <c r="G890" s="4" t="s">
        <v>2357</v>
      </c>
      <c r="H890" s="4" t="s">
        <v>2358</v>
      </c>
      <c r="I890" s="4">
        <v>10</v>
      </c>
      <c r="L890" s="4">
        <v>4</v>
      </c>
      <c r="M890" s="4" t="s">
        <v>3371</v>
      </c>
      <c r="N890" s="4" t="s">
        <v>3372</v>
      </c>
      <c r="T890" s="4" t="s">
        <v>9740</v>
      </c>
      <c r="U890" s="4" t="s">
        <v>138</v>
      </c>
      <c r="V890" s="4" t="s">
        <v>139</v>
      </c>
      <c r="Y890" s="4" t="s">
        <v>3398</v>
      </c>
      <c r="Z890" s="4" t="s">
        <v>3399</v>
      </c>
      <c r="AD890" s="4" t="s">
        <v>151</v>
      </c>
      <c r="AE890" s="4" t="s">
        <v>152</v>
      </c>
    </row>
    <row r="891" spans="1:72" ht="13.5" customHeight="1">
      <c r="A891" s="6" t="str">
        <f>HYPERLINK("http://kyu.snu.ac.kr/sdhj/index.jsp?type=hj/GK14791_00IM0001_134a.jpg","1870_해북촌_134a")</f>
        <v>1870_해북촌_134a</v>
      </c>
      <c r="B891" s="4">
        <v>1870</v>
      </c>
      <c r="C891" s="4" t="s">
        <v>9741</v>
      </c>
      <c r="D891" s="4" t="s">
        <v>9742</v>
      </c>
      <c r="E891" s="4">
        <v>890</v>
      </c>
      <c r="F891" s="4">
        <v>6</v>
      </c>
      <c r="G891" s="4" t="s">
        <v>2357</v>
      </c>
      <c r="H891" s="4" t="s">
        <v>2358</v>
      </c>
      <c r="I891" s="4">
        <v>10</v>
      </c>
      <c r="L891" s="4">
        <v>4</v>
      </c>
      <c r="M891" s="4" t="s">
        <v>3371</v>
      </c>
      <c r="N891" s="4" t="s">
        <v>3372</v>
      </c>
      <c r="T891" s="4" t="s">
        <v>9740</v>
      </c>
      <c r="U891" s="4" t="s">
        <v>138</v>
      </c>
      <c r="V891" s="4" t="s">
        <v>139</v>
      </c>
      <c r="Y891" s="4" t="s">
        <v>3400</v>
      </c>
      <c r="Z891" s="4" t="s">
        <v>3401</v>
      </c>
      <c r="AD891" s="4" t="s">
        <v>448</v>
      </c>
      <c r="AE891" s="4" t="s">
        <v>449</v>
      </c>
    </row>
    <row r="892" spans="1:72" ht="13.5" customHeight="1">
      <c r="A892" s="6" t="str">
        <f>HYPERLINK("http://kyu.snu.ac.kr/sdhj/index.jsp?type=hj/GK14791_00IM0001_134a.jpg","1870_해북촌_134a")</f>
        <v>1870_해북촌_134a</v>
      </c>
      <c r="B892" s="4">
        <v>1870</v>
      </c>
      <c r="C892" s="4" t="s">
        <v>9741</v>
      </c>
      <c r="D892" s="4" t="s">
        <v>9742</v>
      </c>
      <c r="E892" s="4">
        <v>891</v>
      </c>
      <c r="F892" s="4">
        <v>6</v>
      </c>
      <c r="G892" s="4" t="s">
        <v>2357</v>
      </c>
      <c r="H892" s="4" t="s">
        <v>2358</v>
      </c>
      <c r="I892" s="4">
        <v>10</v>
      </c>
      <c r="L892" s="4">
        <v>4</v>
      </c>
      <c r="M892" s="4" t="s">
        <v>3371</v>
      </c>
      <c r="N892" s="4" t="s">
        <v>3372</v>
      </c>
      <c r="T892" s="4" t="s">
        <v>9740</v>
      </c>
      <c r="U892" s="4" t="s">
        <v>284</v>
      </c>
      <c r="V892" s="4" t="s">
        <v>285</v>
      </c>
      <c r="Y892" s="4" t="s">
        <v>3402</v>
      </c>
      <c r="Z892" s="4" t="s">
        <v>3403</v>
      </c>
      <c r="AD892" s="4" t="s">
        <v>238</v>
      </c>
      <c r="AE892" s="4" t="s">
        <v>239</v>
      </c>
    </row>
    <row r="893" spans="1:72" ht="13.5" customHeight="1">
      <c r="A893" s="6" t="str">
        <f>HYPERLINK("http://kyu.snu.ac.kr/sdhj/index.jsp?type=hj/GK14791_00IM0001_134a.jpg","1870_해북촌_134a")</f>
        <v>1870_해북촌_134a</v>
      </c>
      <c r="B893" s="4">
        <v>1870</v>
      </c>
      <c r="C893" s="4" t="s">
        <v>9741</v>
      </c>
      <c r="D893" s="4" t="s">
        <v>9742</v>
      </c>
      <c r="E893" s="4">
        <v>892</v>
      </c>
      <c r="F893" s="4">
        <v>6</v>
      </c>
      <c r="G893" s="4" t="s">
        <v>2357</v>
      </c>
      <c r="H893" s="4" t="s">
        <v>2358</v>
      </c>
      <c r="I893" s="4">
        <v>10</v>
      </c>
      <c r="L893" s="4">
        <v>5</v>
      </c>
      <c r="M893" s="4" t="s">
        <v>3404</v>
      </c>
      <c r="N893" s="4" t="s">
        <v>3405</v>
      </c>
      <c r="Q893" s="4" t="s">
        <v>9743</v>
      </c>
      <c r="R893" s="4" t="s">
        <v>3406</v>
      </c>
      <c r="T893" s="4" t="s">
        <v>9109</v>
      </c>
      <c r="W893" s="4" t="s">
        <v>9744</v>
      </c>
      <c r="X893" s="4" t="s">
        <v>9745</v>
      </c>
      <c r="Y893" s="4" t="s">
        <v>3404</v>
      </c>
      <c r="Z893" s="4" t="s">
        <v>3405</v>
      </c>
      <c r="AC893" s="4">
        <v>20</v>
      </c>
      <c r="AD893" s="4" t="s">
        <v>826</v>
      </c>
      <c r="AE893" s="4" t="s">
        <v>827</v>
      </c>
      <c r="AJ893" s="4" t="s">
        <v>34</v>
      </c>
      <c r="AK893" s="4" t="s">
        <v>35</v>
      </c>
      <c r="AL893" s="4" t="s">
        <v>176</v>
      </c>
      <c r="AM893" s="4" t="s">
        <v>177</v>
      </c>
      <c r="AT893" s="4" t="s">
        <v>82</v>
      </c>
      <c r="AU893" s="4" t="s">
        <v>83</v>
      </c>
      <c r="AV893" s="4" t="s">
        <v>3407</v>
      </c>
      <c r="AW893" s="4" t="s">
        <v>3408</v>
      </c>
      <c r="BG893" s="4" t="s">
        <v>82</v>
      </c>
      <c r="BH893" s="4" t="s">
        <v>83</v>
      </c>
      <c r="BI893" s="4" t="s">
        <v>9746</v>
      </c>
      <c r="BJ893" s="4" t="s">
        <v>3409</v>
      </c>
      <c r="BK893" s="4" t="s">
        <v>82</v>
      </c>
      <c r="BL893" s="4" t="s">
        <v>83</v>
      </c>
      <c r="BM893" s="4" t="s">
        <v>3410</v>
      </c>
      <c r="BN893" s="4" t="s">
        <v>3411</v>
      </c>
      <c r="BO893" s="4" t="s">
        <v>82</v>
      </c>
      <c r="BP893" s="4" t="s">
        <v>83</v>
      </c>
      <c r="BQ893" s="4" t="s">
        <v>3412</v>
      </c>
      <c r="BR893" s="4" t="s">
        <v>3413</v>
      </c>
      <c r="BS893" s="4" t="s">
        <v>202</v>
      </c>
      <c r="BT893" s="4" t="s">
        <v>203</v>
      </c>
    </row>
    <row r="894" spans="1:72" ht="13.5" customHeight="1">
      <c r="A894" s="6" t="str">
        <f>HYPERLINK("http://kyu.snu.ac.kr/sdhj/index.jsp?type=hj/GK14791_00IM0001_134a.jpg","1870_해북촌_134a")</f>
        <v>1870_해북촌_134a</v>
      </c>
      <c r="B894" s="4">
        <v>1870</v>
      </c>
      <c r="C894" s="4" t="s">
        <v>9131</v>
      </c>
      <c r="D894" s="4" t="s">
        <v>9132</v>
      </c>
      <c r="E894" s="4">
        <v>893</v>
      </c>
      <c r="F894" s="4">
        <v>6</v>
      </c>
      <c r="G894" s="4" t="s">
        <v>2357</v>
      </c>
      <c r="H894" s="4" t="s">
        <v>2358</v>
      </c>
      <c r="I894" s="4">
        <v>10</v>
      </c>
      <c r="L894" s="4">
        <v>5</v>
      </c>
      <c r="M894" s="4" t="s">
        <v>3404</v>
      </c>
      <c r="N894" s="4" t="s">
        <v>3405</v>
      </c>
      <c r="S894" s="4" t="s">
        <v>96</v>
      </c>
      <c r="T894" s="4" t="s">
        <v>97</v>
      </c>
      <c r="W894" s="4" t="s">
        <v>1269</v>
      </c>
      <c r="X894" s="4" t="s">
        <v>585</v>
      </c>
      <c r="Y894" s="4" t="s">
        <v>100</v>
      </c>
      <c r="Z894" s="4" t="s">
        <v>101</v>
      </c>
      <c r="AC894" s="4">
        <v>29</v>
      </c>
      <c r="AD894" s="4" t="s">
        <v>282</v>
      </c>
      <c r="AE894" s="4" t="s">
        <v>283</v>
      </c>
      <c r="AJ894" s="4" t="s">
        <v>104</v>
      </c>
      <c r="AK894" s="4" t="s">
        <v>105</v>
      </c>
      <c r="AL894" s="4" t="s">
        <v>659</v>
      </c>
      <c r="AM894" s="4" t="s">
        <v>660</v>
      </c>
      <c r="AT894" s="4" t="s">
        <v>73</v>
      </c>
      <c r="AU894" s="4" t="s">
        <v>74</v>
      </c>
      <c r="AV894" s="4" t="s">
        <v>3414</v>
      </c>
      <c r="AW894" s="4" t="s">
        <v>3415</v>
      </c>
      <c r="BG894" s="4" t="s">
        <v>82</v>
      </c>
      <c r="BH894" s="4" t="s">
        <v>83</v>
      </c>
      <c r="BI894" s="4" t="s">
        <v>3416</v>
      </c>
      <c r="BJ894" s="4" t="s">
        <v>3417</v>
      </c>
      <c r="BK894" s="4" t="s">
        <v>82</v>
      </c>
      <c r="BL894" s="4" t="s">
        <v>83</v>
      </c>
      <c r="BM894" s="4" t="s">
        <v>3418</v>
      </c>
      <c r="BN894" s="4" t="s">
        <v>3419</v>
      </c>
      <c r="BO894" s="4" t="s">
        <v>82</v>
      </c>
      <c r="BP894" s="4" t="s">
        <v>83</v>
      </c>
      <c r="BQ894" s="4" t="s">
        <v>3420</v>
      </c>
      <c r="BR894" s="4" t="s">
        <v>3421</v>
      </c>
      <c r="BS894" s="4" t="s">
        <v>346</v>
      </c>
      <c r="BT894" s="4" t="s">
        <v>347</v>
      </c>
    </row>
    <row r="895" spans="1:72" ht="13.5" customHeight="1">
      <c r="A895" s="6" t="str">
        <f>HYPERLINK("http://kyu.snu.ac.kr/sdhj/index.jsp?type=hj/GK14791_00IM0001_134a.jpg","1870_해북촌_134a")</f>
        <v>1870_해북촌_134a</v>
      </c>
      <c r="B895" s="4">
        <v>1870</v>
      </c>
      <c r="C895" s="4" t="s">
        <v>9747</v>
      </c>
      <c r="D895" s="4" t="s">
        <v>9748</v>
      </c>
      <c r="E895" s="4">
        <v>894</v>
      </c>
      <c r="F895" s="4">
        <v>6</v>
      </c>
      <c r="G895" s="4" t="s">
        <v>2357</v>
      </c>
      <c r="H895" s="4" t="s">
        <v>2358</v>
      </c>
      <c r="I895" s="4">
        <v>10</v>
      </c>
      <c r="L895" s="4">
        <v>5</v>
      </c>
      <c r="M895" s="4" t="s">
        <v>3404</v>
      </c>
      <c r="N895" s="4" t="s">
        <v>3405</v>
      </c>
      <c r="S895" s="4" t="s">
        <v>214</v>
      </c>
      <c r="T895" s="4" t="s">
        <v>215</v>
      </c>
      <c r="W895" s="4" t="s">
        <v>198</v>
      </c>
      <c r="X895" s="4" t="s">
        <v>199</v>
      </c>
      <c r="Y895" s="4" t="s">
        <v>100</v>
      </c>
      <c r="Z895" s="4" t="s">
        <v>101</v>
      </c>
      <c r="AC895" s="4">
        <v>58</v>
      </c>
      <c r="AD895" s="4" t="s">
        <v>410</v>
      </c>
      <c r="AE895" s="4" t="s">
        <v>411</v>
      </c>
    </row>
    <row r="896" spans="1:72" ht="13.5" customHeight="1">
      <c r="A896" s="6" t="str">
        <f>HYPERLINK("http://kyu.snu.ac.kr/sdhj/index.jsp?type=hj/GK14791_00IM0001_134a.jpg","1870_해북촌_134a")</f>
        <v>1870_해북촌_134a</v>
      </c>
      <c r="B896" s="4">
        <v>1870</v>
      </c>
      <c r="C896" s="4" t="s">
        <v>9116</v>
      </c>
      <c r="D896" s="4" t="s">
        <v>9117</v>
      </c>
      <c r="E896" s="4">
        <v>895</v>
      </c>
      <c r="F896" s="4">
        <v>6</v>
      </c>
      <c r="G896" s="4" t="s">
        <v>2357</v>
      </c>
      <c r="H896" s="4" t="s">
        <v>2358</v>
      </c>
      <c r="I896" s="4">
        <v>10</v>
      </c>
      <c r="L896" s="4">
        <v>5</v>
      </c>
      <c r="M896" s="4" t="s">
        <v>3404</v>
      </c>
      <c r="N896" s="4" t="s">
        <v>3405</v>
      </c>
      <c r="T896" s="4" t="s">
        <v>9120</v>
      </c>
      <c r="U896" s="4" t="s">
        <v>284</v>
      </c>
      <c r="V896" s="4" t="s">
        <v>285</v>
      </c>
      <c r="Y896" s="4" t="s">
        <v>3422</v>
      </c>
      <c r="Z896" s="4" t="s">
        <v>3423</v>
      </c>
      <c r="AD896" s="4" t="s">
        <v>102</v>
      </c>
      <c r="AE896" s="4" t="s">
        <v>103</v>
      </c>
    </row>
    <row r="897" spans="1:72" ht="13.5" customHeight="1">
      <c r="A897" s="6" t="str">
        <f>HYPERLINK("http://kyu.snu.ac.kr/sdhj/index.jsp?type=hj/GK14791_00IM0001_134a.jpg","1870_해북촌_134a")</f>
        <v>1870_해북촌_134a</v>
      </c>
      <c r="B897" s="4">
        <v>1870</v>
      </c>
      <c r="C897" s="4" t="s">
        <v>9116</v>
      </c>
      <c r="D897" s="4" t="s">
        <v>9117</v>
      </c>
      <c r="E897" s="4">
        <v>896</v>
      </c>
      <c r="F897" s="4">
        <v>6</v>
      </c>
      <c r="G897" s="4" t="s">
        <v>2357</v>
      </c>
      <c r="H897" s="4" t="s">
        <v>2358</v>
      </c>
      <c r="I897" s="4">
        <v>10</v>
      </c>
      <c r="L897" s="4">
        <v>5</v>
      </c>
      <c r="M897" s="4" t="s">
        <v>3404</v>
      </c>
      <c r="N897" s="4" t="s">
        <v>3405</v>
      </c>
      <c r="T897" s="4" t="s">
        <v>9120</v>
      </c>
      <c r="U897" s="4" t="s">
        <v>138</v>
      </c>
      <c r="V897" s="4" t="s">
        <v>139</v>
      </c>
      <c r="Y897" s="4" t="s">
        <v>3424</v>
      </c>
      <c r="Z897" s="4" t="s">
        <v>3425</v>
      </c>
      <c r="AD897" s="4" t="s">
        <v>398</v>
      </c>
      <c r="AE897" s="4" t="s">
        <v>399</v>
      </c>
    </row>
    <row r="898" spans="1:72" ht="13.5" customHeight="1">
      <c r="A898" s="6" t="str">
        <f>HYPERLINK("http://kyu.snu.ac.kr/sdhj/index.jsp?type=hj/GK14791_00IM0001_134a.jpg","1870_해북촌_134a")</f>
        <v>1870_해북촌_134a</v>
      </c>
      <c r="B898" s="4">
        <v>1870</v>
      </c>
      <c r="C898" s="4" t="s">
        <v>9116</v>
      </c>
      <c r="D898" s="4" t="s">
        <v>9117</v>
      </c>
      <c r="E898" s="4">
        <v>897</v>
      </c>
      <c r="F898" s="4">
        <v>6</v>
      </c>
      <c r="G898" s="4" t="s">
        <v>2357</v>
      </c>
      <c r="H898" s="4" t="s">
        <v>2358</v>
      </c>
      <c r="I898" s="4">
        <v>10</v>
      </c>
      <c r="L898" s="4">
        <v>5</v>
      </c>
      <c r="M898" s="4" t="s">
        <v>3404</v>
      </c>
      <c r="N898" s="4" t="s">
        <v>3405</v>
      </c>
      <c r="T898" s="4" t="s">
        <v>9120</v>
      </c>
      <c r="U898" s="4" t="s">
        <v>138</v>
      </c>
      <c r="V898" s="4" t="s">
        <v>139</v>
      </c>
      <c r="Y898" s="4" t="s">
        <v>3426</v>
      </c>
      <c r="Z898" s="4" t="s">
        <v>3427</v>
      </c>
      <c r="AD898" s="4" t="s">
        <v>274</v>
      </c>
      <c r="AE898" s="4" t="s">
        <v>275</v>
      </c>
    </row>
    <row r="899" spans="1:72" ht="13.5" customHeight="1">
      <c r="A899" s="6" t="str">
        <f>HYPERLINK("http://kyu.snu.ac.kr/sdhj/index.jsp?type=hj/GK14791_00IM0001_134b.jpg","1870_해북촌_134b")</f>
        <v>1870_해북촌_134b</v>
      </c>
      <c r="B899" s="4">
        <v>1870</v>
      </c>
      <c r="C899" s="4" t="s">
        <v>9116</v>
      </c>
      <c r="D899" s="4" t="s">
        <v>9117</v>
      </c>
      <c r="E899" s="4">
        <v>898</v>
      </c>
      <c r="F899" s="4">
        <v>6</v>
      </c>
      <c r="G899" s="4" t="s">
        <v>2357</v>
      </c>
      <c r="H899" s="4" t="s">
        <v>2358</v>
      </c>
      <c r="I899" s="4">
        <v>11</v>
      </c>
      <c r="J899" s="4" t="s">
        <v>3428</v>
      </c>
      <c r="K899" s="4" t="s">
        <v>3429</v>
      </c>
      <c r="L899" s="4">
        <v>1</v>
      </c>
      <c r="M899" s="4" t="s">
        <v>3430</v>
      </c>
      <c r="N899" s="4" t="s">
        <v>3431</v>
      </c>
      <c r="Q899" s="4" t="s">
        <v>3432</v>
      </c>
      <c r="R899" s="4" t="s">
        <v>3433</v>
      </c>
      <c r="T899" s="4" t="s">
        <v>9698</v>
      </c>
      <c r="W899" s="4" t="s">
        <v>173</v>
      </c>
      <c r="X899" s="4" t="s">
        <v>9749</v>
      </c>
      <c r="Y899" s="4" t="s">
        <v>3434</v>
      </c>
      <c r="Z899" s="4" t="s">
        <v>2835</v>
      </c>
      <c r="AC899" s="4">
        <v>50</v>
      </c>
      <c r="AD899" s="4" t="s">
        <v>169</v>
      </c>
      <c r="AE899" s="4" t="s">
        <v>170</v>
      </c>
      <c r="AJ899" s="4" t="s">
        <v>34</v>
      </c>
      <c r="AK899" s="4" t="s">
        <v>35</v>
      </c>
      <c r="AL899" s="4" t="s">
        <v>176</v>
      </c>
      <c r="AM899" s="4" t="s">
        <v>177</v>
      </c>
      <c r="AT899" s="4" t="s">
        <v>82</v>
      </c>
      <c r="AU899" s="4" t="s">
        <v>83</v>
      </c>
      <c r="AV899" s="4" t="s">
        <v>3435</v>
      </c>
      <c r="AW899" s="4" t="s">
        <v>3436</v>
      </c>
      <c r="BG899" s="4" t="s">
        <v>82</v>
      </c>
      <c r="BH899" s="4" t="s">
        <v>83</v>
      </c>
      <c r="BI899" s="4" t="s">
        <v>2886</v>
      </c>
      <c r="BJ899" s="4" t="s">
        <v>2855</v>
      </c>
      <c r="BK899" s="4" t="s">
        <v>82</v>
      </c>
      <c r="BL899" s="4" t="s">
        <v>83</v>
      </c>
      <c r="BM899" s="4" t="s">
        <v>2746</v>
      </c>
      <c r="BN899" s="4" t="s">
        <v>2747</v>
      </c>
      <c r="BO899" s="4" t="s">
        <v>82</v>
      </c>
      <c r="BP899" s="4" t="s">
        <v>83</v>
      </c>
      <c r="BQ899" s="4" t="s">
        <v>3437</v>
      </c>
      <c r="BR899" s="4" t="s">
        <v>3438</v>
      </c>
      <c r="BS899" s="4" t="s">
        <v>488</v>
      </c>
      <c r="BT899" s="4" t="s">
        <v>489</v>
      </c>
    </row>
    <row r="900" spans="1:72" ht="13.5" customHeight="1">
      <c r="A900" s="6" t="str">
        <f>HYPERLINK("http://kyu.snu.ac.kr/sdhj/index.jsp?type=hj/GK14791_00IM0001_134b.jpg","1870_해북촌_134b")</f>
        <v>1870_해북촌_134b</v>
      </c>
      <c r="B900" s="4">
        <v>1870</v>
      </c>
      <c r="C900" s="4" t="s">
        <v>9337</v>
      </c>
      <c r="D900" s="4" t="s">
        <v>9338</v>
      </c>
      <c r="E900" s="4">
        <v>899</v>
      </c>
      <c r="F900" s="4">
        <v>6</v>
      </c>
      <c r="G900" s="4" t="s">
        <v>2357</v>
      </c>
      <c r="H900" s="4" t="s">
        <v>2358</v>
      </c>
      <c r="I900" s="4">
        <v>11</v>
      </c>
      <c r="L900" s="4">
        <v>1</v>
      </c>
      <c r="M900" s="4" t="s">
        <v>3430</v>
      </c>
      <c r="N900" s="4" t="s">
        <v>3431</v>
      </c>
      <c r="S900" s="4" t="s">
        <v>96</v>
      </c>
      <c r="T900" s="4" t="s">
        <v>97</v>
      </c>
      <c r="W900" s="4" t="s">
        <v>126</v>
      </c>
      <c r="X900" s="4" t="s">
        <v>9750</v>
      </c>
      <c r="Y900" s="4" t="s">
        <v>100</v>
      </c>
      <c r="Z900" s="4" t="s">
        <v>101</v>
      </c>
      <c r="AC900" s="4">
        <v>45</v>
      </c>
      <c r="AD900" s="4" t="s">
        <v>220</v>
      </c>
      <c r="AE900" s="4" t="s">
        <v>221</v>
      </c>
      <c r="AJ900" s="4" t="s">
        <v>104</v>
      </c>
      <c r="AK900" s="4" t="s">
        <v>105</v>
      </c>
      <c r="AL900" s="4" t="s">
        <v>115</v>
      </c>
      <c r="AM900" s="4" t="s">
        <v>9751</v>
      </c>
      <c r="AT900" s="4" t="s">
        <v>82</v>
      </c>
      <c r="AU900" s="4" t="s">
        <v>83</v>
      </c>
      <c r="AV900" s="4" t="s">
        <v>3439</v>
      </c>
      <c r="AW900" s="4" t="s">
        <v>3440</v>
      </c>
      <c r="BG900" s="4" t="s">
        <v>82</v>
      </c>
      <c r="BH900" s="4" t="s">
        <v>83</v>
      </c>
      <c r="BI900" s="4" t="s">
        <v>3441</v>
      </c>
      <c r="BJ900" s="4" t="s">
        <v>3442</v>
      </c>
      <c r="BK900" s="4" t="s">
        <v>82</v>
      </c>
      <c r="BL900" s="4" t="s">
        <v>83</v>
      </c>
      <c r="BM900" s="4" t="s">
        <v>3443</v>
      </c>
      <c r="BN900" s="4" t="s">
        <v>3444</v>
      </c>
      <c r="BO900" s="4" t="s">
        <v>82</v>
      </c>
      <c r="BP900" s="4" t="s">
        <v>83</v>
      </c>
      <c r="BQ900" s="4" t="s">
        <v>3445</v>
      </c>
      <c r="BR900" s="4" t="s">
        <v>3446</v>
      </c>
      <c r="BS900" s="4" t="s">
        <v>697</v>
      </c>
      <c r="BT900" s="4" t="s">
        <v>698</v>
      </c>
    </row>
    <row r="901" spans="1:72" ht="13.5" customHeight="1">
      <c r="A901" s="6" t="str">
        <f>HYPERLINK("http://kyu.snu.ac.kr/sdhj/index.jsp?type=hj/GK14791_00IM0001_134b.jpg","1870_해북촌_134b")</f>
        <v>1870_해북촌_134b</v>
      </c>
      <c r="B901" s="4">
        <v>1870</v>
      </c>
      <c r="C901" s="4" t="s">
        <v>9047</v>
      </c>
      <c r="D901" s="4" t="s">
        <v>9048</v>
      </c>
      <c r="E901" s="4">
        <v>900</v>
      </c>
      <c r="F901" s="4">
        <v>6</v>
      </c>
      <c r="G901" s="4" t="s">
        <v>2357</v>
      </c>
      <c r="H901" s="4" t="s">
        <v>2358</v>
      </c>
      <c r="I901" s="4">
        <v>11</v>
      </c>
      <c r="L901" s="4">
        <v>1</v>
      </c>
      <c r="M901" s="4" t="s">
        <v>3430</v>
      </c>
      <c r="N901" s="4" t="s">
        <v>3431</v>
      </c>
      <c r="S901" s="4" t="s">
        <v>214</v>
      </c>
      <c r="T901" s="4" t="s">
        <v>215</v>
      </c>
      <c r="W901" s="4" t="s">
        <v>310</v>
      </c>
      <c r="X901" s="4" t="s">
        <v>311</v>
      </c>
      <c r="Y901" s="4" t="s">
        <v>100</v>
      </c>
      <c r="Z901" s="4" t="s">
        <v>101</v>
      </c>
      <c r="AC901" s="4">
        <v>72</v>
      </c>
      <c r="AD901" s="4" t="s">
        <v>778</v>
      </c>
      <c r="AE901" s="4" t="s">
        <v>779</v>
      </c>
    </row>
    <row r="902" spans="1:72" ht="13.5" customHeight="1">
      <c r="A902" s="6" t="str">
        <f>HYPERLINK("http://kyu.snu.ac.kr/sdhj/index.jsp?type=hj/GK14791_00IM0001_134b.jpg","1870_해북촌_134b")</f>
        <v>1870_해북촌_134b</v>
      </c>
      <c r="B902" s="4">
        <v>1870</v>
      </c>
      <c r="C902" s="4" t="s">
        <v>9481</v>
      </c>
      <c r="D902" s="4" t="s">
        <v>9482</v>
      </c>
      <c r="E902" s="4">
        <v>901</v>
      </c>
      <c r="F902" s="4">
        <v>6</v>
      </c>
      <c r="G902" s="4" t="s">
        <v>2357</v>
      </c>
      <c r="H902" s="4" t="s">
        <v>2358</v>
      </c>
      <c r="I902" s="4">
        <v>11</v>
      </c>
      <c r="L902" s="4">
        <v>1</v>
      </c>
      <c r="M902" s="4" t="s">
        <v>3430</v>
      </c>
      <c r="N902" s="4" t="s">
        <v>3431</v>
      </c>
      <c r="S902" s="4" t="s">
        <v>116</v>
      </c>
      <c r="T902" s="4" t="s">
        <v>117</v>
      </c>
      <c r="Y902" s="4" t="s">
        <v>3447</v>
      </c>
      <c r="Z902" s="4" t="s">
        <v>3448</v>
      </c>
      <c r="AC902" s="4">
        <v>25</v>
      </c>
      <c r="AD902" s="4" t="s">
        <v>448</v>
      </c>
      <c r="AE902" s="4" t="s">
        <v>449</v>
      </c>
    </row>
    <row r="903" spans="1:72" ht="13.5" customHeight="1">
      <c r="A903" s="6" t="str">
        <f>HYPERLINK("http://kyu.snu.ac.kr/sdhj/index.jsp?type=hj/GK14791_00IM0001_134b.jpg","1870_해북촌_134b")</f>
        <v>1870_해북촌_134b</v>
      </c>
      <c r="B903" s="4">
        <v>1870</v>
      </c>
      <c r="C903" s="4" t="s">
        <v>9481</v>
      </c>
      <c r="D903" s="4" t="s">
        <v>9482</v>
      </c>
      <c r="E903" s="4">
        <v>902</v>
      </c>
      <c r="F903" s="4">
        <v>6</v>
      </c>
      <c r="G903" s="4" t="s">
        <v>2357</v>
      </c>
      <c r="H903" s="4" t="s">
        <v>2358</v>
      </c>
      <c r="I903" s="4">
        <v>11</v>
      </c>
      <c r="L903" s="4">
        <v>1</v>
      </c>
      <c r="M903" s="4" t="s">
        <v>3430</v>
      </c>
      <c r="N903" s="4" t="s">
        <v>3431</v>
      </c>
      <c r="S903" s="4" t="s">
        <v>124</v>
      </c>
      <c r="T903" s="4" t="s">
        <v>125</v>
      </c>
      <c r="W903" s="4" t="s">
        <v>634</v>
      </c>
      <c r="X903" s="4" t="s">
        <v>635</v>
      </c>
      <c r="Y903" s="4" t="s">
        <v>100</v>
      </c>
      <c r="Z903" s="4" t="s">
        <v>101</v>
      </c>
      <c r="AC903" s="4">
        <v>27</v>
      </c>
      <c r="AD903" s="4" t="s">
        <v>136</v>
      </c>
      <c r="AE903" s="4" t="s">
        <v>137</v>
      </c>
    </row>
    <row r="904" spans="1:72" ht="13.5" customHeight="1">
      <c r="A904" s="6" t="str">
        <f>HYPERLINK("http://kyu.snu.ac.kr/sdhj/index.jsp?type=hj/GK14791_00IM0001_134b.jpg","1870_해북촌_134b")</f>
        <v>1870_해북촌_134b</v>
      </c>
      <c r="B904" s="4">
        <v>1870</v>
      </c>
      <c r="C904" s="4" t="s">
        <v>9481</v>
      </c>
      <c r="D904" s="4" t="s">
        <v>9482</v>
      </c>
      <c r="E904" s="4">
        <v>903</v>
      </c>
      <c r="F904" s="4">
        <v>6</v>
      </c>
      <c r="G904" s="4" t="s">
        <v>2357</v>
      </c>
      <c r="H904" s="4" t="s">
        <v>2358</v>
      </c>
      <c r="I904" s="4">
        <v>11</v>
      </c>
      <c r="L904" s="4">
        <v>1</v>
      </c>
      <c r="M904" s="4" t="s">
        <v>3430</v>
      </c>
      <c r="N904" s="4" t="s">
        <v>3431</v>
      </c>
      <c r="T904" s="4" t="s">
        <v>9702</v>
      </c>
      <c r="U904" s="4" t="s">
        <v>284</v>
      </c>
      <c r="V904" s="4" t="s">
        <v>285</v>
      </c>
      <c r="Y904" s="4" t="s">
        <v>1779</v>
      </c>
      <c r="Z904" s="4" t="s">
        <v>1780</v>
      </c>
      <c r="AD904" s="4" t="s">
        <v>312</v>
      </c>
      <c r="AE904" s="4" t="s">
        <v>313</v>
      </c>
    </row>
    <row r="905" spans="1:72" ht="13.5" customHeight="1">
      <c r="A905" s="6" t="str">
        <f>HYPERLINK("http://kyu.snu.ac.kr/sdhj/index.jsp?type=hj/GK14791_00IM0001_134b.jpg","1870_해북촌_134b")</f>
        <v>1870_해북촌_134b</v>
      </c>
      <c r="B905" s="4">
        <v>1870</v>
      </c>
      <c r="C905" s="4" t="s">
        <v>9481</v>
      </c>
      <c r="D905" s="4" t="s">
        <v>9482</v>
      </c>
      <c r="E905" s="4">
        <v>904</v>
      </c>
      <c r="F905" s="4">
        <v>6</v>
      </c>
      <c r="G905" s="4" t="s">
        <v>2357</v>
      </c>
      <c r="H905" s="4" t="s">
        <v>2358</v>
      </c>
      <c r="I905" s="4">
        <v>11</v>
      </c>
      <c r="L905" s="4">
        <v>1</v>
      </c>
      <c r="M905" s="4" t="s">
        <v>3430</v>
      </c>
      <c r="N905" s="4" t="s">
        <v>3431</v>
      </c>
      <c r="T905" s="4" t="s">
        <v>9702</v>
      </c>
      <c r="U905" s="4" t="s">
        <v>138</v>
      </c>
      <c r="V905" s="4" t="s">
        <v>139</v>
      </c>
      <c r="Y905" s="4" t="s">
        <v>1603</v>
      </c>
      <c r="Z905" s="4" t="s">
        <v>1604</v>
      </c>
      <c r="AD905" s="4" t="s">
        <v>765</v>
      </c>
      <c r="AE905" s="4" t="s">
        <v>766</v>
      </c>
    </row>
    <row r="906" spans="1:72" ht="13.5" customHeight="1">
      <c r="A906" s="6" t="str">
        <f>HYPERLINK("http://kyu.snu.ac.kr/sdhj/index.jsp?type=hj/GK14791_00IM0001_134b.jpg","1870_해북촌_134b")</f>
        <v>1870_해북촌_134b</v>
      </c>
      <c r="B906" s="4">
        <v>1870</v>
      </c>
      <c r="C906" s="4" t="s">
        <v>9481</v>
      </c>
      <c r="D906" s="4" t="s">
        <v>9482</v>
      </c>
      <c r="E906" s="4">
        <v>905</v>
      </c>
      <c r="F906" s="4">
        <v>6</v>
      </c>
      <c r="G906" s="4" t="s">
        <v>2357</v>
      </c>
      <c r="H906" s="4" t="s">
        <v>2358</v>
      </c>
      <c r="I906" s="4">
        <v>11</v>
      </c>
      <c r="L906" s="4">
        <v>1</v>
      </c>
      <c r="M906" s="4" t="s">
        <v>3430</v>
      </c>
      <c r="N906" s="4" t="s">
        <v>3431</v>
      </c>
      <c r="T906" s="4" t="s">
        <v>9702</v>
      </c>
      <c r="U906" s="4" t="s">
        <v>138</v>
      </c>
      <c r="V906" s="4" t="s">
        <v>139</v>
      </c>
      <c r="Y906" s="4" t="s">
        <v>3449</v>
      </c>
      <c r="Z906" s="4" t="s">
        <v>3450</v>
      </c>
      <c r="AD906" s="4" t="s">
        <v>188</v>
      </c>
      <c r="AE906" s="4" t="s">
        <v>189</v>
      </c>
    </row>
    <row r="907" spans="1:72" ht="13.5" customHeight="1">
      <c r="A907" s="6" t="str">
        <f>HYPERLINK("http://kyu.snu.ac.kr/sdhj/index.jsp?type=hj/GK14791_00IM0001_134b.jpg","1870_해북촌_134b")</f>
        <v>1870_해북촌_134b</v>
      </c>
      <c r="B907" s="4">
        <v>1870</v>
      </c>
      <c r="C907" s="4" t="s">
        <v>9481</v>
      </c>
      <c r="D907" s="4" t="s">
        <v>9482</v>
      </c>
      <c r="E907" s="4">
        <v>906</v>
      </c>
      <c r="F907" s="4">
        <v>6</v>
      </c>
      <c r="G907" s="4" t="s">
        <v>2357</v>
      </c>
      <c r="H907" s="4" t="s">
        <v>2358</v>
      </c>
      <c r="I907" s="4">
        <v>11</v>
      </c>
      <c r="L907" s="4">
        <v>2</v>
      </c>
      <c r="M907" s="4" t="s">
        <v>3451</v>
      </c>
      <c r="N907" s="4" t="s">
        <v>3452</v>
      </c>
      <c r="Q907" s="4" t="s">
        <v>3453</v>
      </c>
      <c r="R907" s="4" t="s">
        <v>3454</v>
      </c>
      <c r="T907" s="4" t="s">
        <v>9109</v>
      </c>
      <c r="W907" s="4" t="s">
        <v>688</v>
      </c>
      <c r="X907" s="4" t="s">
        <v>689</v>
      </c>
      <c r="Y907" s="4" t="s">
        <v>3455</v>
      </c>
      <c r="Z907" s="4" t="s">
        <v>3456</v>
      </c>
      <c r="AC907" s="4">
        <v>35</v>
      </c>
      <c r="AD907" s="4" t="s">
        <v>188</v>
      </c>
      <c r="AE907" s="4" t="s">
        <v>189</v>
      </c>
      <c r="AJ907" s="4" t="s">
        <v>34</v>
      </c>
      <c r="AK907" s="4" t="s">
        <v>35</v>
      </c>
      <c r="AL907" s="4" t="s">
        <v>260</v>
      </c>
      <c r="AM907" s="4" t="s">
        <v>261</v>
      </c>
      <c r="AT907" s="4" t="s">
        <v>82</v>
      </c>
      <c r="AU907" s="4" t="s">
        <v>83</v>
      </c>
      <c r="AV907" s="4" t="s">
        <v>3457</v>
      </c>
      <c r="AW907" s="4" t="s">
        <v>2367</v>
      </c>
      <c r="BG907" s="4" t="s">
        <v>82</v>
      </c>
      <c r="BH907" s="4" t="s">
        <v>83</v>
      </c>
      <c r="BI907" s="4" t="s">
        <v>2476</v>
      </c>
      <c r="BJ907" s="4" t="s">
        <v>2477</v>
      </c>
      <c r="BK907" s="4" t="s">
        <v>336</v>
      </c>
      <c r="BL907" s="4" t="s">
        <v>337</v>
      </c>
      <c r="BM907" s="4" t="s">
        <v>3458</v>
      </c>
      <c r="BN907" s="4" t="s">
        <v>3459</v>
      </c>
      <c r="BO907" s="4" t="s">
        <v>82</v>
      </c>
      <c r="BP907" s="4" t="s">
        <v>83</v>
      </c>
      <c r="BQ907" s="4" t="s">
        <v>3460</v>
      </c>
      <c r="BR907" s="4" t="s">
        <v>1024</v>
      </c>
      <c r="BS907" s="4" t="s">
        <v>488</v>
      </c>
      <c r="BT907" s="4" t="s">
        <v>489</v>
      </c>
    </row>
    <row r="908" spans="1:72" ht="13.5" customHeight="1">
      <c r="A908" s="6" t="str">
        <f>HYPERLINK("http://kyu.snu.ac.kr/sdhj/index.jsp?type=hj/GK14791_00IM0001_134b.jpg","1870_해북촌_134b")</f>
        <v>1870_해북촌_134b</v>
      </c>
      <c r="B908" s="4">
        <v>1870</v>
      </c>
      <c r="C908" s="4" t="s">
        <v>9261</v>
      </c>
      <c r="D908" s="4" t="s">
        <v>9262</v>
      </c>
      <c r="E908" s="4">
        <v>907</v>
      </c>
      <c r="F908" s="4">
        <v>6</v>
      </c>
      <c r="G908" s="4" t="s">
        <v>2357</v>
      </c>
      <c r="H908" s="4" t="s">
        <v>2358</v>
      </c>
      <c r="I908" s="4">
        <v>11</v>
      </c>
      <c r="L908" s="4">
        <v>2</v>
      </c>
      <c r="M908" s="4" t="s">
        <v>3451</v>
      </c>
      <c r="N908" s="4" t="s">
        <v>3452</v>
      </c>
      <c r="S908" s="4" t="s">
        <v>214</v>
      </c>
      <c r="T908" s="4" t="s">
        <v>215</v>
      </c>
      <c r="W908" s="4" t="s">
        <v>490</v>
      </c>
      <c r="X908" s="4" t="s">
        <v>491</v>
      </c>
      <c r="Y908" s="4" t="s">
        <v>100</v>
      </c>
      <c r="Z908" s="4" t="s">
        <v>101</v>
      </c>
      <c r="AC908" s="4">
        <v>67</v>
      </c>
      <c r="AD908" s="4" t="s">
        <v>238</v>
      </c>
      <c r="AE908" s="4" t="s">
        <v>239</v>
      </c>
    </row>
    <row r="909" spans="1:72" ht="13.5" customHeight="1">
      <c r="A909" s="6" t="str">
        <f>HYPERLINK("http://kyu.snu.ac.kr/sdhj/index.jsp?type=hj/GK14791_00IM0001_134b.jpg","1870_해북촌_134b")</f>
        <v>1870_해북촌_134b</v>
      </c>
      <c r="B909" s="4">
        <v>1870</v>
      </c>
      <c r="C909" s="4" t="s">
        <v>8930</v>
      </c>
      <c r="D909" s="4" t="s">
        <v>8931</v>
      </c>
      <c r="E909" s="4">
        <v>908</v>
      </c>
      <c r="F909" s="4">
        <v>6</v>
      </c>
      <c r="G909" s="4" t="s">
        <v>2357</v>
      </c>
      <c r="H909" s="4" t="s">
        <v>2358</v>
      </c>
      <c r="I909" s="4">
        <v>11</v>
      </c>
      <c r="L909" s="4">
        <v>2</v>
      </c>
      <c r="M909" s="4" t="s">
        <v>3451</v>
      </c>
      <c r="N909" s="4" t="s">
        <v>3452</v>
      </c>
      <c r="S909" s="4" t="s">
        <v>96</v>
      </c>
      <c r="T909" s="4" t="s">
        <v>97</v>
      </c>
      <c r="W909" s="4" t="s">
        <v>647</v>
      </c>
      <c r="X909" s="4" t="s">
        <v>648</v>
      </c>
      <c r="Y909" s="4" t="s">
        <v>100</v>
      </c>
      <c r="Z909" s="4" t="s">
        <v>101</v>
      </c>
      <c r="AC909" s="4">
        <v>31</v>
      </c>
      <c r="AD909" s="4" t="s">
        <v>414</v>
      </c>
      <c r="AE909" s="4" t="s">
        <v>415</v>
      </c>
      <c r="AJ909" s="4" t="s">
        <v>104</v>
      </c>
      <c r="AK909" s="4" t="s">
        <v>105</v>
      </c>
      <c r="AL909" s="4" t="s">
        <v>697</v>
      </c>
      <c r="AM909" s="4" t="s">
        <v>698</v>
      </c>
      <c r="AT909" s="4" t="s">
        <v>82</v>
      </c>
      <c r="AU909" s="4" t="s">
        <v>83</v>
      </c>
      <c r="AV909" s="4" t="s">
        <v>3461</v>
      </c>
      <c r="AW909" s="4" t="s">
        <v>3462</v>
      </c>
      <c r="BG909" s="4" t="s">
        <v>82</v>
      </c>
      <c r="BH909" s="4" t="s">
        <v>83</v>
      </c>
      <c r="BI909" s="4" t="s">
        <v>3463</v>
      </c>
      <c r="BJ909" s="4" t="s">
        <v>3464</v>
      </c>
      <c r="BK909" s="4" t="s">
        <v>82</v>
      </c>
      <c r="BL909" s="4" t="s">
        <v>83</v>
      </c>
      <c r="BM909" s="4" t="s">
        <v>3465</v>
      </c>
      <c r="BN909" s="4" t="s">
        <v>3466</v>
      </c>
      <c r="BO909" s="4" t="s">
        <v>82</v>
      </c>
      <c r="BP909" s="4" t="s">
        <v>83</v>
      </c>
      <c r="BQ909" s="4" t="s">
        <v>3467</v>
      </c>
      <c r="BR909" s="4" t="s">
        <v>3468</v>
      </c>
      <c r="BS909" s="4" t="s">
        <v>638</v>
      </c>
      <c r="BT909" s="4" t="s">
        <v>639</v>
      </c>
    </row>
    <row r="910" spans="1:72" ht="13.5" customHeight="1">
      <c r="A910" s="6" t="str">
        <f>HYPERLINK("http://kyu.snu.ac.kr/sdhj/index.jsp?type=hj/GK14791_00IM0001_134b.jpg","1870_해북촌_134b")</f>
        <v>1870_해북촌_134b</v>
      </c>
      <c r="B910" s="4">
        <v>1870</v>
      </c>
      <c r="C910" s="4" t="s">
        <v>9038</v>
      </c>
      <c r="D910" s="4" t="s">
        <v>9039</v>
      </c>
      <c r="E910" s="4">
        <v>909</v>
      </c>
      <c r="F910" s="4">
        <v>6</v>
      </c>
      <c r="G910" s="4" t="s">
        <v>2357</v>
      </c>
      <c r="H910" s="4" t="s">
        <v>2358</v>
      </c>
      <c r="I910" s="4">
        <v>11</v>
      </c>
      <c r="L910" s="4">
        <v>2</v>
      </c>
      <c r="M910" s="4" t="s">
        <v>3451</v>
      </c>
      <c r="N910" s="4" t="s">
        <v>3452</v>
      </c>
      <c r="T910" s="4" t="s">
        <v>9120</v>
      </c>
      <c r="U910" s="4" t="s">
        <v>284</v>
      </c>
      <c r="V910" s="4" t="s">
        <v>285</v>
      </c>
      <c r="Y910" s="4" t="s">
        <v>3469</v>
      </c>
      <c r="Z910" s="4" t="s">
        <v>3470</v>
      </c>
      <c r="AD910" s="4" t="s">
        <v>151</v>
      </c>
      <c r="AE910" s="4" t="s">
        <v>152</v>
      </c>
    </row>
    <row r="911" spans="1:72" ht="13.5" customHeight="1">
      <c r="A911" s="6" t="str">
        <f>HYPERLINK("http://kyu.snu.ac.kr/sdhj/index.jsp?type=hj/GK14791_00IM0001_134b.jpg","1870_해북촌_134b")</f>
        <v>1870_해북촌_134b</v>
      </c>
      <c r="B911" s="4">
        <v>1870</v>
      </c>
      <c r="C911" s="4" t="s">
        <v>9116</v>
      </c>
      <c r="D911" s="4" t="s">
        <v>9117</v>
      </c>
      <c r="E911" s="4">
        <v>910</v>
      </c>
      <c r="F911" s="4">
        <v>6</v>
      </c>
      <c r="G911" s="4" t="s">
        <v>2357</v>
      </c>
      <c r="H911" s="4" t="s">
        <v>2358</v>
      </c>
      <c r="I911" s="4">
        <v>11</v>
      </c>
      <c r="L911" s="4">
        <v>2</v>
      </c>
      <c r="M911" s="4" t="s">
        <v>3451</v>
      </c>
      <c r="N911" s="4" t="s">
        <v>3452</v>
      </c>
      <c r="T911" s="4" t="s">
        <v>9120</v>
      </c>
      <c r="U911" s="4" t="s">
        <v>138</v>
      </c>
      <c r="V911" s="4" t="s">
        <v>139</v>
      </c>
      <c r="Y911" s="4" t="s">
        <v>3471</v>
      </c>
      <c r="Z911" s="4" t="s">
        <v>3472</v>
      </c>
      <c r="AD911" s="4" t="s">
        <v>248</v>
      </c>
      <c r="AE911" s="4" t="s">
        <v>249</v>
      </c>
    </row>
    <row r="912" spans="1:72" ht="13.5" customHeight="1">
      <c r="A912" s="6" t="str">
        <f>HYPERLINK("http://kyu.snu.ac.kr/sdhj/index.jsp?type=hj/GK14791_00IM0001_134b.jpg","1870_해북촌_134b")</f>
        <v>1870_해북촌_134b</v>
      </c>
      <c r="B912" s="4">
        <v>1870</v>
      </c>
      <c r="C912" s="4" t="s">
        <v>9116</v>
      </c>
      <c r="D912" s="4" t="s">
        <v>9117</v>
      </c>
      <c r="E912" s="4">
        <v>911</v>
      </c>
      <c r="F912" s="4">
        <v>6</v>
      </c>
      <c r="G912" s="4" t="s">
        <v>2357</v>
      </c>
      <c r="H912" s="4" t="s">
        <v>2358</v>
      </c>
      <c r="I912" s="4">
        <v>11</v>
      </c>
      <c r="L912" s="4">
        <v>2</v>
      </c>
      <c r="M912" s="4" t="s">
        <v>3451</v>
      </c>
      <c r="N912" s="4" t="s">
        <v>3452</v>
      </c>
      <c r="T912" s="4" t="s">
        <v>9120</v>
      </c>
      <c r="U912" s="4" t="s">
        <v>138</v>
      </c>
      <c r="V912" s="4" t="s">
        <v>139</v>
      </c>
      <c r="Y912" s="4" t="s">
        <v>3473</v>
      </c>
      <c r="Z912" s="4" t="s">
        <v>3474</v>
      </c>
      <c r="AD912" s="4" t="s">
        <v>414</v>
      </c>
      <c r="AE912" s="4" t="s">
        <v>415</v>
      </c>
    </row>
    <row r="913" spans="1:72" ht="13.5" customHeight="1">
      <c r="A913" s="6" t="str">
        <f>HYPERLINK("http://kyu.snu.ac.kr/sdhj/index.jsp?type=hj/GK14791_00IM0001_134b.jpg","1870_해북촌_134b")</f>
        <v>1870_해북촌_134b</v>
      </c>
      <c r="B913" s="4">
        <v>1870</v>
      </c>
      <c r="C913" s="4" t="s">
        <v>9116</v>
      </c>
      <c r="D913" s="4" t="s">
        <v>9117</v>
      </c>
      <c r="E913" s="4">
        <v>912</v>
      </c>
      <c r="F913" s="4">
        <v>6</v>
      </c>
      <c r="G913" s="4" t="s">
        <v>2357</v>
      </c>
      <c r="H913" s="4" t="s">
        <v>2358</v>
      </c>
      <c r="I913" s="4">
        <v>11</v>
      </c>
      <c r="L913" s="4">
        <v>3</v>
      </c>
      <c r="M913" s="4" t="s">
        <v>3475</v>
      </c>
      <c r="N913" s="4" t="s">
        <v>3476</v>
      </c>
      <c r="T913" s="4" t="s">
        <v>9698</v>
      </c>
      <c r="U913" s="4" t="s">
        <v>73</v>
      </c>
      <c r="V913" s="4" t="s">
        <v>74</v>
      </c>
      <c r="W913" s="4" t="s">
        <v>1017</v>
      </c>
      <c r="X913" s="4" t="s">
        <v>1018</v>
      </c>
      <c r="Y913" s="4" t="s">
        <v>3477</v>
      </c>
      <c r="Z913" s="4" t="s">
        <v>2304</v>
      </c>
      <c r="AC913" s="4">
        <v>53</v>
      </c>
      <c r="AD913" s="4" t="s">
        <v>321</v>
      </c>
      <c r="AE913" s="4" t="s">
        <v>322</v>
      </c>
      <c r="AJ913" s="4" t="s">
        <v>34</v>
      </c>
      <c r="AK913" s="4" t="s">
        <v>35</v>
      </c>
      <c r="AL913" s="4" t="s">
        <v>502</v>
      </c>
      <c r="AM913" s="4" t="s">
        <v>9733</v>
      </c>
      <c r="AT913" s="4" t="s">
        <v>82</v>
      </c>
      <c r="AU913" s="4" t="s">
        <v>83</v>
      </c>
      <c r="AV913" s="4" t="s">
        <v>3478</v>
      </c>
      <c r="AW913" s="4" t="s">
        <v>3479</v>
      </c>
      <c r="BG913" s="4" t="s">
        <v>82</v>
      </c>
      <c r="BH913" s="4" t="s">
        <v>83</v>
      </c>
      <c r="BI913" s="4" t="s">
        <v>3480</v>
      </c>
      <c r="BJ913" s="4" t="s">
        <v>3481</v>
      </c>
      <c r="BK913" s="4" t="s">
        <v>82</v>
      </c>
      <c r="BL913" s="4" t="s">
        <v>83</v>
      </c>
      <c r="BM913" s="4" t="s">
        <v>3482</v>
      </c>
      <c r="BN913" s="4" t="s">
        <v>3483</v>
      </c>
      <c r="BO913" s="4" t="s">
        <v>82</v>
      </c>
      <c r="BP913" s="4" t="s">
        <v>83</v>
      </c>
      <c r="BQ913" s="4" t="s">
        <v>3484</v>
      </c>
      <c r="BR913" s="4" t="s">
        <v>3485</v>
      </c>
      <c r="BS913" s="4" t="s">
        <v>115</v>
      </c>
      <c r="BT913" s="4" t="s">
        <v>9497</v>
      </c>
    </row>
    <row r="914" spans="1:72" ht="13.5" customHeight="1">
      <c r="A914" s="6" t="str">
        <f>HYPERLINK("http://kyu.snu.ac.kr/sdhj/index.jsp?type=hj/GK14791_00IM0001_134b.jpg","1870_해북촌_134b")</f>
        <v>1870_해북촌_134b</v>
      </c>
      <c r="B914" s="4">
        <v>1870</v>
      </c>
      <c r="C914" s="4" t="s">
        <v>9498</v>
      </c>
      <c r="D914" s="4" t="s">
        <v>9499</v>
      </c>
      <c r="E914" s="4">
        <v>913</v>
      </c>
      <c r="F914" s="4">
        <v>6</v>
      </c>
      <c r="G914" s="4" t="s">
        <v>2357</v>
      </c>
      <c r="H914" s="4" t="s">
        <v>2358</v>
      </c>
      <c r="I914" s="4">
        <v>11</v>
      </c>
      <c r="L914" s="4">
        <v>3</v>
      </c>
      <c r="M914" s="4" t="s">
        <v>3475</v>
      </c>
      <c r="N914" s="4" t="s">
        <v>3476</v>
      </c>
      <c r="S914" s="4" t="s">
        <v>96</v>
      </c>
      <c r="T914" s="4" t="s">
        <v>97</v>
      </c>
      <c r="W914" s="4" t="s">
        <v>126</v>
      </c>
      <c r="X914" s="4" t="s">
        <v>9750</v>
      </c>
      <c r="Y914" s="4" t="s">
        <v>100</v>
      </c>
      <c r="Z914" s="4" t="s">
        <v>101</v>
      </c>
      <c r="AC914" s="4">
        <v>44</v>
      </c>
      <c r="AD914" s="4" t="s">
        <v>287</v>
      </c>
      <c r="AE914" s="4" t="s">
        <v>288</v>
      </c>
      <c r="AJ914" s="4" t="s">
        <v>104</v>
      </c>
      <c r="AK914" s="4" t="s">
        <v>105</v>
      </c>
      <c r="AL914" s="4" t="s">
        <v>222</v>
      </c>
      <c r="AM914" s="4" t="s">
        <v>223</v>
      </c>
      <c r="AT914" s="4" t="s">
        <v>82</v>
      </c>
      <c r="AU914" s="4" t="s">
        <v>83</v>
      </c>
      <c r="AV914" s="4" t="s">
        <v>3486</v>
      </c>
      <c r="AW914" s="4" t="s">
        <v>3487</v>
      </c>
      <c r="BG914" s="4" t="s">
        <v>82</v>
      </c>
      <c r="BH914" s="4" t="s">
        <v>83</v>
      </c>
      <c r="BI914" s="4" t="s">
        <v>1193</v>
      </c>
      <c r="BJ914" s="4" t="s">
        <v>1194</v>
      </c>
      <c r="BK914" s="4" t="s">
        <v>82</v>
      </c>
      <c r="BL914" s="4" t="s">
        <v>83</v>
      </c>
      <c r="BM914" s="4" t="s">
        <v>2860</v>
      </c>
      <c r="BN914" s="4" t="s">
        <v>2861</v>
      </c>
      <c r="BO914" s="4" t="s">
        <v>82</v>
      </c>
      <c r="BP914" s="4" t="s">
        <v>83</v>
      </c>
      <c r="BQ914" s="4" t="s">
        <v>3488</v>
      </c>
      <c r="BR914" s="4" t="s">
        <v>3489</v>
      </c>
      <c r="BS914" s="4" t="s">
        <v>358</v>
      </c>
      <c r="BT914" s="4" t="s">
        <v>359</v>
      </c>
    </row>
    <row r="915" spans="1:72" ht="13.5" customHeight="1">
      <c r="A915" s="6" t="str">
        <f>HYPERLINK("http://kyu.snu.ac.kr/sdhj/index.jsp?type=hj/GK14791_00IM0001_134b.jpg","1870_해북촌_134b")</f>
        <v>1870_해북촌_134b</v>
      </c>
      <c r="B915" s="4">
        <v>1870</v>
      </c>
      <c r="C915" s="4" t="s">
        <v>9026</v>
      </c>
      <c r="D915" s="4" t="s">
        <v>9027</v>
      </c>
      <c r="E915" s="4">
        <v>914</v>
      </c>
      <c r="F915" s="4">
        <v>6</v>
      </c>
      <c r="G915" s="4" t="s">
        <v>2357</v>
      </c>
      <c r="H915" s="4" t="s">
        <v>2358</v>
      </c>
      <c r="I915" s="4">
        <v>11</v>
      </c>
      <c r="L915" s="4">
        <v>3</v>
      </c>
      <c r="M915" s="4" t="s">
        <v>3475</v>
      </c>
      <c r="N915" s="4" t="s">
        <v>3476</v>
      </c>
      <c r="T915" s="4" t="s">
        <v>9702</v>
      </c>
      <c r="U915" s="4" t="s">
        <v>284</v>
      </c>
      <c r="V915" s="4" t="s">
        <v>285</v>
      </c>
      <c r="Y915" s="4" t="s">
        <v>3369</v>
      </c>
      <c r="Z915" s="4" t="s">
        <v>3370</v>
      </c>
      <c r="AD915" s="4" t="s">
        <v>378</v>
      </c>
      <c r="AE915" s="4" t="s">
        <v>379</v>
      </c>
    </row>
    <row r="916" spans="1:72" ht="13.5" customHeight="1">
      <c r="A916" s="6" t="str">
        <f>HYPERLINK("http://kyu.snu.ac.kr/sdhj/index.jsp?type=hj/GK14791_00IM0001_134b.jpg","1870_해북촌_134b")</f>
        <v>1870_해북촌_134b</v>
      </c>
      <c r="B916" s="4">
        <v>1870</v>
      </c>
      <c r="C916" s="4" t="s">
        <v>9481</v>
      </c>
      <c r="D916" s="4" t="s">
        <v>9482</v>
      </c>
      <c r="E916" s="4">
        <v>915</v>
      </c>
      <c r="F916" s="4">
        <v>6</v>
      </c>
      <c r="G916" s="4" t="s">
        <v>2357</v>
      </c>
      <c r="H916" s="4" t="s">
        <v>2358</v>
      </c>
      <c r="I916" s="4">
        <v>11</v>
      </c>
      <c r="L916" s="4">
        <v>3</v>
      </c>
      <c r="M916" s="4" t="s">
        <v>3475</v>
      </c>
      <c r="N916" s="4" t="s">
        <v>3476</v>
      </c>
      <c r="T916" s="4" t="s">
        <v>9702</v>
      </c>
      <c r="U916" s="4" t="s">
        <v>138</v>
      </c>
      <c r="V916" s="4" t="s">
        <v>139</v>
      </c>
      <c r="Y916" s="4" t="s">
        <v>1228</v>
      </c>
      <c r="Z916" s="4" t="s">
        <v>513</v>
      </c>
      <c r="AD916" s="4" t="s">
        <v>242</v>
      </c>
      <c r="AE916" s="4" t="s">
        <v>243</v>
      </c>
    </row>
    <row r="917" spans="1:72" ht="13.5" customHeight="1">
      <c r="A917" s="6" t="str">
        <f>HYPERLINK("http://kyu.snu.ac.kr/sdhj/index.jsp?type=hj/GK14791_00IM0001_134b.jpg","1870_해북촌_134b")</f>
        <v>1870_해북촌_134b</v>
      </c>
      <c r="B917" s="4">
        <v>1870</v>
      </c>
      <c r="C917" s="4" t="s">
        <v>9481</v>
      </c>
      <c r="D917" s="4" t="s">
        <v>9482</v>
      </c>
      <c r="E917" s="4">
        <v>916</v>
      </c>
      <c r="F917" s="4">
        <v>6</v>
      </c>
      <c r="G917" s="4" t="s">
        <v>2357</v>
      </c>
      <c r="H917" s="4" t="s">
        <v>2358</v>
      </c>
      <c r="I917" s="4">
        <v>11</v>
      </c>
      <c r="L917" s="4">
        <v>3</v>
      </c>
      <c r="M917" s="4" t="s">
        <v>3475</v>
      </c>
      <c r="N917" s="4" t="s">
        <v>3476</v>
      </c>
      <c r="T917" s="4" t="s">
        <v>9702</v>
      </c>
      <c r="U917" s="4" t="s">
        <v>138</v>
      </c>
      <c r="V917" s="4" t="s">
        <v>139</v>
      </c>
      <c r="Y917" s="4" t="s">
        <v>2350</v>
      </c>
      <c r="Z917" s="4" t="s">
        <v>515</v>
      </c>
      <c r="AD917" s="4" t="s">
        <v>492</v>
      </c>
      <c r="AE917" s="4" t="s">
        <v>493</v>
      </c>
    </row>
    <row r="918" spans="1:72" ht="13.5" customHeight="1">
      <c r="A918" s="6" t="str">
        <f>HYPERLINK("http://kyu.snu.ac.kr/sdhj/index.jsp?type=hj/GK14791_00IM0001_134b.jpg","1870_해북촌_134b")</f>
        <v>1870_해북촌_134b</v>
      </c>
      <c r="B918" s="4">
        <v>1870</v>
      </c>
      <c r="C918" s="4" t="s">
        <v>9481</v>
      </c>
      <c r="D918" s="4" t="s">
        <v>9482</v>
      </c>
      <c r="E918" s="4">
        <v>917</v>
      </c>
      <c r="F918" s="4">
        <v>6</v>
      </c>
      <c r="G918" s="4" t="s">
        <v>2357</v>
      </c>
      <c r="H918" s="4" t="s">
        <v>2358</v>
      </c>
      <c r="I918" s="4">
        <v>11</v>
      </c>
      <c r="L918" s="4">
        <v>4</v>
      </c>
      <c r="M918" s="4" t="s">
        <v>3490</v>
      </c>
      <c r="N918" s="4" t="s">
        <v>3491</v>
      </c>
      <c r="T918" s="4" t="s">
        <v>9371</v>
      </c>
      <c r="U918" s="4" t="s">
        <v>73</v>
      </c>
      <c r="V918" s="4" t="s">
        <v>74</v>
      </c>
      <c r="W918" s="4" t="s">
        <v>688</v>
      </c>
      <c r="X918" s="4" t="s">
        <v>689</v>
      </c>
      <c r="Y918" s="4" t="s">
        <v>3492</v>
      </c>
      <c r="Z918" s="4" t="s">
        <v>2279</v>
      </c>
      <c r="AC918" s="4">
        <v>67</v>
      </c>
      <c r="AD918" s="4" t="s">
        <v>238</v>
      </c>
      <c r="AE918" s="4" t="s">
        <v>239</v>
      </c>
      <c r="AJ918" s="4" t="s">
        <v>34</v>
      </c>
      <c r="AK918" s="4" t="s">
        <v>35</v>
      </c>
      <c r="AL918" s="4" t="s">
        <v>260</v>
      </c>
      <c r="AM918" s="4" t="s">
        <v>261</v>
      </c>
      <c r="AT918" s="4" t="s">
        <v>82</v>
      </c>
      <c r="AU918" s="4" t="s">
        <v>83</v>
      </c>
      <c r="AV918" s="4" t="s">
        <v>302</v>
      </c>
      <c r="AW918" s="4" t="s">
        <v>303</v>
      </c>
      <c r="BG918" s="4" t="s">
        <v>82</v>
      </c>
      <c r="BH918" s="4" t="s">
        <v>83</v>
      </c>
      <c r="BI918" s="4" t="s">
        <v>2280</v>
      </c>
      <c r="BJ918" s="4" t="s">
        <v>2281</v>
      </c>
      <c r="BK918" s="4" t="s">
        <v>82</v>
      </c>
      <c r="BL918" s="4" t="s">
        <v>83</v>
      </c>
      <c r="BM918" s="4" t="s">
        <v>3493</v>
      </c>
      <c r="BN918" s="4" t="s">
        <v>3494</v>
      </c>
      <c r="BO918" s="4" t="s">
        <v>82</v>
      </c>
      <c r="BP918" s="4" t="s">
        <v>83</v>
      </c>
      <c r="BQ918" s="4" t="s">
        <v>3495</v>
      </c>
      <c r="BR918" s="4" t="s">
        <v>3496</v>
      </c>
      <c r="BS918" s="4" t="s">
        <v>893</v>
      </c>
      <c r="BT918" s="4" t="s">
        <v>894</v>
      </c>
    </row>
    <row r="919" spans="1:72" ht="13.5" customHeight="1">
      <c r="A919" s="6" t="str">
        <f>HYPERLINK("http://kyu.snu.ac.kr/sdhj/index.jsp?type=hj/GK14791_00IM0001_134b.jpg","1870_해북촌_134b")</f>
        <v>1870_해북촌_134b</v>
      </c>
      <c r="B919" s="4">
        <v>1870</v>
      </c>
      <c r="C919" s="4" t="s">
        <v>9084</v>
      </c>
      <c r="D919" s="4" t="s">
        <v>9085</v>
      </c>
      <c r="E919" s="4">
        <v>918</v>
      </c>
      <c r="F919" s="4">
        <v>6</v>
      </c>
      <c r="G919" s="4" t="s">
        <v>2357</v>
      </c>
      <c r="H919" s="4" t="s">
        <v>2358</v>
      </c>
      <c r="I919" s="4">
        <v>11</v>
      </c>
      <c r="L919" s="4">
        <v>4</v>
      </c>
      <c r="M919" s="4" t="s">
        <v>3490</v>
      </c>
      <c r="N919" s="4" t="s">
        <v>3491</v>
      </c>
      <c r="S919" s="4" t="s">
        <v>96</v>
      </c>
      <c r="T919" s="4" t="s">
        <v>97</v>
      </c>
      <c r="W919" s="4" t="s">
        <v>75</v>
      </c>
      <c r="X919" s="4" t="s">
        <v>9752</v>
      </c>
      <c r="Y919" s="4" t="s">
        <v>100</v>
      </c>
      <c r="Z919" s="4" t="s">
        <v>101</v>
      </c>
      <c r="AC919" s="4">
        <v>67</v>
      </c>
      <c r="AD919" s="4" t="s">
        <v>238</v>
      </c>
      <c r="AE919" s="4" t="s">
        <v>239</v>
      </c>
      <c r="AJ919" s="4" t="s">
        <v>104</v>
      </c>
      <c r="AK919" s="4" t="s">
        <v>105</v>
      </c>
      <c r="AL919" s="4" t="s">
        <v>222</v>
      </c>
      <c r="AM919" s="4" t="s">
        <v>223</v>
      </c>
      <c r="AT919" s="4" t="s">
        <v>82</v>
      </c>
      <c r="AU919" s="4" t="s">
        <v>83</v>
      </c>
      <c r="AV919" s="4" t="s">
        <v>3497</v>
      </c>
      <c r="AW919" s="4" t="s">
        <v>3498</v>
      </c>
      <c r="BG919" s="4" t="s">
        <v>82</v>
      </c>
      <c r="BH919" s="4" t="s">
        <v>83</v>
      </c>
      <c r="BI919" s="4" t="s">
        <v>3499</v>
      </c>
      <c r="BJ919" s="4" t="s">
        <v>3500</v>
      </c>
      <c r="BK919" s="4" t="s">
        <v>82</v>
      </c>
      <c r="BL919" s="4" t="s">
        <v>83</v>
      </c>
      <c r="BM919" s="4" t="s">
        <v>3501</v>
      </c>
      <c r="BN919" s="4" t="s">
        <v>3502</v>
      </c>
      <c r="BO919" s="4" t="s">
        <v>82</v>
      </c>
      <c r="BP919" s="4" t="s">
        <v>83</v>
      </c>
      <c r="BQ919" s="4" t="s">
        <v>3503</v>
      </c>
      <c r="BR919" s="4" t="s">
        <v>3504</v>
      </c>
      <c r="BS919" s="4" t="s">
        <v>909</v>
      </c>
      <c r="BT919" s="4" t="s">
        <v>910</v>
      </c>
    </row>
    <row r="920" spans="1:72" ht="13.5" customHeight="1">
      <c r="A920" s="6" t="str">
        <f>HYPERLINK("http://kyu.snu.ac.kr/sdhj/index.jsp?type=hj/GK14791_00IM0001_134b.jpg","1870_해북촌_134b")</f>
        <v>1870_해북촌_134b</v>
      </c>
      <c r="B920" s="4">
        <v>1870</v>
      </c>
      <c r="C920" s="4" t="s">
        <v>9753</v>
      </c>
      <c r="D920" s="4" t="s">
        <v>9754</v>
      </c>
      <c r="E920" s="4">
        <v>919</v>
      </c>
      <c r="F920" s="4">
        <v>6</v>
      </c>
      <c r="G920" s="4" t="s">
        <v>2357</v>
      </c>
      <c r="H920" s="4" t="s">
        <v>2358</v>
      </c>
      <c r="I920" s="4">
        <v>11</v>
      </c>
      <c r="L920" s="4">
        <v>4</v>
      </c>
      <c r="M920" s="4" t="s">
        <v>3490</v>
      </c>
      <c r="N920" s="4" t="s">
        <v>3491</v>
      </c>
      <c r="S920" s="4" t="s">
        <v>1490</v>
      </c>
      <c r="T920" s="4" t="s">
        <v>1491</v>
      </c>
      <c r="Y920" s="4" t="s">
        <v>3505</v>
      </c>
      <c r="Z920" s="4" t="s">
        <v>3506</v>
      </c>
      <c r="AC920" s="4">
        <v>55</v>
      </c>
      <c r="AD920" s="4" t="s">
        <v>258</v>
      </c>
      <c r="AE920" s="4" t="s">
        <v>259</v>
      </c>
    </row>
    <row r="921" spans="1:72" ht="13.5" customHeight="1">
      <c r="A921" s="6" t="str">
        <f>HYPERLINK("http://kyu.snu.ac.kr/sdhj/index.jsp?type=hj/GK14791_00IM0001_134b.jpg","1870_해북촌_134b")</f>
        <v>1870_해북촌_134b</v>
      </c>
      <c r="B921" s="4">
        <v>1870</v>
      </c>
      <c r="C921" s="4" t="s">
        <v>9113</v>
      </c>
      <c r="D921" s="4" t="s">
        <v>9114</v>
      </c>
      <c r="E921" s="4">
        <v>920</v>
      </c>
      <c r="F921" s="4">
        <v>6</v>
      </c>
      <c r="G921" s="4" t="s">
        <v>2357</v>
      </c>
      <c r="H921" s="4" t="s">
        <v>2358</v>
      </c>
      <c r="I921" s="4">
        <v>11</v>
      </c>
      <c r="L921" s="4">
        <v>4</v>
      </c>
      <c r="M921" s="4" t="s">
        <v>3490</v>
      </c>
      <c r="N921" s="4" t="s">
        <v>3491</v>
      </c>
      <c r="S921" s="4" t="s">
        <v>116</v>
      </c>
      <c r="T921" s="4" t="s">
        <v>117</v>
      </c>
      <c r="Y921" s="4" t="s">
        <v>3507</v>
      </c>
      <c r="Z921" s="4" t="s">
        <v>3508</v>
      </c>
      <c r="AC921" s="4">
        <v>23</v>
      </c>
      <c r="AD921" s="4" t="s">
        <v>826</v>
      </c>
      <c r="AE921" s="4" t="s">
        <v>827</v>
      </c>
    </row>
    <row r="922" spans="1:72" ht="13.5" customHeight="1">
      <c r="A922" s="6" t="str">
        <f>HYPERLINK("http://kyu.snu.ac.kr/sdhj/index.jsp?type=hj/GK14791_00IM0001_134b.jpg","1870_해북촌_134b")</f>
        <v>1870_해북촌_134b</v>
      </c>
      <c r="B922" s="4">
        <v>1870</v>
      </c>
      <c r="C922" s="4" t="s">
        <v>9113</v>
      </c>
      <c r="D922" s="4" t="s">
        <v>9114</v>
      </c>
      <c r="E922" s="4">
        <v>921</v>
      </c>
      <c r="F922" s="4">
        <v>6</v>
      </c>
      <c r="G922" s="4" t="s">
        <v>2357</v>
      </c>
      <c r="H922" s="4" t="s">
        <v>2358</v>
      </c>
      <c r="I922" s="4">
        <v>11</v>
      </c>
      <c r="L922" s="4">
        <v>4</v>
      </c>
      <c r="M922" s="4" t="s">
        <v>3490</v>
      </c>
      <c r="N922" s="4" t="s">
        <v>3491</v>
      </c>
      <c r="S922" s="4" t="s">
        <v>124</v>
      </c>
      <c r="T922" s="4" t="s">
        <v>125</v>
      </c>
      <c r="W922" s="4" t="s">
        <v>75</v>
      </c>
      <c r="X922" s="4" t="s">
        <v>9752</v>
      </c>
      <c r="Y922" s="4" t="s">
        <v>100</v>
      </c>
      <c r="Z922" s="4" t="s">
        <v>101</v>
      </c>
      <c r="AC922" s="4">
        <v>27</v>
      </c>
      <c r="AD922" s="4" t="s">
        <v>136</v>
      </c>
      <c r="AE922" s="4" t="s">
        <v>137</v>
      </c>
    </row>
    <row r="923" spans="1:72" ht="13.5" customHeight="1">
      <c r="A923" s="6" t="str">
        <f>HYPERLINK("http://kyu.snu.ac.kr/sdhj/index.jsp?type=hj/GK14791_00IM0001_134b.jpg","1870_해북촌_134b")</f>
        <v>1870_해북촌_134b</v>
      </c>
      <c r="B923" s="4">
        <v>1870</v>
      </c>
      <c r="C923" s="4" t="s">
        <v>9113</v>
      </c>
      <c r="D923" s="4" t="s">
        <v>9114</v>
      </c>
      <c r="E923" s="4">
        <v>922</v>
      </c>
      <c r="F923" s="4">
        <v>6</v>
      </c>
      <c r="G923" s="4" t="s">
        <v>2357</v>
      </c>
      <c r="H923" s="4" t="s">
        <v>2358</v>
      </c>
      <c r="I923" s="4">
        <v>11</v>
      </c>
      <c r="L923" s="4">
        <v>4</v>
      </c>
      <c r="M923" s="4" t="s">
        <v>3490</v>
      </c>
      <c r="N923" s="4" t="s">
        <v>3491</v>
      </c>
      <c r="T923" s="4" t="s">
        <v>9377</v>
      </c>
      <c r="U923" s="4" t="s">
        <v>138</v>
      </c>
      <c r="V923" s="4" t="s">
        <v>139</v>
      </c>
      <c r="Y923" s="4" t="s">
        <v>3509</v>
      </c>
      <c r="Z923" s="4" t="s">
        <v>668</v>
      </c>
      <c r="AD923" s="4" t="s">
        <v>448</v>
      </c>
      <c r="AE923" s="4" t="s">
        <v>449</v>
      </c>
    </row>
    <row r="924" spans="1:72" ht="13.5" customHeight="1">
      <c r="A924" s="6" t="str">
        <f>HYPERLINK("http://kyu.snu.ac.kr/sdhj/index.jsp?type=hj/GK14791_00IM0001_134b.jpg","1870_해북촌_134b")</f>
        <v>1870_해북촌_134b</v>
      </c>
      <c r="B924" s="4">
        <v>1870</v>
      </c>
      <c r="C924" s="4" t="s">
        <v>9113</v>
      </c>
      <c r="D924" s="4" t="s">
        <v>9114</v>
      </c>
      <c r="E924" s="4">
        <v>923</v>
      </c>
      <c r="F924" s="4">
        <v>6</v>
      </c>
      <c r="G924" s="4" t="s">
        <v>2357</v>
      </c>
      <c r="H924" s="4" t="s">
        <v>2358</v>
      </c>
      <c r="I924" s="4">
        <v>11</v>
      </c>
      <c r="L924" s="4">
        <v>4</v>
      </c>
      <c r="M924" s="4" t="s">
        <v>3490</v>
      </c>
      <c r="N924" s="4" t="s">
        <v>3491</v>
      </c>
      <c r="T924" s="4" t="s">
        <v>9377</v>
      </c>
      <c r="U924" s="4" t="s">
        <v>138</v>
      </c>
      <c r="V924" s="4" t="s">
        <v>139</v>
      </c>
      <c r="Y924" s="4" t="s">
        <v>3510</v>
      </c>
      <c r="Z924" s="4" t="s">
        <v>3511</v>
      </c>
      <c r="AD924" s="4" t="s">
        <v>151</v>
      </c>
      <c r="AE924" s="4" t="s">
        <v>152</v>
      </c>
    </row>
    <row r="925" spans="1:72" ht="13.5" customHeight="1">
      <c r="A925" s="6" t="str">
        <f>HYPERLINK("http://kyu.snu.ac.kr/sdhj/index.jsp?type=hj/GK14791_00IM0001_135a.jpg","1870_해북촌_135a")</f>
        <v>1870_해북촌_135a</v>
      </c>
      <c r="B925" s="4">
        <v>1870</v>
      </c>
      <c r="C925" s="4" t="s">
        <v>9113</v>
      </c>
      <c r="D925" s="4" t="s">
        <v>9114</v>
      </c>
      <c r="E925" s="4">
        <v>924</v>
      </c>
      <c r="F925" s="4">
        <v>6</v>
      </c>
      <c r="G925" s="4" t="s">
        <v>2357</v>
      </c>
      <c r="H925" s="4" t="s">
        <v>2358</v>
      </c>
      <c r="I925" s="4">
        <v>11</v>
      </c>
      <c r="L925" s="4">
        <v>5</v>
      </c>
      <c r="M925" s="4" t="s">
        <v>3512</v>
      </c>
      <c r="N925" s="4" t="s">
        <v>3513</v>
      </c>
      <c r="T925" s="4" t="s">
        <v>9589</v>
      </c>
      <c r="U925" s="4" t="s">
        <v>73</v>
      </c>
      <c r="V925" s="4" t="s">
        <v>74</v>
      </c>
      <c r="W925" s="4" t="s">
        <v>688</v>
      </c>
      <c r="X925" s="4" t="s">
        <v>689</v>
      </c>
      <c r="Y925" s="4" t="s">
        <v>3514</v>
      </c>
      <c r="Z925" s="4" t="s">
        <v>3515</v>
      </c>
      <c r="AC925" s="4">
        <v>65</v>
      </c>
      <c r="AD925" s="4" t="s">
        <v>813</v>
      </c>
      <c r="AE925" s="4" t="s">
        <v>814</v>
      </c>
      <c r="AJ925" s="4" t="s">
        <v>34</v>
      </c>
      <c r="AK925" s="4" t="s">
        <v>35</v>
      </c>
      <c r="AL925" s="4" t="s">
        <v>260</v>
      </c>
      <c r="AM925" s="4" t="s">
        <v>261</v>
      </c>
      <c r="AT925" s="4" t="s">
        <v>82</v>
      </c>
      <c r="AU925" s="4" t="s">
        <v>83</v>
      </c>
      <c r="AV925" s="4" t="s">
        <v>2568</v>
      </c>
      <c r="AW925" s="4" t="s">
        <v>2569</v>
      </c>
      <c r="BG925" s="4" t="s">
        <v>82</v>
      </c>
      <c r="BH925" s="4" t="s">
        <v>83</v>
      </c>
      <c r="BI925" s="4" t="s">
        <v>2570</v>
      </c>
      <c r="BJ925" s="4" t="s">
        <v>2571</v>
      </c>
      <c r="BK925" s="4" t="s">
        <v>82</v>
      </c>
      <c r="BL925" s="4" t="s">
        <v>83</v>
      </c>
      <c r="BM925" s="4" t="s">
        <v>2572</v>
      </c>
      <c r="BN925" s="4" t="s">
        <v>1657</v>
      </c>
      <c r="BO925" s="4" t="s">
        <v>82</v>
      </c>
      <c r="BP925" s="4" t="s">
        <v>83</v>
      </c>
      <c r="BQ925" s="4" t="s">
        <v>2573</v>
      </c>
      <c r="BR925" s="4" t="s">
        <v>2574</v>
      </c>
      <c r="BS925" s="4" t="s">
        <v>228</v>
      </c>
      <c r="BT925" s="4" t="s">
        <v>229</v>
      </c>
    </row>
    <row r="926" spans="1:72" ht="13.5" customHeight="1">
      <c r="A926" s="6" t="str">
        <f>HYPERLINK("http://kyu.snu.ac.kr/sdhj/index.jsp?type=hj/GK14791_00IM0001_135a.jpg","1870_해북촌_135a")</f>
        <v>1870_해북촌_135a</v>
      </c>
      <c r="B926" s="4">
        <v>1870</v>
      </c>
      <c r="C926" s="4" t="s">
        <v>9105</v>
      </c>
      <c r="D926" s="4" t="s">
        <v>9106</v>
      </c>
      <c r="E926" s="4">
        <v>925</v>
      </c>
      <c r="F926" s="4">
        <v>6</v>
      </c>
      <c r="G926" s="4" t="s">
        <v>2357</v>
      </c>
      <c r="H926" s="4" t="s">
        <v>2358</v>
      </c>
      <c r="I926" s="4">
        <v>11</v>
      </c>
      <c r="L926" s="4">
        <v>5</v>
      </c>
      <c r="M926" s="4" t="s">
        <v>3512</v>
      </c>
      <c r="N926" s="4" t="s">
        <v>3513</v>
      </c>
      <c r="S926" s="4" t="s">
        <v>96</v>
      </c>
      <c r="T926" s="4" t="s">
        <v>97</v>
      </c>
      <c r="W926" s="4" t="s">
        <v>310</v>
      </c>
      <c r="X926" s="4" t="s">
        <v>311</v>
      </c>
      <c r="Y926" s="4" t="s">
        <v>100</v>
      </c>
      <c r="Z926" s="4" t="s">
        <v>101</v>
      </c>
      <c r="AC926" s="4">
        <v>65</v>
      </c>
      <c r="AD926" s="4" t="s">
        <v>813</v>
      </c>
      <c r="AE926" s="4" t="s">
        <v>814</v>
      </c>
      <c r="AJ926" s="4" t="s">
        <v>104</v>
      </c>
      <c r="AK926" s="4" t="s">
        <v>105</v>
      </c>
      <c r="AL926" s="4" t="s">
        <v>488</v>
      </c>
      <c r="AM926" s="4" t="s">
        <v>489</v>
      </c>
      <c r="AT926" s="4" t="s">
        <v>82</v>
      </c>
      <c r="AU926" s="4" t="s">
        <v>83</v>
      </c>
      <c r="AV926" s="4" t="s">
        <v>9755</v>
      </c>
      <c r="AW926" s="4" t="s">
        <v>3516</v>
      </c>
      <c r="BG926" s="4" t="s">
        <v>82</v>
      </c>
      <c r="BH926" s="4" t="s">
        <v>83</v>
      </c>
      <c r="BI926" s="4" t="s">
        <v>3517</v>
      </c>
      <c r="BJ926" s="4" t="s">
        <v>3518</v>
      </c>
      <c r="BK926" s="4" t="s">
        <v>82</v>
      </c>
      <c r="BL926" s="4" t="s">
        <v>83</v>
      </c>
      <c r="BM926" s="4" t="s">
        <v>3519</v>
      </c>
      <c r="BN926" s="4" t="s">
        <v>3520</v>
      </c>
      <c r="BO926" s="4" t="s">
        <v>82</v>
      </c>
      <c r="BP926" s="4" t="s">
        <v>83</v>
      </c>
      <c r="BQ926" s="4" t="s">
        <v>3521</v>
      </c>
      <c r="BR926" s="4" t="s">
        <v>3522</v>
      </c>
      <c r="BS926" s="4" t="s">
        <v>115</v>
      </c>
      <c r="BT926" s="4" t="s">
        <v>9497</v>
      </c>
    </row>
    <row r="927" spans="1:72" ht="13.5" customHeight="1">
      <c r="A927" s="6" t="str">
        <f>HYPERLINK("http://kyu.snu.ac.kr/sdhj/index.jsp?type=hj/GK14791_00IM0001_135a.jpg","1870_해북촌_135a")</f>
        <v>1870_해북촌_135a</v>
      </c>
      <c r="B927" s="4">
        <v>1870</v>
      </c>
      <c r="C927" s="4" t="s">
        <v>9498</v>
      </c>
      <c r="D927" s="4" t="s">
        <v>9499</v>
      </c>
      <c r="E927" s="4">
        <v>926</v>
      </c>
      <c r="F927" s="4">
        <v>6</v>
      </c>
      <c r="G927" s="4" t="s">
        <v>2357</v>
      </c>
      <c r="H927" s="4" t="s">
        <v>2358</v>
      </c>
      <c r="I927" s="4">
        <v>11</v>
      </c>
      <c r="L927" s="4">
        <v>5</v>
      </c>
      <c r="M927" s="4" t="s">
        <v>3512</v>
      </c>
      <c r="N927" s="4" t="s">
        <v>3513</v>
      </c>
      <c r="S927" s="4" t="s">
        <v>116</v>
      </c>
      <c r="T927" s="4" t="s">
        <v>117</v>
      </c>
      <c r="Y927" s="4" t="s">
        <v>3523</v>
      </c>
      <c r="Z927" s="4" t="s">
        <v>2237</v>
      </c>
      <c r="AC927" s="4">
        <v>31</v>
      </c>
      <c r="AD927" s="4" t="s">
        <v>414</v>
      </c>
      <c r="AE927" s="4" t="s">
        <v>415</v>
      </c>
    </row>
    <row r="928" spans="1:72" ht="13.5" customHeight="1">
      <c r="A928" s="6" t="str">
        <f>HYPERLINK("http://kyu.snu.ac.kr/sdhj/index.jsp?type=hj/GK14791_00IM0001_135a.jpg","1870_해북촌_135a")</f>
        <v>1870_해북촌_135a</v>
      </c>
      <c r="B928" s="4">
        <v>1870</v>
      </c>
      <c r="C928" s="4" t="s">
        <v>9466</v>
      </c>
      <c r="D928" s="4" t="s">
        <v>9467</v>
      </c>
      <c r="E928" s="4">
        <v>927</v>
      </c>
      <c r="F928" s="4">
        <v>6</v>
      </c>
      <c r="G928" s="4" t="s">
        <v>2357</v>
      </c>
      <c r="H928" s="4" t="s">
        <v>2358</v>
      </c>
      <c r="I928" s="4">
        <v>11</v>
      </c>
      <c r="L928" s="4">
        <v>5</v>
      </c>
      <c r="M928" s="4" t="s">
        <v>3512</v>
      </c>
      <c r="N928" s="4" t="s">
        <v>3513</v>
      </c>
      <c r="S928" s="4" t="s">
        <v>116</v>
      </c>
      <c r="T928" s="4" t="s">
        <v>117</v>
      </c>
      <c r="Y928" s="4" t="s">
        <v>3524</v>
      </c>
      <c r="Z928" s="4" t="s">
        <v>3525</v>
      </c>
      <c r="AC928" s="4">
        <v>28</v>
      </c>
      <c r="AD928" s="4" t="s">
        <v>771</v>
      </c>
      <c r="AE928" s="4" t="s">
        <v>772</v>
      </c>
    </row>
    <row r="929" spans="1:72" ht="13.5" customHeight="1">
      <c r="A929" s="6" t="str">
        <f>HYPERLINK("http://kyu.snu.ac.kr/sdhj/index.jsp?type=hj/GK14791_00IM0001_135a.jpg","1870_해북촌_135a")</f>
        <v>1870_해북촌_135a</v>
      </c>
      <c r="B929" s="4">
        <v>1870</v>
      </c>
      <c r="C929" s="4" t="s">
        <v>9466</v>
      </c>
      <c r="D929" s="4" t="s">
        <v>9467</v>
      </c>
      <c r="E929" s="4">
        <v>928</v>
      </c>
      <c r="F929" s="4">
        <v>6</v>
      </c>
      <c r="G929" s="4" t="s">
        <v>2357</v>
      </c>
      <c r="H929" s="4" t="s">
        <v>2358</v>
      </c>
      <c r="I929" s="4">
        <v>11</v>
      </c>
      <c r="L929" s="4">
        <v>5</v>
      </c>
      <c r="M929" s="4" t="s">
        <v>3512</v>
      </c>
      <c r="N929" s="4" t="s">
        <v>3513</v>
      </c>
      <c r="T929" s="4" t="s">
        <v>9593</v>
      </c>
      <c r="U929" s="4" t="s">
        <v>284</v>
      </c>
      <c r="V929" s="4" t="s">
        <v>285</v>
      </c>
      <c r="Y929" s="4" t="s">
        <v>3526</v>
      </c>
      <c r="Z929" s="4" t="s">
        <v>3527</v>
      </c>
      <c r="AD929" s="4" t="s">
        <v>321</v>
      </c>
      <c r="AE929" s="4" t="s">
        <v>322</v>
      </c>
    </row>
    <row r="930" spans="1:72" ht="13.5" customHeight="1">
      <c r="A930" s="6" t="str">
        <f>HYPERLINK("http://kyu.snu.ac.kr/sdhj/index.jsp?type=hj/GK14791_00IM0001_135a.jpg","1870_해북촌_135a")</f>
        <v>1870_해북촌_135a</v>
      </c>
      <c r="B930" s="4">
        <v>1870</v>
      </c>
      <c r="C930" s="4" t="s">
        <v>9466</v>
      </c>
      <c r="D930" s="4" t="s">
        <v>9467</v>
      </c>
      <c r="E930" s="4">
        <v>929</v>
      </c>
      <c r="F930" s="4">
        <v>6</v>
      </c>
      <c r="G930" s="4" t="s">
        <v>2357</v>
      </c>
      <c r="H930" s="4" t="s">
        <v>2358</v>
      </c>
      <c r="I930" s="4">
        <v>11</v>
      </c>
      <c r="L930" s="4">
        <v>5</v>
      </c>
      <c r="M930" s="4" t="s">
        <v>3512</v>
      </c>
      <c r="N930" s="4" t="s">
        <v>3513</v>
      </c>
      <c r="T930" s="4" t="s">
        <v>9593</v>
      </c>
      <c r="U930" s="4" t="s">
        <v>138</v>
      </c>
      <c r="V930" s="4" t="s">
        <v>139</v>
      </c>
      <c r="Y930" s="4" t="s">
        <v>830</v>
      </c>
      <c r="Z930" s="4" t="s">
        <v>831</v>
      </c>
      <c r="AD930" s="4" t="s">
        <v>151</v>
      </c>
      <c r="AE930" s="4" t="s">
        <v>152</v>
      </c>
    </row>
    <row r="931" spans="1:72" ht="13.5" customHeight="1">
      <c r="A931" s="6" t="str">
        <f>HYPERLINK("http://kyu.snu.ac.kr/sdhj/index.jsp?type=hj/GK14791_00IM0001_135a.jpg","1870_해북촌_135a")</f>
        <v>1870_해북촌_135a</v>
      </c>
      <c r="B931" s="4">
        <v>1870</v>
      </c>
      <c r="C931" s="4" t="s">
        <v>9466</v>
      </c>
      <c r="D931" s="4" t="s">
        <v>9467</v>
      </c>
      <c r="E931" s="4">
        <v>930</v>
      </c>
      <c r="F931" s="4">
        <v>6</v>
      </c>
      <c r="G931" s="4" t="s">
        <v>2357</v>
      </c>
      <c r="H931" s="4" t="s">
        <v>2358</v>
      </c>
      <c r="I931" s="4">
        <v>12</v>
      </c>
      <c r="J931" s="4" t="s">
        <v>3528</v>
      </c>
      <c r="K931" s="4" t="s">
        <v>3529</v>
      </c>
      <c r="L931" s="4">
        <v>1</v>
      </c>
      <c r="M931" s="4" t="s">
        <v>3528</v>
      </c>
      <c r="N931" s="4" t="s">
        <v>3529</v>
      </c>
      <c r="T931" s="4" t="s">
        <v>9688</v>
      </c>
      <c r="U931" s="4" t="s">
        <v>3530</v>
      </c>
      <c r="V931" s="4" t="s">
        <v>3531</v>
      </c>
      <c r="W931" s="4" t="s">
        <v>2914</v>
      </c>
      <c r="X931" s="4" t="s">
        <v>637</v>
      </c>
      <c r="Y931" s="4" t="s">
        <v>3532</v>
      </c>
      <c r="Z931" s="4" t="s">
        <v>3533</v>
      </c>
      <c r="AC931" s="4">
        <v>63</v>
      </c>
      <c r="AD931" s="4" t="s">
        <v>319</v>
      </c>
      <c r="AE931" s="4" t="s">
        <v>320</v>
      </c>
      <c r="AJ931" s="4" t="s">
        <v>34</v>
      </c>
      <c r="AK931" s="4" t="s">
        <v>35</v>
      </c>
      <c r="AL931" s="4" t="s">
        <v>611</v>
      </c>
      <c r="AM931" s="4" t="s">
        <v>612</v>
      </c>
      <c r="AT931" s="4" t="s">
        <v>3530</v>
      </c>
      <c r="AU931" s="4" t="s">
        <v>3531</v>
      </c>
      <c r="AV931" s="4" t="s">
        <v>3534</v>
      </c>
      <c r="AW931" s="4" t="s">
        <v>3535</v>
      </c>
      <c r="BG931" s="4" t="s">
        <v>3530</v>
      </c>
      <c r="BH931" s="4" t="s">
        <v>3531</v>
      </c>
      <c r="BI931" s="4" t="s">
        <v>3076</v>
      </c>
      <c r="BJ931" s="4" t="s">
        <v>3077</v>
      </c>
      <c r="BK931" s="4" t="s">
        <v>3530</v>
      </c>
      <c r="BL931" s="4" t="s">
        <v>3531</v>
      </c>
      <c r="BM931" s="4" t="s">
        <v>3536</v>
      </c>
      <c r="BN931" s="4" t="s">
        <v>3537</v>
      </c>
      <c r="BO931" s="4" t="s">
        <v>1977</v>
      </c>
      <c r="BP931" s="4" t="s">
        <v>1978</v>
      </c>
      <c r="BQ931" s="4" t="s">
        <v>3538</v>
      </c>
      <c r="BR931" s="4" t="s">
        <v>3539</v>
      </c>
      <c r="BS931" s="4" t="s">
        <v>1039</v>
      </c>
      <c r="BT931" s="4" t="s">
        <v>1040</v>
      </c>
    </row>
    <row r="932" spans="1:72" ht="13.5" customHeight="1">
      <c r="A932" s="6" t="str">
        <f>HYPERLINK("http://kyu.snu.ac.kr/sdhj/index.jsp?type=hj/GK14791_00IM0001_135a.jpg","1870_해북촌_135a")</f>
        <v>1870_해북촌_135a</v>
      </c>
      <c r="B932" s="4">
        <v>1870</v>
      </c>
      <c r="C932" s="4" t="s">
        <v>9033</v>
      </c>
      <c r="D932" s="4" t="s">
        <v>9034</v>
      </c>
      <c r="E932" s="4">
        <v>931</v>
      </c>
      <c r="F932" s="4">
        <v>6</v>
      </c>
      <c r="G932" s="4" t="s">
        <v>2357</v>
      </c>
      <c r="H932" s="4" t="s">
        <v>2358</v>
      </c>
      <c r="I932" s="4">
        <v>12</v>
      </c>
      <c r="L932" s="4">
        <v>1</v>
      </c>
      <c r="M932" s="4" t="s">
        <v>3528</v>
      </c>
      <c r="N932" s="4" t="s">
        <v>3529</v>
      </c>
      <c r="S932" s="4" t="s">
        <v>165</v>
      </c>
      <c r="T932" s="4" t="s">
        <v>166</v>
      </c>
      <c r="Y932" s="4" t="s">
        <v>3540</v>
      </c>
      <c r="Z932" s="4" t="s">
        <v>3541</v>
      </c>
      <c r="AC932" s="4">
        <v>46</v>
      </c>
      <c r="AD932" s="4" t="s">
        <v>671</v>
      </c>
      <c r="AE932" s="4" t="s">
        <v>672</v>
      </c>
    </row>
    <row r="933" spans="1:72" ht="13.5" customHeight="1">
      <c r="A933" s="6" t="str">
        <f>HYPERLINK("http://kyu.snu.ac.kr/sdhj/index.jsp?type=hj/GK14791_00IM0001_135a.jpg","1870_해북촌_135a")</f>
        <v>1870_해북촌_135a</v>
      </c>
      <c r="B933" s="4">
        <v>1870</v>
      </c>
      <c r="C933" s="4" t="s">
        <v>9528</v>
      </c>
      <c r="D933" s="4" t="s">
        <v>9529</v>
      </c>
      <c r="E933" s="4">
        <v>932</v>
      </c>
      <c r="F933" s="4">
        <v>6</v>
      </c>
      <c r="G933" s="4" t="s">
        <v>2357</v>
      </c>
      <c r="H933" s="4" t="s">
        <v>2358</v>
      </c>
      <c r="I933" s="4">
        <v>12</v>
      </c>
      <c r="L933" s="4">
        <v>1</v>
      </c>
      <c r="M933" s="4" t="s">
        <v>3528</v>
      </c>
      <c r="N933" s="4" t="s">
        <v>3529</v>
      </c>
      <c r="S933" s="4" t="s">
        <v>1092</v>
      </c>
      <c r="T933" s="4" t="s">
        <v>495</v>
      </c>
      <c r="W933" s="4" t="s">
        <v>198</v>
      </c>
      <c r="X933" s="4" t="s">
        <v>199</v>
      </c>
      <c r="Y933" s="4" t="s">
        <v>21</v>
      </c>
      <c r="Z933" s="4" t="s">
        <v>22</v>
      </c>
      <c r="AC933" s="4">
        <v>46</v>
      </c>
      <c r="AD933" s="4" t="s">
        <v>220</v>
      </c>
      <c r="AE933" s="4" t="s">
        <v>221</v>
      </c>
    </row>
    <row r="934" spans="1:72" ht="13.5" customHeight="1">
      <c r="A934" s="6" t="str">
        <f>HYPERLINK("http://kyu.snu.ac.kr/sdhj/index.jsp?type=hj/GK14791_00IM0001_135a.jpg","1870_해북촌_135a")</f>
        <v>1870_해북촌_135a</v>
      </c>
      <c r="B934" s="4">
        <v>1870</v>
      </c>
      <c r="C934" s="4" t="s">
        <v>9528</v>
      </c>
      <c r="D934" s="4" t="s">
        <v>9529</v>
      </c>
      <c r="E934" s="4">
        <v>933</v>
      </c>
      <c r="F934" s="4">
        <v>6</v>
      </c>
      <c r="G934" s="4" t="s">
        <v>2357</v>
      </c>
      <c r="H934" s="4" t="s">
        <v>2358</v>
      </c>
      <c r="I934" s="4">
        <v>12</v>
      </c>
      <c r="L934" s="4">
        <v>1</v>
      </c>
      <c r="M934" s="4" t="s">
        <v>3528</v>
      </c>
      <c r="N934" s="4" t="s">
        <v>3529</v>
      </c>
      <c r="T934" s="4" t="s">
        <v>9691</v>
      </c>
      <c r="U934" s="4" t="s">
        <v>138</v>
      </c>
      <c r="V934" s="4" t="s">
        <v>139</v>
      </c>
      <c r="Y934" s="4" t="s">
        <v>830</v>
      </c>
      <c r="Z934" s="4" t="s">
        <v>831</v>
      </c>
      <c r="AD934" s="4" t="s">
        <v>151</v>
      </c>
      <c r="AE934" s="4" t="s">
        <v>152</v>
      </c>
    </row>
    <row r="935" spans="1:72" ht="13.5" customHeight="1">
      <c r="A935" s="6" t="str">
        <f>HYPERLINK("http://kyu.snu.ac.kr/sdhj/index.jsp?type=hj/GK14791_00IM0001_135a.jpg","1870_해북촌_135a")</f>
        <v>1870_해북촌_135a</v>
      </c>
      <c r="B935" s="4">
        <v>1870</v>
      </c>
      <c r="C935" s="4" t="s">
        <v>9528</v>
      </c>
      <c r="D935" s="4" t="s">
        <v>9529</v>
      </c>
      <c r="E935" s="4">
        <v>934</v>
      </c>
      <c r="F935" s="4">
        <v>6</v>
      </c>
      <c r="G935" s="4" t="s">
        <v>2357</v>
      </c>
      <c r="H935" s="4" t="s">
        <v>2358</v>
      </c>
      <c r="I935" s="4">
        <v>12</v>
      </c>
      <c r="L935" s="4">
        <v>1</v>
      </c>
      <c r="M935" s="4" t="s">
        <v>3528</v>
      </c>
      <c r="N935" s="4" t="s">
        <v>3529</v>
      </c>
      <c r="T935" s="4" t="s">
        <v>9691</v>
      </c>
      <c r="U935" s="4" t="s">
        <v>284</v>
      </c>
      <c r="V935" s="4" t="s">
        <v>285</v>
      </c>
      <c r="Y935" s="4" t="s">
        <v>3526</v>
      </c>
      <c r="Z935" s="4" t="s">
        <v>3527</v>
      </c>
      <c r="AD935" s="4" t="s">
        <v>321</v>
      </c>
      <c r="AE935" s="4" t="s">
        <v>322</v>
      </c>
    </row>
    <row r="936" spans="1:72" ht="13.5" customHeight="1">
      <c r="A936" s="6" t="str">
        <f>HYPERLINK("http://kyu.snu.ac.kr/sdhj/index.jsp?type=hj/GK14791_00IM0001_135a.jpg","1870_해북촌_135a")</f>
        <v>1870_해북촌_135a</v>
      </c>
      <c r="B936" s="4">
        <v>1870</v>
      </c>
      <c r="C936" s="4" t="s">
        <v>9528</v>
      </c>
      <c r="D936" s="4" t="s">
        <v>9529</v>
      </c>
      <c r="E936" s="4">
        <v>935</v>
      </c>
      <c r="F936" s="4">
        <v>6</v>
      </c>
      <c r="G936" s="4" t="s">
        <v>2357</v>
      </c>
      <c r="H936" s="4" t="s">
        <v>2358</v>
      </c>
      <c r="I936" s="4">
        <v>12</v>
      </c>
      <c r="L936" s="4">
        <v>2</v>
      </c>
      <c r="M936" s="4" t="s">
        <v>3542</v>
      </c>
      <c r="N936" s="4" t="s">
        <v>3543</v>
      </c>
      <c r="Q936" s="4" t="s">
        <v>3544</v>
      </c>
      <c r="R936" s="4" t="s">
        <v>3545</v>
      </c>
      <c r="T936" s="4" t="s">
        <v>9756</v>
      </c>
      <c r="W936" s="4" t="s">
        <v>9757</v>
      </c>
      <c r="X936" s="4" t="s">
        <v>9758</v>
      </c>
      <c r="Y936" s="4" t="s">
        <v>3546</v>
      </c>
      <c r="Z936" s="4" t="s">
        <v>3547</v>
      </c>
      <c r="AC936" s="4">
        <v>21</v>
      </c>
      <c r="AD936" s="4" t="s">
        <v>765</v>
      </c>
      <c r="AE936" s="4" t="s">
        <v>766</v>
      </c>
      <c r="AJ936" s="4" t="s">
        <v>34</v>
      </c>
      <c r="AK936" s="4" t="s">
        <v>35</v>
      </c>
      <c r="AL936" s="4" t="s">
        <v>684</v>
      </c>
      <c r="AM936" s="4" t="s">
        <v>685</v>
      </c>
      <c r="AT936" s="4" t="s">
        <v>82</v>
      </c>
      <c r="AU936" s="4" t="s">
        <v>83</v>
      </c>
      <c r="AV936" s="4" t="s">
        <v>3548</v>
      </c>
      <c r="AW936" s="4" t="s">
        <v>3549</v>
      </c>
      <c r="BG936" s="4" t="s">
        <v>82</v>
      </c>
      <c r="BH936" s="4" t="s">
        <v>83</v>
      </c>
      <c r="BI936" s="4" t="s">
        <v>2982</v>
      </c>
      <c r="BJ936" s="4" t="s">
        <v>2983</v>
      </c>
      <c r="BK936" s="4" t="s">
        <v>82</v>
      </c>
      <c r="BL936" s="4" t="s">
        <v>83</v>
      </c>
      <c r="BM936" s="4" t="s">
        <v>2967</v>
      </c>
      <c r="BN936" s="4" t="s">
        <v>2968</v>
      </c>
      <c r="BO936" s="4" t="s">
        <v>82</v>
      </c>
      <c r="BP936" s="4" t="s">
        <v>83</v>
      </c>
      <c r="BQ936" s="4" t="s">
        <v>3550</v>
      </c>
      <c r="BR936" s="4" t="s">
        <v>3551</v>
      </c>
      <c r="BS936" s="4" t="s">
        <v>222</v>
      </c>
      <c r="BT936" s="4" t="s">
        <v>223</v>
      </c>
    </row>
    <row r="937" spans="1:72" ht="13.5" customHeight="1">
      <c r="A937" s="6" t="str">
        <f>HYPERLINK("http://kyu.snu.ac.kr/sdhj/index.jsp?type=hj/GK14791_00IM0001_135a.jpg","1870_해북촌_135a")</f>
        <v>1870_해북촌_135a</v>
      </c>
      <c r="B937" s="4">
        <v>1870</v>
      </c>
      <c r="C937" s="4" t="s">
        <v>9222</v>
      </c>
      <c r="D937" s="4" t="s">
        <v>9223</v>
      </c>
      <c r="E937" s="4">
        <v>936</v>
      </c>
      <c r="F937" s="4">
        <v>6</v>
      </c>
      <c r="G937" s="4" t="s">
        <v>2357</v>
      </c>
      <c r="H937" s="4" t="s">
        <v>2358</v>
      </c>
      <c r="I937" s="4">
        <v>12</v>
      </c>
      <c r="L937" s="4">
        <v>2</v>
      </c>
      <c r="M937" s="4" t="s">
        <v>3542</v>
      </c>
      <c r="N937" s="4" t="s">
        <v>3543</v>
      </c>
      <c r="S937" s="4" t="s">
        <v>214</v>
      </c>
      <c r="T937" s="4" t="s">
        <v>215</v>
      </c>
      <c r="W937" s="4" t="s">
        <v>688</v>
      </c>
      <c r="X937" s="4" t="s">
        <v>689</v>
      </c>
      <c r="Y937" s="4" t="s">
        <v>100</v>
      </c>
      <c r="Z937" s="4" t="s">
        <v>101</v>
      </c>
      <c r="AC937" s="4">
        <v>56</v>
      </c>
      <c r="AD937" s="4" t="s">
        <v>248</v>
      </c>
      <c r="AE937" s="4" t="s">
        <v>249</v>
      </c>
    </row>
    <row r="938" spans="1:72" ht="13.5" customHeight="1">
      <c r="A938" s="6" t="str">
        <f>HYPERLINK("http://kyu.snu.ac.kr/sdhj/index.jsp?type=hj/GK14791_00IM0001_135a.jpg","1870_해북촌_135a")</f>
        <v>1870_해북촌_135a</v>
      </c>
      <c r="B938" s="4">
        <v>1870</v>
      </c>
      <c r="C938" s="4" t="s">
        <v>9197</v>
      </c>
      <c r="D938" s="4" t="s">
        <v>9198</v>
      </c>
      <c r="E938" s="4">
        <v>937</v>
      </c>
      <c r="F938" s="4">
        <v>6</v>
      </c>
      <c r="G938" s="4" t="s">
        <v>2357</v>
      </c>
      <c r="H938" s="4" t="s">
        <v>2358</v>
      </c>
      <c r="I938" s="4">
        <v>12</v>
      </c>
      <c r="L938" s="4">
        <v>2</v>
      </c>
      <c r="M938" s="4" t="s">
        <v>3542</v>
      </c>
      <c r="N938" s="4" t="s">
        <v>3543</v>
      </c>
      <c r="S938" s="4" t="s">
        <v>96</v>
      </c>
      <c r="T938" s="4" t="s">
        <v>97</v>
      </c>
      <c r="W938" s="4" t="s">
        <v>776</v>
      </c>
      <c r="X938" s="4" t="s">
        <v>777</v>
      </c>
      <c r="Y938" s="4" t="s">
        <v>100</v>
      </c>
      <c r="Z938" s="4" t="s">
        <v>101</v>
      </c>
      <c r="AC938" s="4">
        <v>26</v>
      </c>
      <c r="AD938" s="4" t="s">
        <v>136</v>
      </c>
      <c r="AE938" s="4" t="s">
        <v>137</v>
      </c>
      <c r="AJ938" s="4" t="s">
        <v>104</v>
      </c>
      <c r="AK938" s="4" t="s">
        <v>105</v>
      </c>
      <c r="AL938" s="4" t="s">
        <v>1039</v>
      </c>
      <c r="AM938" s="4" t="s">
        <v>1040</v>
      </c>
      <c r="AT938" s="4" t="s">
        <v>82</v>
      </c>
      <c r="AU938" s="4" t="s">
        <v>83</v>
      </c>
      <c r="AV938" s="4" t="s">
        <v>3552</v>
      </c>
      <c r="AW938" s="4" t="s">
        <v>3553</v>
      </c>
      <c r="BG938" s="4" t="s">
        <v>82</v>
      </c>
      <c r="BH938" s="4" t="s">
        <v>83</v>
      </c>
      <c r="BI938" s="4" t="s">
        <v>3554</v>
      </c>
      <c r="BJ938" s="4" t="s">
        <v>3555</v>
      </c>
      <c r="BK938" s="4" t="s">
        <v>82</v>
      </c>
      <c r="BL938" s="4" t="s">
        <v>83</v>
      </c>
      <c r="BM938" s="4" t="s">
        <v>3556</v>
      </c>
      <c r="BN938" s="4" t="s">
        <v>3557</v>
      </c>
      <c r="BO938" s="4" t="s">
        <v>82</v>
      </c>
      <c r="BP938" s="4" t="s">
        <v>83</v>
      </c>
      <c r="BQ938" s="4" t="s">
        <v>3558</v>
      </c>
      <c r="BR938" s="4" t="s">
        <v>3559</v>
      </c>
      <c r="BS938" s="4" t="s">
        <v>92</v>
      </c>
      <c r="BT938" s="4" t="s">
        <v>93</v>
      </c>
    </row>
    <row r="939" spans="1:72" ht="13.5" customHeight="1">
      <c r="A939" s="6" t="str">
        <f>HYPERLINK("http://kyu.snu.ac.kr/sdhj/index.jsp?type=hj/GK14791_00IM0001_135a.jpg","1870_해북촌_135a")</f>
        <v>1870_해북촌_135a</v>
      </c>
      <c r="B939" s="4">
        <v>1870</v>
      </c>
      <c r="C939" s="4" t="s">
        <v>9204</v>
      </c>
      <c r="D939" s="4" t="s">
        <v>9205</v>
      </c>
      <c r="E939" s="4">
        <v>938</v>
      </c>
      <c r="F939" s="4">
        <v>6</v>
      </c>
      <c r="G939" s="4" t="s">
        <v>2357</v>
      </c>
      <c r="H939" s="4" t="s">
        <v>2358</v>
      </c>
      <c r="I939" s="4">
        <v>12</v>
      </c>
      <c r="L939" s="4">
        <v>2</v>
      </c>
      <c r="M939" s="4" t="s">
        <v>3542</v>
      </c>
      <c r="N939" s="4" t="s">
        <v>3543</v>
      </c>
      <c r="T939" s="4" t="s">
        <v>9759</v>
      </c>
      <c r="U939" s="4" t="s">
        <v>138</v>
      </c>
      <c r="V939" s="4" t="s">
        <v>139</v>
      </c>
      <c r="Y939" s="4" t="s">
        <v>3560</v>
      </c>
      <c r="Z939" s="4" t="s">
        <v>3561</v>
      </c>
      <c r="AD939" s="4" t="s">
        <v>188</v>
      </c>
      <c r="AE939" s="4" t="s">
        <v>189</v>
      </c>
    </row>
    <row r="940" spans="1:72" ht="13.5" customHeight="1">
      <c r="A940" s="6" t="str">
        <f>HYPERLINK("http://kyu.snu.ac.kr/sdhj/index.jsp?type=hj/GK14791_00IM0001_135a.jpg","1870_해북촌_135a")</f>
        <v>1870_해북촌_135a</v>
      </c>
      <c r="B940" s="4">
        <v>1870</v>
      </c>
      <c r="C940" s="4" t="s">
        <v>9197</v>
      </c>
      <c r="D940" s="4" t="s">
        <v>9198</v>
      </c>
      <c r="E940" s="4">
        <v>939</v>
      </c>
      <c r="F940" s="4">
        <v>6</v>
      </c>
      <c r="G940" s="4" t="s">
        <v>2357</v>
      </c>
      <c r="H940" s="4" t="s">
        <v>2358</v>
      </c>
      <c r="I940" s="4">
        <v>12</v>
      </c>
      <c r="L940" s="4">
        <v>2</v>
      </c>
      <c r="M940" s="4" t="s">
        <v>3542</v>
      </c>
      <c r="N940" s="4" t="s">
        <v>3543</v>
      </c>
      <c r="T940" s="4" t="s">
        <v>9759</v>
      </c>
      <c r="U940" s="4" t="s">
        <v>138</v>
      </c>
      <c r="V940" s="4" t="s">
        <v>139</v>
      </c>
      <c r="Y940" s="4" t="s">
        <v>1051</v>
      </c>
      <c r="Z940" s="4" t="s">
        <v>1052</v>
      </c>
      <c r="AD940" s="4" t="s">
        <v>448</v>
      </c>
      <c r="AE940" s="4" t="s">
        <v>449</v>
      </c>
    </row>
    <row r="941" spans="1:72" ht="13.5" customHeight="1">
      <c r="A941" s="6" t="str">
        <f>HYPERLINK("http://kyu.snu.ac.kr/sdhj/index.jsp?type=hj/GK14791_00IM0001_135a.jpg","1870_해북촌_135a")</f>
        <v>1870_해북촌_135a</v>
      </c>
      <c r="B941" s="4">
        <v>1870</v>
      </c>
      <c r="C941" s="4" t="s">
        <v>9197</v>
      </c>
      <c r="D941" s="4" t="s">
        <v>9198</v>
      </c>
      <c r="E941" s="4">
        <v>940</v>
      </c>
      <c r="F941" s="4">
        <v>6</v>
      </c>
      <c r="G941" s="4" t="s">
        <v>2357</v>
      </c>
      <c r="H941" s="4" t="s">
        <v>2358</v>
      </c>
      <c r="I941" s="4">
        <v>12</v>
      </c>
      <c r="L941" s="4">
        <v>3</v>
      </c>
      <c r="M941" s="4" t="s">
        <v>3562</v>
      </c>
      <c r="N941" s="4" t="s">
        <v>3563</v>
      </c>
      <c r="T941" s="4" t="s">
        <v>9436</v>
      </c>
      <c r="U941" s="4" t="s">
        <v>73</v>
      </c>
      <c r="V941" s="4" t="s">
        <v>74</v>
      </c>
      <c r="W941" s="4" t="s">
        <v>426</v>
      </c>
      <c r="X941" s="4" t="s">
        <v>427</v>
      </c>
      <c r="Y941" s="4" t="s">
        <v>3564</v>
      </c>
      <c r="Z941" s="4" t="s">
        <v>3565</v>
      </c>
      <c r="AC941" s="4">
        <v>54</v>
      </c>
      <c r="AD941" s="4" t="s">
        <v>258</v>
      </c>
      <c r="AE941" s="4" t="s">
        <v>259</v>
      </c>
      <c r="AJ941" s="4" t="s">
        <v>34</v>
      </c>
      <c r="AK941" s="4" t="s">
        <v>35</v>
      </c>
      <c r="AL941" s="4" t="s">
        <v>428</v>
      </c>
      <c r="AM941" s="4" t="s">
        <v>429</v>
      </c>
      <c r="AT941" s="4" t="s">
        <v>82</v>
      </c>
      <c r="AU941" s="4" t="s">
        <v>83</v>
      </c>
      <c r="AV941" s="4" t="s">
        <v>2035</v>
      </c>
      <c r="AW941" s="4" t="s">
        <v>2036</v>
      </c>
      <c r="BG941" s="4" t="s">
        <v>82</v>
      </c>
      <c r="BH941" s="4" t="s">
        <v>83</v>
      </c>
      <c r="BI941" s="4" t="s">
        <v>3566</v>
      </c>
      <c r="BJ941" s="4" t="s">
        <v>329</v>
      </c>
      <c r="BK941" s="4" t="s">
        <v>82</v>
      </c>
      <c r="BL941" s="4" t="s">
        <v>83</v>
      </c>
      <c r="BM941" s="4" t="s">
        <v>1374</v>
      </c>
      <c r="BN941" s="4" t="s">
        <v>1375</v>
      </c>
      <c r="BO941" s="4" t="s">
        <v>82</v>
      </c>
      <c r="BP941" s="4" t="s">
        <v>83</v>
      </c>
      <c r="BQ941" s="4" t="s">
        <v>3567</v>
      </c>
      <c r="BR941" s="4" t="s">
        <v>3568</v>
      </c>
      <c r="BS941" s="4" t="s">
        <v>2301</v>
      </c>
      <c r="BT941" s="4" t="s">
        <v>2302</v>
      </c>
    </row>
    <row r="942" spans="1:72" ht="13.5" customHeight="1">
      <c r="A942" s="6" t="str">
        <f>HYPERLINK("http://kyu.snu.ac.kr/sdhj/index.jsp?type=hj/GK14791_00IM0001_135a.jpg","1870_해북촌_135a")</f>
        <v>1870_해북촌_135a</v>
      </c>
      <c r="B942" s="4">
        <v>1870</v>
      </c>
      <c r="C942" s="4" t="s">
        <v>9016</v>
      </c>
      <c r="D942" s="4" t="s">
        <v>9017</v>
      </c>
      <c r="E942" s="4">
        <v>941</v>
      </c>
      <c r="F942" s="4">
        <v>6</v>
      </c>
      <c r="G942" s="4" t="s">
        <v>2357</v>
      </c>
      <c r="H942" s="4" t="s">
        <v>2358</v>
      </c>
      <c r="I942" s="4">
        <v>12</v>
      </c>
      <c r="L942" s="4">
        <v>3</v>
      </c>
      <c r="M942" s="4" t="s">
        <v>3562</v>
      </c>
      <c r="N942" s="4" t="s">
        <v>3563</v>
      </c>
      <c r="T942" s="4" t="s">
        <v>9442</v>
      </c>
      <c r="U942" s="4" t="s">
        <v>284</v>
      </c>
      <c r="V942" s="4" t="s">
        <v>285</v>
      </c>
      <c r="Y942" s="4" t="s">
        <v>1344</v>
      </c>
      <c r="Z942" s="4" t="s">
        <v>1345</v>
      </c>
      <c r="AD942" s="4" t="s">
        <v>151</v>
      </c>
      <c r="AE942" s="4" t="s">
        <v>152</v>
      </c>
    </row>
    <row r="943" spans="1:72" ht="13.5" customHeight="1">
      <c r="A943" s="6" t="str">
        <f>HYPERLINK("http://kyu.snu.ac.kr/sdhj/index.jsp?type=hj/GK14791_00IM0001_135a.jpg","1870_해북촌_135a")</f>
        <v>1870_해북촌_135a</v>
      </c>
      <c r="B943" s="4">
        <v>1870</v>
      </c>
      <c r="C943" s="4" t="s">
        <v>9440</v>
      </c>
      <c r="D943" s="4" t="s">
        <v>9441</v>
      </c>
      <c r="E943" s="4">
        <v>942</v>
      </c>
      <c r="F943" s="4">
        <v>6</v>
      </c>
      <c r="G943" s="4" t="s">
        <v>2357</v>
      </c>
      <c r="H943" s="4" t="s">
        <v>2358</v>
      </c>
      <c r="I943" s="4">
        <v>12</v>
      </c>
      <c r="L943" s="4">
        <v>3</v>
      </c>
      <c r="M943" s="4" t="s">
        <v>3562</v>
      </c>
      <c r="N943" s="4" t="s">
        <v>3563</v>
      </c>
      <c r="T943" s="4" t="s">
        <v>9442</v>
      </c>
      <c r="U943" s="4" t="s">
        <v>138</v>
      </c>
      <c r="V943" s="4" t="s">
        <v>139</v>
      </c>
      <c r="Y943" s="4" t="s">
        <v>2485</v>
      </c>
      <c r="Z943" s="4" t="s">
        <v>2486</v>
      </c>
      <c r="AD943" s="4" t="s">
        <v>588</v>
      </c>
      <c r="AE943" s="4" t="s">
        <v>589</v>
      </c>
    </row>
    <row r="944" spans="1:72" ht="13.5" customHeight="1">
      <c r="A944" s="6" t="str">
        <f>HYPERLINK("http://kyu.snu.ac.kr/sdhj/index.jsp?type=hj/GK14791_00IM0001_135a.jpg","1870_해북촌_135a")</f>
        <v>1870_해북촌_135a</v>
      </c>
      <c r="B944" s="4">
        <v>1870</v>
      </c>
      <c r="C944" s="4" t="s">
        <v>9440</v>
      </c>
      <c r="D944" s="4" t="s">
        <v>9441</v>
      </c>
      <c r="E944" s="4">
        <v>943</v>
      </c>
      <c r="F944" s="4">
        <v>6</v>
      </c>
      <c r="G944" s="4" t="s">
        <v>2357</v>
      </c>
      <c r="H944" s="4" t="s">
        <v>2358</v>
      </c>
      <c r="I944" s="4">
        <v>12</v>
      </c>
      <c r="L944" s="4">
        <v>4</v>
      </c>
      <c r="M944" s="4" t="s">
        <v>3569</v>
      </c>
      <c r="N944" s="4" t="s">
        <v>3570</v>
      </c>
      <c r="T944" s="4" t="s">
        <v>9219</v>
      </c>
      <c r="U944" s="4" t="s">
        <v>73</v>
      </c>
      <c r="V944" s="4" t="s">
        <v>74</v>
      </c>
      <c r="W944" s="4" t="s">
        <v>75</v>
      </c>
      <c r="X944" s="4" t="s">
        <v>9226</v>
      </c>
      <c r="Y944" s="4" t="s">
        <v>3571</v>
      </c>
      <c r="Z944" s="4" t="s">
        <v>3572</v>
      </c>
      <c r="AC944" s="4">
        <v>67</v>
      </c>
      <c r="AD944" s="4" t="s">
        <v>238</v>
      </c>
      <c r="AE944" s="4" t="s">
        <v>239</v>
      </c>
      <c r="AJ944" s="4" t="s">
        <v>34</v>
      </c>
      <c r="AK944" s="4" t="s">
        <v>35</v>
      </c>
      <c r="AL944" s="4" t="s">
        <v>260</v>
      </c>
      <c r="AM944" s="4" t="s">
        <v>261</v>
      </c>
      <c r="AT944" s="4" t="s">
        <v>82</v>
      </c>
      <c r="AU944" s="4" t="s">
        <v>83</v>
      </c>
      <c r="AV944" s="4" t="s">
        <v>8962</v>
      </c>
      <c r="AW944" s="4" t="s">
        <v>888</v>
      </c>
      <c r="BG944" s="4" t="s">
        <v>82</v>
      </c>
      <c r="BH944" s="4" t="s">
        <v>83</v>
      </c>
      <c r="BI944" s="4" t="s">
        <v>3573</v>
      </c>
      <c r="BJ944" s="4" t="s">
        <v>3574</v>
      </c>
      <c r="BK944" s="4" t="s">
        <v>82</v>
      </c>
      <c r="BL944" s="4" t="s">
        <v>83</v>
      </c>
      <c r="BM944" s="4" t="s">
        <v>3501</v>
      </c>
      <c r="BN944" s="4" t="s">
        <v>3502</v>
      </c>
      <c r="BO944" s="4" t="s">
        <v>82</v>
      </c>
      <c r="BP944" s="4" t="s">
        <v>83</v>
      </c>
      <c r="BQ944" s="4" t="s">
        <v>3575</v>
      </c>
      <c r="BR944" s="4" t="s">
        <v>3576</v>
      </c>
      <c r="BS944" s="4" t="s">
        <v>2479</v>
      </c>
      <c r="BT944" s="4" t="s">
        <v>2480</v>
      </c>
    </row>
    <row r="945" spans="1:72" ht="13.5" customHeight="1">
      <c r="A945" s="6" t="str">
        <f>HYPERLINK("http://kyu.snu.ac.kr/sdhj/index.jsp?type=hj/GK14791_00IM0001_135a.jpg","1870_해북촌_135a")</f>
        <v>1870_해북촌_135a</v>
      </c>
      <c r="B945" s="4">
        <v>1870</v>
      </c>
      <c r="C945" s="4" t="s">
        <v>9303</v>
      </c>
      <c r="D945" s="4" t="s">
        <v>9304</v>
      </c>
      <c r="E945" s="4">
        <v>944</v>
      </c>
      <c r="F945" s="4">
        <v>6</v>
      </c>
      <c r="G945" s="4" t="s">
        <v>2357</v>
      </c>
      <c r="H945" s="4" t="s">
        <v>2358</v>
      </c>
      <c r="I945" s="4">
        <v>12</v>
      </c>
      <c r="L945" s="4">
        <v>4</v>
      </c>
      <c r="M945" s="4" t="s">
        <v>3569</v>
      </c>
      <c r="N945" s="4" t="s">
        <v>3570</v>
      </c>
      <c r="S945" s="4" t="s">
        <v>96</v>
      </c>
      <c r="T945" s="4" t="s">
        <v>97</v>
      </c>
      <c r="W945" s="4" t="s">
        <v>126</v>
      </c>
      <c r="X945" s="4" t="s">
        <v>9760</v>
      </c>
      <c r="Y945" s="4" t="s">
        <v>100</v>
      </c>
      <c r="Z945" s="4" t="s">
        <v>101</v>
      </c>
      <c r="AC945" s="4">
        <v>60</v>
      </c>
      <c r="AD945" s="4" t="s">
        <v>295</v>
      </c>
      <c r="AE945" s="4" t="s">
        <v>296</v>
      </c>
      <c r="AJ945" s="4" t="s">
        <v>104</v>
      </c>
      <c r="AK945" s="4" t="s">
        <v>105</v>
      </c>
      <c r="AL945" s="4" t="s">
        <v>115</v>
      </c>
      <c r="AM945" s="4" t="s">
        <v>9761</v>
      </c>
      <c r="AT945" s="4" t="s">
        <v>82</v>
      </c>
      <c r="AU945" s="4" t="s">
        <v>83</v>
      </c>
      <c r="AV945" s="4" t="s">
        <v>3577</v>
      </c>
      <c r="AW945" s="4" t="s">
        <v>3578</v>
      </c>
      <c r="BG945" s="4" t="s">
        <v>82</v>
      </c>
      <c r="BH945" s="4" t="s">
        <v>83</v>
      </c>
      <c r="BI945" s="4" t="s">
        <v>3579</v>
      </c>
      <c r="BJ945" s="4" t="s">
        <v>3580</v>
      </c>
      <c r="BK945" s="4" t="s">
        <v>82</v>
      </c>
      <c r="BL945" s="4" t="s">
        <v>83</v>
      </c>
      <c r="BM945" s="4" t="s">
        <v>3581</v>
      </c>
      <c r="BN945" s="4" t="s">
        <v>2820</v>
      </c>
      <c r="BO945" s="4" t="s">
        <v>82</v>
      </c>
      <c r="BP945" s="4" t="s">
        <v>83</v>
      </c>
      <c r="BQ945" s="4" t="s">
        <v>3582</v>
      </c>
      <c r="BR945" s="4" t="s">
        <v>3583</v>
      </c>
      <c r="BS945" s="4" t="s">
        <v>202</v>
      </c>
      <c r="BT945" s="4" t="s">
        <v>203</v>
      </c>
    </row>
    <row r="946" spans="1:72" ht="13.5" customHeight="1">
      <c r="A946" s="6" t="str">
        <f>HYPERLINK("http://kyu.snu.ac.kr/sdhj/index.jsp?type=hj/GK14791_00IM0001_135a.jpg","1870_해북촌_135a")</f>
        <v>1870_해북촌_135a</v>
      </c>
      <c r="B946" s="4">
        <v>1870</v>
      </c>
      <c r="C946" s="4" t="s">
        <v>9258</v>
      </c>
      <c r="D946" s="4" t="s">
        <v>9259</v>
      </c>
      <c r="E946" s="4">
        <v>945</v>
      </c>
      <c r="F946" s="4">
        <v>6</v>
      </c>
      <c r="G946" s="4" t="s">
        <v>2357</v>
      </c>
      <c r="H946" s="4" t="s">
        <v>2358</v>
      </c>
      <c r="I946" s="4">
        <v>12</v>
      </c>
      <c r="L946" s="4">
        <v>4</v>
      </c>
      <c r="M946" s="4" t="s">
        <v>3569</v>
      </c>
      <c r="N946" s="4" t="s">
        <v>3570</v>
      </c>
      <c r="T946" s="4" t="s">
        <v>9227</v>
      </c>
      <c r="U946" s="4" t="s">
        <v>138</v>
      </c>
      <c r="V946" s="4" t="s">
        <v>139</v>
      </c>
      <c r="Y946" s="4" t="s">
        <v>3584</v>
      </c>
      <c r="Z946" s="4" t="s">
        <v>3585</v>
      </c>
      <c r="AD946" s="4" t="s">
        <v>220</v>
      </c>
      <c r="AE946" s="4" t="s">
        <v>221</v>
      </c>
    </row>
    <row r="947" spans="1:72" ht="13.5" customHeight="1">
      <c r="A947" s="6" t="str">
        <f>HYPERLINK("http://kyu.snu.ac.kr/sdhj/index.jsp?type=hj/GK14791_00IM0001_135a.jpg","1870_해북촌_135a")</f>
        <v>1870_해북촌_135a</v>
      </c>
      <c r="B947" s="4">
        <v>1870</v>
      </c>
      <c r="C947" s="4" t="s">
        <v>9224</v>
      </c>
      <c r="D947" s="4" t="s">
        <v>9225</v>
      </c>
      <c r="E947" s="4">
        <v>946</v>
      </c>
      <c r="F947" s="4">
        <v>6</v>
      </c>
      <c r="G947" s="4" t="s">
        <v>2357</v>
      </c>
      <c r="H947" s="4" t="s">
        <v>2358</v>
      </c>
      <c r="I947" s="4">
        <v>12</v>
      </c>
      <c r="L947" s="4">
        <v>4</v>
      </c>
      <c r="M947" s="4" t="s">
        <v>3569</v>
      </c>
      <c r="N947" s="4" t="s">
        <v>3570</v>
      </c>
      <c r="T947" s="4" t="s">
        <v>9227</v>
      </c>
      <c r="U947" s="4" t="s">
        <v>138</v>
      </c>
      <c r="V947" s="4" t="s">
        <v>139</v>
      </c>
      <c r="Y947" s="4" t="s">
        <v>3586</v>
      </c>
      <c r="Z947" s="4" t="s">
        <v>3587</v>
      </c>
      <c r="AD947" s="4" t="s">
        <v>122</v>
      </c>
      <c r="AE947" s="4" t="s">
        <v>123</v>
      </c>
    </row>
    <row r="948" spans="1:72" ht="13.5" customHeight="1">
      <c r="A948" s="6" t="str">
        <f>HYPERLINK("http://kyu.snu.ac.kr/sdhj/index.jsp?type=hj/GK14791_00IM0001_135b.jpg","1870_해북촌_135b")</f>
        <v>1870_해북촌_135b</v>
      </c>
      <c r="B948" s="4">
        <v>1870</v>
      </c>
      <c r="C948" s="4" t="s">
        <v>9224</v>
      </c>
      <c r="D948" s="4" t="s">
        <v>9225</v>
      </c>
      <c r="E948" s="4">
        <v>947</v>
      </c>
      <c r="F948" s="4">
        <v>6</v>
      </c>
      <c r="G948" s="4" t="s">
        <v>2357</v>
      </c>
      <c r="H948" s="4" t="s">
        <v>2358</v>
      </c>
      <c r="I948" s="4">
        <v>12</v>
      </c>
      <c r="L948" s="4">
        <v>5</v>
      </c>
      <c r="M948" s="4" t="s">
        <v>3588</v>
      </c>
      <c r="N948" s="4" t="s">
        <v>3589</v>
      </c>
      <c r="T948" s="4" t="s">
        <v>9041</v>
      </c>
      <c r="U948" s="4" t="s">
        <v>73</v>
      </c>
      <c r="V948" s="4" t="s">
        <v>74</v>
      </c>
      <c r="W948" s="4" t="s">
        <v>688</v>
      </c>
      <c r="X948" s="4" t="s">
        <v>689</v>
      </c>
      <c r="Y948" s="4" t="s">
        <v>3590</v>
      </c>
      <c r="Z948" s="4" t="s">
        <v>3591</v>
      </c>
      <c r="AC948" s="4">
        <v>55</v>
      </c>
      <c r="AD948" s="4" t="s">
        <v>588</v>
      </c>
      <c r="AE948" s="4" t="s">
        <v>589</v>
      </c>
      <c r="AJ948" s="4" t="s">
        <v>34</v>
      </c>
      <c r="AK948" s="4" t="s">
        <v>35</v>
      </c>
      <c r="AL948" s="4" t="s">
        <v>260</v>
      </c>
      <c r="AM948" s="4" t="s">
        <v>261</v>
      </c>
      <c r="AT948" s="4" t="s">
        <v>82</v>
      </c>
      <c r="AU948" s="4" t="s">
        <v>83</v>
      </c>
      <c r="AV948" s="4" t="s">
        <v>2380</v>
      </c>
      <c r="AW948" s="4" t="s">
        <v>2381</v>
      </c>
      <c r="BG948" s="4" t="s">
        <v>82</v>
      </c>
      <c r="BH948" s="4" t="s">
        <v>83</v>
      </c>
      <c r="BI948" s="4" t="s">
        <v>302</v>
      </c>
      <c r="BJ948" s="4" t="s">
        <v>303</v>
      </c>
      <c r="BK948" s="4" t="s">
        <v>82</v>
      </c>
      <c r="BL948" s="4" t="s">
        <v>83</v>
      </c>
      <c r="BM948" s="4" t="s">
        <v>2280</v>
      </c>
      <c r="BN948" s="4" t="s">
        <v>2281</v>
      </c>
      <c r="BO948" s="4" t="s">
        <v>82</v>
      </c>
      <c r="BP948" s="4" t="s">
        <v>83</v>
      </c>
      <c r="BQ948" s="4" t="s">
        <v>3592</v>
      </c>
      <c r="BR948" s="4" t="s">
        <v>2382</v>
      </c>
      <c r="BS948" s="4" t="s">
        <v>909</v>
      </c>
      <c r="BT948" s="4" t="s">
        <v>910</v>
      </c>
    </row>
    <row r="949" spans="1:72" ht="13.5" customHeight="1">
      <c r="A949" s="6" t="str">
        <f>HYPERLINK("http://kyu.snu.ac.kr/sdhj/index.jsp?type=hj/GK14791_00IM0001_135b.jpg","1870_해북촌_135b")</f>
        <v>1870_해북촌_135b</v>
      </c>
      <c r="B949" s="4">
        <v>1870</v>
      </c>
      <c r="C949" s="4" t="s">
        <v>9142</v>
      </c>
      <c r="D949" s="4" t="s">
        <v>9143</v>
      </c>
      <c r="E949" s="4">
        <v>948</v>
      </c>
      <c r="F949" s="4">
        <v>6</v>
      </c>
      <c r="G949" s="4" t="s">
        <v>2357</v>
      </c>
      <c r="H949" s="4" t="s">
        <v>2358</v>
      </c>
      <c r="I949" s="4">
        <v>12</v>
      </c>
      <c r="L949" s="4">
        <v>5</v>
      </c>
      <c r="M949" s="4" t="s">
        <v>3588</v>
      </c>
      <c r="N949" s="4" t="s">
        <v>3589</v>
      </c>
      <c r="T949" s="4" t="s">
        <v>9049</v>
      </c>
      <c r="U949" s="4" t="s">
        <v>284</v>
      </c>
      <c r="V949" s="4" t="s">
        <v>285</v>
      </c>
      <c r="Y949" s="4" t="s">
        <v>3593</v>
      </c>
      <c r="Z949" s="4" t="s">
        <v>3594</v>
      </c>
      <c r="AD949" s="4" t="s">
        <v>174</v>
      </c>
      <c r="AE949" s="4" t="s">
        <v>175</v>
      </c>
    </row>
    <row r="950" spans="1:72" ht="13.5" customHeight="1">
      <c r="A950" s="6" t="str">
        <f>HYPERLINK("http://kyu.snu.ac.kr/sdhj/index.jsp?type=hj/GK14791_00IM0001_135b.jpg","1870_해북촌_135b")</f>
        <v>1870_해북촌_135b</v>
      </c>
      <c r="B950" s="4">
        <v>1870</v>
      </c>
      <c r="C950" s="4" t="s">
        <v>9057</v>
      </c>
      <c r="D950" s="4" t="s">
        <v>9058</v>
      </c>
      <c r="E950" s="4">
        <v>949</v>
      </c>
      <c r="F950" s="4">
        <v>6</v>
      </c>
      <c r="G950" s="4" t="s">
        <v>2357</v>
      </c>
      <c r="H950" s="4" t="s">
        <v>2358</v>
      </c>
      <c r="I950" s="4">
        <v>12</v>
      </c>
      <c r="L950" s="4">
        <v>5</v>
      </c>
      <c r="M950" s="4" t="s">
        <v>3588</v>
      </c>
      <c r="N950" s="4" t="s">
        <v>3589</v>
      </c>
      <c r="T950" s="4" t="s">
        <v>9049</v>
      </c>
      <c r="U950" s="4" t="s">
        <v>138</v>
      </c>
      <c r="V950" s="4" t="s">
        <v>139</v>
      </c>
      <c r="Y950" s="4" t="s">
        <v>1751</v>
      </c>
      <c r="Z950" s="4" t="s">
        <v>1752</v>
      </c>
      <c r="AD950" s="4" t="s">
        <v>274</v>
      </c>
      <c r="AE950" s="4" t="s">
        <v>275</v>
      </c>
    </row>
    <row r="951" spans="1:72" ht="13.5" customHeight="1">
      <c r="A951" s="6" t="str">
        <f>HYPERLINK("http://kyu.snu.ac.kr/sdhj/index.jsp?type=hj/GK14791_00IM0001_135b.jpg","1870_해북촌_135b")</f>
        <v>1870_해북촌_135b</v>
      </c>
      <c r="B951" s="4">
        <v>1870</v>
      </c>
      <c r="C951" s="4" t="s">
        <v>9057</v>
      </c>
      <c r="D951" s="4" t="s">
        <v>9058</v>
      </c>
      <c r="E951" s="4">
        <v>950</v>
      </c>
      <c r="F951" s="4">
        <v>6</v>
      </c>
      <c r="G951" s="4" t="s">
        <v>2357</v>
      </c>
      <c r="H951" s="4" t="s">
        <v>2358</v>
      </c>
      <c r="I951" s="4">
        <v>13</v>
      </c>
      <c r="J951" s="4" t="s">
        <v>3595</v>
      </c>
      <c r="K951" s="4" t="s">
        <v>9762</v>
      </c>
      <c r="L951" s="4">
        <v>1</v>
      </c>
      <c r="M951" s="4" t="s">
        <v>9763</v>
      </c>
      <c r="N951" s="4" t="s">
        <v>9764</v>
      </c>
      <c r="T951" s="4" t="s">
        <v>9765</v>
      </c>
      <c r="U951" s="4" t="s">
        <v>73</v>
      </c>
      <c r="V951" s="4" t="s">
        <v>74</v>
      </c>
      <c r="W951" s="4" t="s">
        <v>75</v>
      </c>
      <c r="X951" s="4" t="s">
        <v>9766</v>
      </c>
      <c r="Y951" s="4" t="s">
        <v>3596</v>
      </c>
      <c r="Z951" s="4" t="s">
        <v>3597</v>
      </c>
      <c r="AA951" s="4" t="s">
        <v>3598</v>
      </c>
      <c r="AB951" s="4" t="s">
        <v>3599</v>
      </c>
      <c r="AC951" s="4">
        <v>47</v>
      </c>
      <c r="AD951" s="4" t="s">
        <v>536</v>
      </c>
      <c r="AE951" s="4" t="s">
        <v>537</v>
      </c>
      <c r="AJ951" s="4" t="s">
        <v>34</v>
      </c>
      <c r="AK951" s="4" t="s">
        <v>35</v>
      </c>
      <c r="AL951" s="4" t="s">
        <v>260</v>
      </c>
      <c r="AM951" s="4" t="s">
        <v>261</v>
      </c>
      <c r="AT951" s="4" t="s">
        <v>82</v>
      </c>
      <c r="AU951" s="4" t="s">
        <v>83</v>
      </c>
      <c r="AV951" s="4" t="s">
        <v>2633</v>
      </c>
      <c r="AW951" s="4" t="s">
        <v>2634</v>
      </c>
      <c r="BG951" s="4" t="s">
        <v>82</v>
      </c>
      <c r="BH951" s="4" t="s">
        <v>83</v>
      </c>
      <c r="BI951" s="4" t="s">
        <v>2635</v>
      </c>
      <c r="BJ951" s="4" t="s">
        <v>2636</v>
      </c>
      <c r="BK951" s="4" t="s">
        <v>82</v>
      </c>
      <c r="BL951" s="4" t="s">
        <v>83</v>
      </c>
      <c r="BM951" s="4" t="s">
        <v>2637</v>
      </c>
      <c r="BN951" s="4" t="s">
        <v>2638</v>
      </c>
      <c r="BO951" s="4" t="s">
        <v>82</v>
      </c>
      <c r="BP951" s="4" t="s">
        <v>83</v>
      </c>
      <c r="BQ951" s="4" t="s">
        <v>2639</v>
      </c>
      <c r="BR951" s="4" t="s">
        <v>2640</v>
      </c>
      <c r="BS951" s="4" t="s">
        <v>115</v>
      </c>
      <c r="BT951" s="4" t="s">
        <v>9607</v>
      </c>
    </row>
    <row r="952" spans="1:72" ht="13.5" customHeight="1">
      <c r="A952" s="6" t="str">
        <f>HYPERLINK("http://kyu.snu.ac.kr/sdhj/index.jsp?type=hj/GK14791_00IM0001_135b.jpg","1870_해북촌_135b")</f>
        <v>1870_해북촌_135b</v>
      </c>
      <c r="B952" s="4">
        <v>1870</v>
      </c>
      <c r="C952" s="4" t="s">
        <v>9047</v>
      </c>
      <c r="D952" s="4" t="s">
        <v>9048</v>
      </c>
      <c r="E952" s="4">
        <v>951</v>
      </c>
      <c r="F952" s="4">
        <v>6</v>
      </c>
      <c r="G952" s="4" t="s">
        <v>2357</v>
      </c>
      <c r="H952" s="4" t="s">
        <v>2358</v>
      </c>
      <c r="I952" s="4">
        <v>13</v>
      </c>
      <c r="L952" s="4">
        <v>1</v>
      </c>
      <c r="M952" s="4" t="s">
        <v>3600</v>
      </c>
      <c r="N952" s="4" t="s">
        <v>3601</v>
      </c>
      <c r="S952" s="4" t="s">
        <v>96</v>
      </c>
      <c r="T952" s="4" t="s">
        <v>97</v>
      </c>
      <c r="W952" s="4" t="s">
        <v>776</v>
      </c>
      <c r="X952" s="4" t="s">
        <v>777</v>
      </c>
      <c r="Y952" s="4" t="s">
        <v>100</v>
      </c>
      <c r="Z952" s="4" t="s">
        <v>101</v>
      </c>
      <c r="AC952" s="4">
        <v>47</v>
      </c>
      <c r="AD952" s="4" t="s">
        <v>536</v>
      </c>
      <c r="AE952" s="4" t="s">
        <v>537</v>
      </c>
      <c r="AJ952" s="4" t="s">
        <v>104</v>
      </c>
      <c r="AK952" s="4" t="s">
        <v>105</v>
      </c>
      <c r="AL952" s="4" t="s">
        <v>1039</v>
      </c>
      <c r="AM952" s="4" t="s">
        <v>1040</v>
      </c>
      <c r="AT952" s="4" t="s">
        <v>82</v>
      </c>
      <c r="AU952" s="4" t="s">
        <v>83</v>
      </c>
      <c r="AV952" s="4" t="s">
        <v>887</v>
      </c>
      <c r="AW952" s="4" t="s">
        <v>888</v>
      </c>
      <c r="BG952" s="4" t="s">
        <v>82</v>
      </c>
      <c r="BH952" s="4" t="s">
        <v>83</v>
      </c>
      <c r="BI952" s="4" t="s">
        <v>3602</v>
      </c>
      <c r="BJ952" s="4" t="s">
        <v>3603</v>
      </c>
      <c r="BK952" s="4" t="s">
        <v>82</v>
      </c>
      <c r="BL952" s="4" t="s">
        <v>83</v>
      </c>
      <c r="BM952" s="4" t="s">
        <v>3604</v>
      </c>
      <c r="BN952" s="4" t="s">
        <v>3605</v>
      </c>
      <c r="BO952" s="4" t="s">
        <v>82</v>
      </c>
      <c r="BP952" s="4" t="s">
        <v>83</v>
      </c>
      <c r="BQ952" s="4" t="s">
        <v>3606</v>
      </c>
      <c r="BR952" s="4" t="s">
        <v>3607</v>
      </c>
      <c r="BS952" s="4" t="s">
        <v>115</v>
      </c>
      <c r="BT952" s="4" t="s">
        <v>9767</v>
      </c>
    </row>
    <row r="953" spans="1:72" ht="13.5" customHeight="1">
      <c r="A953" s="6" t="str">
        <f>HYPERLINK("http://kyu.snu.ac.kr/sdhj/index.jsp?type=hj/GK14791_00IM0001_135b.jpg","1870_해북촌_135b")</f>
        <v>1870_해북촌_135b</v>
      </c>
      <c r="B953" s="4">
        <v>1870</v>
      </c>
      <c r="C953" s="4" t="s">
        <v>9417</v>
      </c>
      <c r="D953" s="4" t="s">
        <v>9418</v>
      </c>
      <c r="E953" s="4">
        <v>952</v>
      </c>
      <c r="F953" s="4">
        <v>6</v>
      </c>
      <c r="G953" s="4" t="s">
        <v>2357</v>
      </c>
      <c r="H953" s="4" t="s">
        <v>2358</v>
      </c>
      <c r="I953" s="4">
        <v>13</v>
      </c>
      <c r="L953" s="4">
        <v>1</v>
      </c>
      <c r="M953" s="4" t="s">
        <v>3600</v>
      </c>
      <c r="N953" s="4" t="s">
        <v>3601</v>
      </c>
      <c r="T953" s="4" t="s">
        <v>9612</v>
      </c>
      <c r="U953" s="4" t="s">
        <v>284</v>
      </c>
      <c r="V953" s="4" t="s">
        <v>285</v>
      </c>
      <c r="Y953" s="4" t="s">
        <v>3608</v>
      </c>
      <c r="Z953" s="4" t="s">
        <v>3609</v>
      </c>
      <c r="AD953" s="4" t="s">
        <v>510</v>
      </c>
      <c r="AE953" s="4" t="s">
        <v>511</v>
      </c>
    </row>
    <row r="954" spans="1:72" ht="13.5" customHeight="1">
      <c r="A954" s="6" t="str">
        <f>HYPERLINK("http://kyu.snu.ac.kr/sdhj/index.jsp?type=hj/GK14791_00IM0001_135b.jpg","1870_해북촌_135b")</f>
        <v>1870_해북촌_135b</v>
      </c>
      <c r="B954" s="4">
        <v>1870</v>
      </c>
      <c r="C954" s="4" t="s">
        <v>9610</v>
      </c>
      <c r="D954" s="4" t="s">
        <v>9611</v>
      </c>
      <c r="E954" s="4">
        <v>953</v>
      </c>
      <c r="F954" s="4">
        <v>6</v>
      </c>
      <c r="G954" s="4" t="s">
        <v>2357</v>
      </c>
      <c r="H954" s="4" t="s">
        <v>2358</v>
      </c>
      <c r="I954" s="4">
        <v>13</v>
      </c>
      <c r="L954" s="4">
        <v>1</v>
      </c>
      <c r="M954" s="4" t="s">
        <v>3600</v>
      </c>
      <c r="N954" s="4" t="s">
        <v>3601</v>
      </c>
      <c r="T954" s="4" t="s">
        <v>9612</v>
      </c>
      <c r="U954" s="4" t="s">
        <v>138</v>
      </c>
      <c r="V954" s="4" t="s">
        <v>139</v>
      </c>
      <c r="Y954" s="4" t="s">
        <v>3610</v>
      </c>
      <c r="Z954" s="4" t="s">
        <v>3611</v>
      </c>
      <c r="AD954" s="4" t="s">
        <v>282</v>
      </c>
      <c r="AE954" s="4" t="s">
        <v>283</v>
      </c>
    </row>
    <row r="955" spans="1:72" ht="13.5" customHeight="1">
      <c r="A955" s="6" t="str">
        <f>HYPERLINK("http://kyu.snu.ac.kr/sdhj/index.jsp?type=hj/GK14791_00IM0001_135b.jpg","1870_해북촌_135b")</f>
        <v>1870_해북촌_135b</v>
      </c>
      <c r="B955" s="4">
        <v>1870</v>
      </c>
      <c r="C955" s="4" t="s">
        <v>9610</v>
      </c>
      <c r="D955" s="4" t="s">
        <v>9611</v>
      </c>
      <c r="E955" s="4">
        <v>954</v>
      </c>
      <c r="F955" s="4">
        <v>6</v>
      </c>
      <c r="G955" s="4" t="s">
        <v>2357</v>
      </c>
      <c r="H955" s="4" t="s">
        <v>2358</v>
      </c>
      <c r="I955" s="4">
        <v>13</v>
      </c>
      <c r="L955" s="4">
        <v>1</v>
      </c>
      <c r="M955" s="4" t="s">
        <v>3600</v>
      </c>
      <c r="N955" s="4" t="s">
        <v>3601</v>
      </c>
      <c r="T955" s="4" t="s">
        <v>9612</v>
      </c>
      <c r="U955" s="4" t="s">
        <v>138</v>
      </c>
      <c r="V955" s="4" t="s">
        <v>139</v>
      </c>
      <c r="Y955" s="4" t="s">
        <v>2560</v>
      </c>
      <c r="Z955" s="4" t="s">
        <v>2561</v>
      </c>
      <c r="AD955" s="4" t="s">
        <v>188</v>
      </c>
      <c r="AE955" s="4" t="s">
        <v>189</v>
      </c>
    </row>
    <row r="956" spans="1:72" ht="13.5" customHeight="1">
      <c r="A956" s="6" t="str">
        <f>HYPERLINK("http://kyu.snu.ac.kr/sdhj/index.jsp?type=hj/GK14791_00IM0001_135b.jpg","1870_해북촌_135b")</f>
        <v>1870_해북촌_135b</v>
      </c>
      <c r="B956" s="4">
        <v>1870</v>
      </c>
      <c r="C956" s="4" t="s">
        <v>9610</v>
      </c>
      <c r="D956" s="4" t="s">
        <v>9611</v>
      </c>
      <c r="E956" s="4">
        <v>955</v>
      </c>
      <c r="F956" s="4">
        <v>6</v>
      </c>
      <c r="G956" s="4" t="s">
        <v>2357</v>
      </c>
      <c r="H956" s="4" t="s">
        <v>2358</v>
      </c>
      <c r="I956" s="4">
        <v>13</v>
      </c>
      <c r="L956" s="4">
        <v>2</v>
      </c>
      <c r="M956" s="4" t="s">
        <v>3595</v>
      </c>
      <c r="N956" s="4" t="s">
        <v>3612</v>
      </c>
      <c r="T956" s="4" t="s">
        <v>9768</v>
      </c>
      <c r="U956" s="4" t="s">
        <v>1977</v>
      </c>
      <c r="V956" s="4" t="s">
        <v>1978</v>
      </c>
      <c r="W956" s="4" t="s">
        <v>126</v>
      </c>
      <c r="X956" s="4" t="s">
        <v>9769</v>
      </c>
      <c r="Y956" s="4" t="s">
        <v>3613</v>
      </c>
      <c r="Z956" s="4" t="s">
        <v>3614</v>
      </c>
      <c r="AC956" s="4">
        <v>43</v>
      </c>
      <c r="AD956" s="4" t="s">
        <v>274</v>
      </c>
      <c r="AE956" s="4" t="s">
        <v>275</v>
      </c>
      <c r="AJ956" s="4" t="s">
        <v>34</v>
      </c>
      <c r="AK956" s="4" t="s">
        <v>35</v>
      </c>
      <c r="AL956" s="4" t="s">
        <v>115</v>
      </c>
      <c r="AM956" s="4" t="s">
        <v>9770</v>
      </c>
      <c r="AT956" s="4" t="s">
        <v>1977</v>
      </c>
      <c r="AU956" s="4" t="s">
        <v>1978</v>
      </c>
      <c r="AV956" s="4" t="s">
        <v>3615</v>
      </c>
      <c r="AW956" s="4" t="s">
        <v>3616</v>
      </c>
      <c r="BG956" s="4" t="s">
        <v>1977</v>
      </c>
      <c r="BH956" s="4" t="s">
        <v>1978</v>
      </c>
      <c r="BI956" s="4" t="s">
        <v>2342</v>
      </c>
      <c r="BJ956" s="4" t="s">
        <v>2343</v>
      </c>
      <c r="BK956" s="4" t="s">
        <v>1977</v>
      </c>
      <c r="BL956" s="4" t="s">
        <v>1978</v>
      </c>
      <c r="BM956" s="4" t="s">
        <v>2342</v>
      </c>
      <c r="BN956" s="4" t="s">
        <v>2343</v>
      </c>
      <c r="BO956" s="4" t="s">
        <v>1977</v>
      </c>
      <c r="BP956" s="4" t="s">
        <v>1978</v>
      </c>
      <c r="BQ956" s="4" t="s">
        <v>3617</v>
      </c>
      <c r="BR956" s="4" t="s">
        <v>3618</v>
      </c>
      <c r="BS956" s="4" t="s">
        <v>260</v>
      </c>
      <c r="BT956" s="4" t="s">
        <v>261</v>
      </c>
    </row>
    <row r="957" spans="1:72" ht="13.5" customHeight="1">
      <c r="A957" s="6" t="str">
        <f>HYPERLINK("http://kyu.snu.ac.kr/sdhj/index.jsp?type=hj/GK14791_00IM0001_135b.jpg","1870_해북촌_135b")</f>
        <v>1870_해북촌_135b</v>
      </c>
      <c r="B957" s="4">
        <v>1870</v>
      </c>
      <c r="C957" s="4" t="s">
        <v>9440</v>
      </c>
      <c r="D957" s="4" t="s">
        <v>9441</v>
      </c>
      <c r="E957" s="4">
        <v>956</v>
      </c>
      <c r="F957" s="4">
        <v>6</v>
      </c>
      <c r="G957" s="4" t="s">
        <v>2357</v>
      </c>
      <c r="H957" s="4" t="s">
        <v>2358</v>
      </c>
      <c r="I957" s="4">
        <v>13</v>
      </c>
      <c r="L957" s="4">
        <v>2</v>
      </c>
      <c r="M957" s="4" t="s">
        <v>3595</v>
      </c>
      <c r="N957" s="4" t="s">
        <v>3612</v>
      </c>
      <c r="S957" s="4" t="s">
        <v>96</v>
      </c>
      <c r="T957" s="4" t="s">
        <v>97</v>
      </c>
      <c r="W957" s="4" t="s">
        <v>1269</v>
      </c>
      <c r="X957" s="4" t="s">
        <v>585</v>
      </c>
      <c r="Y957" s="4" t="s">
        <v>21</v>
      </c>
      <c r="Z957" s="4" t="s">
        <v>22</v>
      </c>
      <c r="AC957" s="4">
        <v>43</v>
      </c>
      <c r="AD957" s="4" t="s">
        <v>274</v>
      </c>
      <c r="AE957" s="4" t="s">
        <v>275</v>
      </c>
      <c r="AJ957" s="4" t="s">
        <v>34</v>
      </c>
      <c r="AK957" s="4" t="s">
        <v>35</v>
      </c>
      <c r="AL957" s="4" t="s">
        <v>659</v>
      </c>
      <c r="AM957" s="4" t="s">
        <v>660</v>
      </c>
    </row>
    <row r="958" spans="1:72" ht="13.5" customHeight="1">
      <c r="A958" s="6" t="str">
        <f>HYPERLINK("http://kyu.snu.ac.kr/sdhj/index.jsp?type=hj/GK14791_00IM0001_135b.jpg","1870_해북촌_135b")</f>
        <v>1870_해북촌_135b</v>
      </c>
      <c r="B958" s="4">
        <v>1870</v>
      </c>
      <c r="C958" s="4" t="s">
        <v>9771</v>
      </c>
      <c r="D958" s="4" t="s">
        <v>9772</v>
      </c>
      <c r="E958" s="4">
        <v>957</v>
      </c>
      <c r="F958" s="4">
        <v>6</v>
      </c>
      <c r="G958" s="4" t="s">
        <v>2357</v>
      </c>
      <c r="H958" s="4" t="s">
        <v>2358</v>
      </c>
      <c r="I958" s="4">
        <v>13</v>
      </c>
      <c r="L958" s="4">
        <v>2</v>
      </c>
      <c r="M958" s="4" t="s">
        <v>3595</v>
      </c>
      <c r="N958" s="4" t="s">
        <v>3612</v>
      </c>
      <c r="T958" s="4" t="s">
        <v>9773</v>
      </c>
      <c r="U958" s="4" t="s">
        <v>138</v>
      </c>
      <c r="V958" s="4" t="s">
        <v>139</v>
      </c>
      <c r="Y958" s="4" t="s">
        <v>1415</v>
      </c>
      <c r="Z958" s="4" t="s">
        <v>1416</v>
      </c>
      <c r="AD958" s="4" t="s">
        <v>621</v>
      </c>
      <c r="AE958" s="4" t="s">
        <v>622</v>
      </c>
    </row>
    <row r="959" spans="1:72" ht="13.5" customHeight="1">
      <c r="A959" s="6" t="str">
        <f>HYPERLINK("http://kyu.snu.ac.kr/sdhj/index.jsp?type=hj/GK14791_00IM0001_135b.jpg","1870_해북촌_135b")</f>
        <v>1870_해북촌_135b</v>
      </c>
      <c r="B959" s="4">
        <v>1870</v>
      </c>
      <c r="C959" s="4" t="s">
        <v>9771</v>
      </c>
      <c r="D959" s="4" t="s">
        <v>9772</v>
      </c>
      <c r="E959" s="4">
        <v>958</v>
      </c>
      <c r="F959" s="4">
        <v>6</v>
      </c>
      <c r="G959" s="4" t="s">
        <v>2357</v>
      </c>
      <c r="H959" s="4" t="s">
        <v>2358</v>
      </c>
      <c r="I959" s="4">
        <v>13</v>
      </c>
      <c r="L959" s="4">
        <v>2</v>
      </c>
      <c r="M959" s="4" t="s">
        <v>3595</v>
      </c>
      <c r="N959" s="4" t="s">
        <v>3612</v>
      </c>
      <c r="T959" s="4" t="s">
        <v>9773</v>
      </c>
      <c r="U959" s="4" t="s">
        <v>138</v>
      </c>
      <c r="V959" s="4" t="s">
        <v>139</v>
      </c>
      <c r="Y959" s="4" t="s">
        <v>3619</v>
      </c>
      <c r="Z959" s="4" t="s">
        <v>3620</v>
      </c>
      <c r="AD959" s="4" t="s">
        <v>122</v>
      </c>
      <c r="AE959" s="4" t="s">
        <v>123</v>
      </c>
    </row>
    <row r="960" spans="1:72" ht="13.5" customHeight="1">
      <c r="A960" s="6" t="str">
        <f>HYPERLINK("http://kyu.snu.ac.kr/sdhj/index.jsp?type=hj/GK14791_00IM0001_135b.jpg","1870_해북촌_135b")</f>
        <v>1870_해북촌_135b</v>
      </c>
      <c r="B960" s="4">
        <v>1870</v>
      </c>
      <c r="C960" s="4" t="s">
        <v>9771</v>
      </c>
      <c r="D960" s="4" t="s">
        <v>9772</v>
      </c>
      <c r="E960" s="4">
        <v>959</v>
      </c>
      <c r="F960" s="4">
        <v>6</v>
      </c>
      <c r="G960" s="4" t="s">
        <v>2357</v>
      </c>
      <c r="H960" s="4" t="s">
        <v>2358</v>
      </c>
      <c r="I960" s="4">
        <v>13</v>
      </c>
      <c r="L960" s="4">
        <v>2</v>
      </c>
      <c r="M960" s="4" t="s">
        <v>3595</v>
      </c>
      <c r="N960" s="4" t="s">
        <v>3612</v>
      </c>
      <c r="T960" s="4" t="s">
        <v>9773</v>
      </c>
      <c r="U960" s="4" t="s">
        <v>284</v>
      </c>
      <c r="V960" s="4" t="s">
        <v>285</v>
      </c>
      <c r="Y960" s="4" t="s">
        <v>3621</v>
      </c>
      <c r="Z960" s="4" t="s">
        <v>1277</v>
      </c>
      <c r="AD960" s="4" t="s">
        <v>238</v>
      </c>
      <c r="AE960" s="4" t="s">
        <v>239</v>
      </c>
    </row>
    <row r="961" spans="1:72" ht="13.5" customHeight="1">
      <c r="A961" s="6" t="str">
        <f>HYPERLINK("http://kyu.snu.ac.kr/sdhj/index.jsp?type=hj/GK14791_00IM0001_135b.jpg","1870_해북촌_135b")</f>
        <v>1870_해북촌_135b</v>
      </c>
      <c r="B961" s="4">
        <v>1870</v>
      </c>
      <c r="C961" s="4" t="s">
        <v>9771</v>
      </c>
      <c r="D961" s="4" t="s">
        <v>9772</v>
      </c>
      <c r="E961" s="4">
        <v>960</v>
      </c>
      <c r="F961" s="4">
        <v>6</v>
      </c>
      <c r="G961" s="4" t="s">
        <v>2357</v>
      </c>
      <c r="H961" s="4" t="s">
        <v>2358</v>
      </c>
      <c r="I961" s="4">
        <v>13</v>
      </c>
      <c r="L961" s="4">
        <v>3</v>
      </c>
      <c r="M961" s="4" t="s">
        <v>3622</v>
      </c>
      <c r="N961" s="4" t="s">
        <v>3623</v>
      </c>
      <c r="Q961" s="4" t="s">
        <v>3624</v>
      </c>
      <c r="R961" s="4" t="s">
        <v>3625</v>
      </c>
      <c r="T961" s="4" t="s">
        <v>9022</v>
      </c>
      <c r="W961" s="4" t="s">
        <v>9774</v>
      </c>
      <c r="X961" s="4" t="s">
        <v>9775</v>
      </c>
      <c r="Y961" s="4" t="s">
        <v>3626</v>
      </c>
      <c r="Z961" s="4" t="s">
        <v>3627</v>
      </c>
      <c r="AC961" s="4">
        <v>52</v>
      </c>
      <c r="AD961" s="4" t="s">
        <v>380</v>
      </c>
      <c r="AE961" s="4" t="s">
        <v>381</v>
      </c>
      <c r="AJ961" s="4" t="s">
        <v>34</v>
      </c>
      <c r="AK961" s="4" t="s">
        <v>35</v>
      </c>
      <c r="AL961" s="4" t="s">
        <v>684</v>
      </c>
      <c r="AM961" s="4" t="s">
        <v>685</v>
      </c>
      <c r="AT961" s="4" t="s">
        <v>82</v>
      </c>
      <c r="AU961" s="4" t="s">
        <v>83</v>
      </c>
      <c r="AV961" s="4" t="s">
        <v>3628</v>
      </c>
      <c r="AW961" s="4" t="s">
        <v>3629</v>
      </c>
      <c r="BG961" s="4" t="s">
        <v>82</v>
      </c>
      <c r="BH961" s="4" t="s">
        <v>83</v>
      </c>
      <c r="BI961" s="4" t="s">
        <v>3174</v>
      </c>
      <c r="BJ961" s="4" t="s">
        <v>3175</v>
      </c>
      <c r="BK961" s="4" t="s">
        <v>82</v>
      </c>
      <c r="BL961" s="4" t="s">
        <v>83</v>
      </c>
      <c r="BM961" s="4" t="s">
        <v>3176</v>
      </c>
      <c r="BN961" s="4" t="s">
        <v>3177</v>
      </c>
      <c r="BO961" s="4" t="s">
        <v>82</v>
      </c>
      <c r="BP961" s="4" t="s">
        <v>83</v>
      </c>
      <c r="BQ961" s="4" t="s">
        <v>3630</v>
      </c>
      <c r="BR961" s="4" t="s">
        <v>3631</v>
      </c>
      <c r="BS961" s="4" t="s">
        <v>115</v>
      </c>
      <c r="BT961" s="4" t="s">
        <v>9776</v>
      </c>
    </row>
    <row r="962" spans="1:72" ht="13.5" customHeight="1">
      <c r="A962" s="6" t="str">
        <f>HYPERLINK("http://kyu.snu.ac.kr/sdhj/index.jsp?type=hj/GK14791_00IM0001_135b.jpg","1870_해북촌_135b")</f>
        <v>1870_해북촌_135b</v>
      </c>
      <c r="B962" s="4">
        <v>1870</v>
      </c>
      <c r="C962" s="4" t="s">
        <v>9587</v>
      </c>
      <c r="D962" s="4" t="s">
        <v>9588</v>
      </c>
      <c r="E962" s="4">
        <v>961</v>
      </c>
      <c r="F962" s="4">
        <v>6</v>
      </c>
      <c r="G962" s="4" t="s">
        <v>2357</v>
      </c>
      <c r="H962" s="4" t="s">
        <v>2358</v>
      </c>
      <c r="I962" s="4">
        <v>13</v>
      </c>
      <c r="L962" s="4">
        <v>3</v>
      </c>
      <c r="M962" s="4" t="s">
        <v>3622</v>
      </c>
      <c r="N962" s="4" t="s">
        <v>3623</v>
      </c>
      <c r="S962" s="4" t="s">
        <v>96</v>
      </c>
      <c r="T962" s="4" t="s">
        <v>97</v>
      </c>
      <c r="W962" s="4" t="s">
        <v>291</v>
      </c>
      <c r="X962" s="4" t="s">
        <v>292</v>
      </c>
      <c r="Y962" s="4" t="s">
        <v>100</v>
      </c>
      <c r="Z962" s="4" t="s">
        <v>101</v>
      </c>
      <c r="AC962" s="4">
        <v>52</v>
      </c>
      <c r="AD962" s="4" t="s">
        <v>380</v>
      </c>
      <c r="AE962" s="4" t="s">
        <v>381</v>
      </c>
      <c r="AJ962" s="4" t="s">
        <v>104</v>
      </c>
      <c r="AK962" s="4" t="s">
        <v>105</v>
      </c>
      <c r="AL962" s="4" t="s">
        <v>297</v>
      </c>
      <c r="AM962" s="4" t="s">
        <v>298</v>
      </c>
      <c r="AT962" s="4" t="s">
        <v>82</v>
      </c>
      <c r="AU962" s="4" t="s">
        <v>83</v>
      </c>
      <c r="AV962" s="4" t="s">
        <v>3632</v>
      </c>
      <c r="AW962" s="4" t="s">
        <v>3633</v>
      </c>
      <c r="BG962" s="4" t="s">
        <v>82</v>
      </c>
      <c r="BH962" s="4" t="s">
        <v>83</v>
      </c>
      <c r="BI962" s="4" t="s">
        <v>3634</v>
      </c>
      <c r="BJ962" s="4" t="s">
        <v>3635</v>
      </c>
      <c r="BK962" s="4" t="s">
        <v>82</v>
      </c>
      <c r="BL962" s="4" t="s">
        <v>83</v>
      </c>
      <c r="BM962" s="4" t="s">
        <v>3636</v>
      </c>
      <c r="BN962" s="4" t="s">
        <v>3637</v>
      </c>
      <c r="BO962" s="4" t="s">
        <v>82</v>
      </c>
      <c r="BP962" s="4" t="s">
        <v>83</v>
      </c>
      <c r="BQ962" s="4" t="s">
        <v>3638</v>
      </c>
      <c r="BR962" s="4" t="s">
        <v>3639</v>
      </c>
      <c r="BS962" s="4" t="s">
        <v>3640</v>
      </c>
      <c r="BT962" s="4" t="s">
        <v>3641</v>
      </c>
    </row>
    <row r="963" spans="1:72" ht="13.5" customHeight="1">
      <c r="A963" s="6" t="str">
        <f>HYPERLINK("http://kyu.snu.ac.kr/sdhj/index.jsp?type=hj/GK14791_00IM0001_135b.jpg","1870_해북촌_135b")</f>
        <v>1870_해북촌_135b</v>
      </c>
      <c r="B963" s="4">
        <v>1870</v>
      </c>
      <c r="C963" s="4" t="s">
        <v>9396</v>
      </c>
      <c r="D963" s="4" t="s">
        <v>9397</v>
      </c>
      <c r="E963" s="4">
        <v>962</v>
      </c>
      <c r="F963" s="4">
        <v>6</v>
      </c>
      <c r="G963" s="4" t="s">
        <v>2357</v>
      </c>
      <c r="H963" s="4" t="s">
        <v>2358</v>
      </c>
      <c r="I963" s="4">
        <v>13</v>
      </c>
      <c r="L963" s="4">
        <v>3</v>
      </c>
      <c r="M963" s="4" t="s">
        <v>3622</v>
      </c>
      <c r="N963" s="4" t="s">
        <v>3623</v>
      </c>
      <c r="S963" s="4" t="s">
        <v>165</v>
      </c>
      <c r="T963" s="4" t="s">
        <v>166</v>
      </c>
      <c r="Y963" s="4" t="s">
        <v>3642</v>
      </c>
      <c r="Z963" s="4" t="s">
        <v>3643</v>
      </c>
      <c r="AC963" s="4">
        <v>47</v>
      </c>
      <c r="AD963" s="4" t="s">
        <v>287</v>
      </c>
      <c r="AE963" s="4" t="s">
        <v>288</v>
      </c>
    </row>
    <row r="964" spans="1:72" ht="13.5" customHeight="1">
      <c r="A964" s="6" t="str">
        <f>HYPERLINK("http://kyu.snu.ac.kr/sdhj/index.jsp?type=hj/GK14791_00IM0001_135b.jpg","1870_해북촌_135b")</f>
        <v>1870_해북촌_135b</v>
      </c>
      <c r="B964" s="4">
        <v>1870</v>
      </c>
      <c r="C964" s="4" t="s">
        <v>9026</v>
      </c>
      <c r="D964" s="4" t="s">
        <v>9027</v>
      </c>
      <c r="E964" s="4">
        <v>963</v>
      </c>
      <c r="F964" s="4">
        <v>6</v>
      </c>
      <c r="G964" s="4" t="s">
        <v>2357</v>
      </c>
      <c r="H964" s="4" t="s">
        <v>2358</v>
      </c>
      <c r="I964" s="4">
        <v>13</v>
      </c>
      <c r="L964" s="4">
        <v>3</v>
      </c>
      <c r="M964" s="4" t="s">
        <v>3622</v>
      </c>
      <c r="N964" s="4" t="s">
        <v>3623</v>
      </c>
      <c r="S964" s="4" t="s">
        <v>1092</v>
      </c>
      <c r="T964" s="4" t="s">
        <v>495</v>
      </c>
      <c r="W964" s="4" t="s">
        <v>75</v>
      </c>
      <c r="X964" s="4" t="s">
        <v>9777</v>
      </c>
      <c r="Y964" s="4" t="s">
        <v>100</v>
      </c>
      <c r="Z964" s="4" t="s">
        <v>101</v>
      </c>
      <c r="AC964" s="4">
        <v>47</v>
      </c>
      <c r="AD964" s="4" t="s">
        <v>287</v>
      </c>
      <c r="AE964" s="4" t="s">
        <v>288</v>
      </c>
    </row>
    <row r="965" spans="1:72" ht="13.5" customHeight="1">
      <c r="A965" s="6" t="str">
        <f>HYPERLINK("http://kyu.snu.ac.kr/sdhj/index.jsp?type=hj/GK14791_00IM0001_135b.jpg","1870_해북촌_135b")</f>
        <v>1870_해북촌_135b</v>
      </c>
      <c r="B965" s="4">
        <v>1870</v>
      </c>
      <c r="C965" s="4" t="s">
        <v>9026</v>
      </c>
      <c r="D965" s="4" t="s">
        <v>9027</v>
      </c>
      <c r="E965" s="4">
        <v>964</v>
      </c>
      <c r="F965" s="4">
        <v>6</v>
      </c>
      <c r="G965" s="4" t="s">
        <v>2357</v>
      </c>
      <c r="H965" s="4" t="s">
        <v>2358</v>
      </c>
      <c r="I965" s="4">
        <v>13</v>
      </c>
      <c r="L965" s="4">
        <v>3</v>
      </c>
      <c r="M965" s="4" t="s">
        <v>3622</v>
      </c>
      <c r="N965" s="4" t="s">
        <v>3623</v>
      </c>
      <c r="T965" s="4" t="s">
        <v>9029</v>
      </c>
      <c r="U965" s="4" t="s">
        <v>284</v>
      </c>
      <c r="V965" s="4" t="s">
        <v>285</v>
      </c>
      <c r="Y965" s="4" t="s">
        <v>2445</v>
      </c>
      <c r="Z965" s="4" t="s">
        <v>2446</v>
      </c>
      <c r="AD965" s="4" t="s">
        <v>274</v>
      </c>
      <c r="AE965" s="4" t="s">
        <v>275</v>
      </c>
    </row>
    <row r="966" spans="1:72" ht="13.5" customHeight="1">
      <c r="A966" s="6" t="str">
        <f>HYPERLINK("http://kyu.snu.ac.kr/sdhj/index.jsp?type=hj/GK14791_00IM0001_135b.jpg","1870_해북촌_135b")</f>
        <v>1870_해북촌_135b</v>
      </c>
      <c r="B966" s="4">
        <v>1870</v>
      </c>
      <c r="C966" s="4" t="s">
        <v>9026</v>
      </c>
      <c r="D966" s="4" t="s">
        <v>9027</v>
      </c>
      <c r="E966" s="4">
        <v>965</v>
      </c>
      <c r="F966" s="4">
        <v>6</v>
      </c>
      <c r="G966" s="4" t="s">
        <v>2357</v>
      </c>
      <c r="H966" s="4" t="s">
        <v>2358</v>
      </c>
      <c r="I966" s="4">
        <v>13</v>
      </c>
      <c r="L966" s="4">
        <v>3</v>
      </c>
      <c r="M966" s="4" t="s">
        <v>3622</v>
      </c>
      <c r="N966" s="4" t="s">
        <v>3623</v>
      </c>
      <c r="T966" s="4" t="s">
        <v>9029</v>
      </c>
      <c r="U966" s="4" t="s">
        <v>138</v>
      </c>
      <c r="V966" s="4" t="s">
        <v>139</v>
      </c>
      <c r="Y966" s="4" t="s">
        <v>1051</v>
      </c>
      <c r="Z966" s="4" t="s">
        <v>1052</v>
      </c>
      <c r="AD966" s="4" t="s">
        <v>765</v>
      </c>
      <c r="AE966" s="4" t="s">
        <v>766</v>
      </c>
    </row>
    <row r="967" spans="1:72" ht="13.5" customHeight="1">
      <c r="A967" s="6" t="str">
        <f>HYPERLINK("http://kyu.snu.ac.kr/sdhj/index.jsp?type=hj/GK14791_00IM0001_135b.jpg","1870_해북촌_135b")</f>
        <v>1870_해북촌_135b</v>
      </c>
      <c r="B967" s="4">
        <v>1870</v>
      </c>
      <c r="C967" s="4" t="s">
        <v>9026</v>
      </c>
      <c r="D967" s="4" t="s">
        <v>9027</v>
      </c>
      <c r="E967" s="4">
        <v>966</v>
      </c>
      <c r="F967" s="4">
        <v>6</v>
      </c>
      <c r="G967" s="4" t="s">
        <v>2357</v>
      </c>
      <c r="H967" s="4" t="s">
        <v>2358</v>
      </c>
      <c r="I967" s="4">
        <v>13</v>
      </c>
      <c r="L967" s="4">
        <v>3</v>
      </c>
      <c r="M967" s="4" t="s">
        <v>3622</v>
      </c>
      <c r="N967" s="4" t="s">
        <v>3623</v>
      </c>
      <c r="T967" s="4" t="s">
        <v>9029</v>
      </c>
      <c r="U967" s="4" t="s">
        <v>138</v>
      </c>
      <c r="V967" s="4" t="s">
        <v>139</v>
      </c>
      <c r="Y967" s="4" t="s">
        <v>1049</v>
      </c>
      <c r="Z967" s="4" t="s">
        <v>1050</v>
      </c>
      <c r="AD967" s="4" t="s">
        <v>319</v>
      </c>
      <c r="AE967" s="4" t="s">
        <v>320</v>
      </c>
    </row>
    <row r="968" spans="1:72" ht="13.5" customHeight="1">
      <c r="A968" s="6" t="str">
        <f>HYPERLINK("http://kyu.snu.ac.kr/sdhj/index.jsp?type=hj/GK14791_00IM0001_135b.jpg","1870_해북촌_135b")</f>
        <v>1870_해북촌_135b</v>
      </c>
      <c r="B968" s="4">
        <v>1870</v>
      </c>
      <c r="C968" s="4" t="s">
        <v>9026</v>
      </c>
      <c r="D968" s="4" t="s">
        <v>9027</v>
      </c>
      <c r="E968" s="4">
        <v>967</v>
      </c>
      <c r="F968" s="4">
        <v>6</v>
      </c>
      <c r="G968" s="4" t="s">
        <v>2357</v>
      </c>
      <c r="H968" s="4" t="s">
        <v>2358</v>
      </c>
      <c r="I968" s="4">
        <v>13</v>
      </c>
      <c r="L968" s="4">
        <v>4</v>
      </c>
      <c r="M968" s="4" t="s">
        <v>3644</v>
      </c>
      <c r="N968" s="4" t="s">
        <v>3645</v>
      </c>
      <c r="T968" s="4" t="s">
        <v>9264</v>
      </c>
      <c r="U968" s="4" t="s">
        <v>73</v>
      </c>
      <c r="V968" s="4" t="s">
        <v>74</v>
      </c>
      <c r="W968" s="4" t="s">
        <v>686</v>
      </c>
      <c r="X968" s="4" t="s">
        <v>687</v>
      </c>
      <c r="Y968" s="4" t="s">
        <v>3646</v>
      </c>
      <c r="Z968" s="4" t="s">
        <v>3647</v>
      </c>
      <c r="AC968" s="4">
        <v>53</v>
      </c>
      <c r="AD968" s="4" t="s">
        <v>142</v>
      </c>
      <c r="AE968" s="4" t="s">
        <v>143</v>
      </c>
      <c r="AJ968" s="4" t="s">
        <v>34</v>
      </c>
      <c r="AK968" s="4" t="s">
        <v>35</v>
      </c>
      <c r="AL968" s="4" t="s">
        <v>684</v>
      </c>
      <c r="AM968" s="4" t="s">
        <v>685</v>
      </c>
      <c r="AT968" s="4" t="s">
        <v>82</v>
      </c>
      <c r="AU968" s="4" t="s">
        <v>83</v>
      </c>
      <c r="AV968" s="4" t="s">
        <v>1529</v>
      </c>
      <c r="AW968" s="4" t="s">
        <v>1530</v>
      </c>
      <c r="BG968" s="4" t="s">
        <v>82</v>
      </c>
      <c r="BH968" s="4" t="s">
        <v>83</v>
      </c>
      <c r="BI968" s="4" t="s">
        <v>2923</v>
      </c>
      <c r="BJ968" s="4" t="s">
        <v>2924</v>
      </c>
      <c r="BK968" s="4" t="s">
        <v>3648</v>
      </c>
      <c r="BL968" s="4" t="s">
        <v>3649</v>
      </c>
      <c r="BM968" s="4" t="s">
        <v>2925</v>
      </c>
      <c r="BN968" s="4" t="s">
        <v>2926</v>
      </c>
      <c r="BO968" s="4" t="s">
        <v>82</v>
      </c>
      <c r="BP968" s="4" t="s">
        <v>83</v>
      </c>
      <c r="BQ968" s="4" t="s">
        <v>3650</v>
      </c>
      <c r="BR968" s="4" t="s">
        <v>3651</v>
      </c>
      <c r="BS968" s="4" t="s">
        <v>428</v>
      </c>
      <c r="BT968" s="4" t="s">
        <v>429</v>
      </c>
    </row>
    <row r="969" spans="1:72" ht="13.5" customHeight="1">
      <c r="A969" s="6" t="str">
        <f>HYPERLINK("http://kyu.snu.ac.kr/sdhj/index.jsp?type=hj/GK14791_00IM0001_135b.jpg","1870_해북촌_135b")</f>
        <v>1870_해북촌_135b</v>
      </c>
      <c r="B969" s="4">
        <v>1870</v>
      </c>
      <c r="C969" s="4" t="s">
        <v>9094</v>
      </c>
      <c r="D969" s="4" t="s">
        <v>9095</v>
      </c>
      <c r="E969" s="4">
        <v>968</v>
      </c>
      <c r="F969" s="4">
        <v>6</v>
      </c>
      <c r="G969" s="4" t="s">
        <v>2357</v>
      </c>
      <c r="H969" s="4" t="s">
        <v>2358</v>
      </c>
      <c r="I969" s="4">
        <v>13</v>
      </c>
      <c r="L969" s="4">
        <v>4</v>
      </c>
      <c r="M969" s="4" t="s">
        <v>3644</v>
      </c>
      <c r="N969" s="4" t="s">
        <v>3645</v>
      </c>
      <c r="S969" s="4" t="s">
        <v>116</v>
      </c>
      <c r="T969" s="4" t="s">
        <v>117</v>
      </c>
      <c r="Y969" s="4" t="s">
        <v>3652</v>
      </c>
      <c r="Z969" s="4" t="s">
        <v>1736</v>
      </c>
      <c r="AC969" s="4">
        <v>32</v>
      </c>
      <c r="AD969" s="4" t="s">
        <v>134</v>
      </c>
      <c r="AE969" s="4" t="s">
        <v>135</v>
      </c>
    </row>
    <row r="970" spans="1:72" ht="13.5" customHeight="1">
      <c r="A970" s="6" t="str">
        <f>HYPERLINK("http://kyu.snu.ac.kr/sdhj/index.jsp?type=hj/GK14791_00IM0001_135b.jpg","1870_해북촌_135b")</f>
        <v>1870_해북촌_135b</v>
      </c>
      <c r="B970" s="4">
        <v>1870</v>
      </c>
      <c r="C970" s="4" t="s">
        <v>9269</v>
      </c>
      <c r="D970" s="4" t="s">
        <v>9270</v>
      </c>
      <c r="E970" s="4">
        <v>969</v>
      </c>
      <c r="F970" s="4">
        <v>6</v>
      </c>
      <c r="G970" s="4" t="s">
        <v>2357</v>
      </c>
      <c r="H970" s="4" t="s">
        <v>2358</v>
      </c>
      <c r="I970" s="4">
        <v>13</v>
      </c>
      <c r="L970" s="4">
        <v>4</v>
      </c>
      <c r="M970" s="4" t="s">
        <v>3644</v>
      </c>
      <c r="N970" s="4" t="s">
        <v>3645</v>
      </c>
      <c r="S970" s="4" t="s">
        <v>124</v>
      </c>
      <c r="T970" s="4" t="s">
        <v>125</v>
      </c>
      <c r="W970" s="4" t="s">
        <v>216</v>
      </c>
      <c r="X970" s="4" t="s">
        <v>217</v>
      </c>
      <c r="Y970" s="4" t="s">
        <v>100</v>
      </c>
      <c r="Z970" s="4" t="s">
        <v>101</v>
      </c>
      <c r="AC970" s="4">
        <v>34</v>
      </c>
      <c r="AD970" s="4" t="s">
        <v>540</v>
      </c>
      <c r="AE970" s="4" t="s">
        <v>541</v>
      </c>
    </row>
    <row r="971" spans="1:72" ht="13.5" customHeight="1">
      <c r="A971" s="6" t="str">
        <f>HYPERLINK("http://kyu.snu.ac.kr/sdhj/index.jsp?type=hj/GK14791_00IM0001_135b.jpg","1870_해북촌_135b")</f>
        <v>1870_해북촌_135b</v>
      </c>
      <c r="B971" s="4">
        <v>1870</v>
      </c>
      <c r="C971" s="4" t="s">
        <v>9269</v>
      </c>
      <c r="D971" s="4" t="s">
        <v>9270</v>
      </c>
      <c r="E971" s="4">
        <v>970</v>
      </c>
      <c r="F971" s="4">
        <v>6</v>
      </c>
      <c r="G971" s="4" t="s">
        <v>2357</v>
      </c>
      <c r="H971" s="4" t="s">
        <v>2358</v>
      </c>
      <c r="I971" s="4">
        <v>13</v>
      </c>
      <c r="L971" s="4">
        <v>4</v>
      </c>
      <c r="M971" s="4" t="s">
        <v>3644</v>
      </c>
      <c r="N971" s="4" t="s">
        <v>3645</v>
      </c>
      <c r="T971" s="4" t="s">
        <v>9273</v>
      </c>
      <c r="U971" s="4" t="s">
        <v>138</v>
      </c>
      <c r="V971" s="4" t="s">
        <v>139</v>
      </c>
      <c r="Y971" s="4" t="s">
        <v>1801</v>
      </c>
      <c r="Z971" s="4" t="s">
        <v>1802</v>
      </c>
      <c r="AD971" s="4" t="s">
        <v>536</v>
      </c>
      <c r="AE971" s="4" t="s">
        <v>537</v>
      </c>
    </row>
    <row r="972" spans="1:72" ht="13.5" customHeight="1">
      <c r="A972" s="6" t="str">
        <f>HYPERLINK("http://kyu.snu.ac.kr/sdhj/index.jsp?type=hj/GK14791_00IM0001_135b.jpg","1870_해북촌_135b")</f>
        <v>1870_해북촌_135b</v>
      </c>
      <c r="B972" s="4">
        <v>1870</v>
      </c>
      <c r="C972" s="4" t="s">
        <v>9269</v>
      </c>
      <c r="D972" s="4" t="s">
        <v>9270</v>
      </c>
      <c r="E972" s="4">
        <v>971</v>
      </c>
      <c r="F972" s="4">
        <v>6</v>
      </c>
      <c r="G972" s="4" t="s">
        <v>2357</v>
      </c>
      <c r="H972" s="4" t="s">
        <v>2358</v>
      </c>
      <c r="I972" s="4">
        <v>13</v>
      </c>
      <c r="L972" s="4">
        <v>4</v>
      </c>
      <c r="M972" s="4" t="s">
        <v>3644</v>
      </c>
      <c r="N972" s="4" t="s">
        <v>3645</v>
      </c>
      <c r="T972" s="4" t="s">
        <v>9273</v>
      </c>
      <c r="U972" s="4" t="s">
        <v>138</v>
      </c>
      <c r="V972" s="4" t="s">
        <v>139</v>
      </c>
      <c r="Y972" s="4" t="s">
        <v>3653</v>
      </c>
      <c r="Z972" s="4" t="s">
        <v>3654</v>
      </c>
      <c r="AD972" s="4" t="s">
        <v>287</v>
      </c>
      <c r="AE972" s="4" t="s">
        <v>288</v>
      </c>
    </row>
    <row r="973" spans="1:72" ht="13.5" customHeight="1">
      <c r="A973" s="6" t="str">
        <f>HYPERLINK("http://kyu.snu.ac.kr/sdhj/index.jsp?type=hj/GK14791_00IM0001_135b.jpg","1870_해북촌_135b")</f>
        <v>1870_해북촌_135b</v>
      </c>
      <c r="B973" s="4">
        <v>1870</v>
      </c>
      <c r="C973" s="4" t="s">
        <v>9269</v>
      </c>
      <c r="D973" s="4" t="s">
        <v>9270</v>
      </c>
      <c r="E973" s="4">
        <v>972</v>
      </c>
      <c r="F973" s="4">
        <v>6</v>
      </c>
      <c r="G973" s="4" t="s">
        <v>2357</v>
      </c>
      <c r="H973" s="4" t="s">
        <v>2358</v>
      </c>
      <c r="I973" s="4">
        <v>13</v>
      </c>
      <c r="L973" s="4">
        <v>4</v>
      </c>
      <c r="M973" s="4" t="s">
        <v>3644</v>
      </c>
      <c r="N973" s="4" t="s">
        <v>3645</v>
      </c>
      <c r="T973" s="4" t="s">
        <v>9273</v>
      </c>
      <c r="U973" s="4" t="s">
        <v>138</v>
      </c>
      <c r="V973" s="4" t="s">
        <v>139</v>
      </c>
      <c r="Y973" s="4" t="s">
        <v>3655</v>
      </c>
      <c r="Z973" s="4" t="s">
        <v>3656</v>
      </c>
      <c r="AD973" s="4" t="s">
        <v>188</v>
      </c>
      <c r="AE973" s="4" t="s">
        <v>189</v>
      </c>
    </row>
    <row r="974" spans="1:72" ht="13.5" customHeight="1">
      <c r="A974" s="6" t="str">
        <f>HYPERLINK("http://kyu.snu.ac.kr/sdhj/index.jsp?type=hj/GK14791_00IM0001_136a.jpg","1870_해북촌_136a")</f>
        <v>1870_해북촌_136a</v>
      </c>
      <c r="B974" s="4">
        <v>1870</v>
      </c>
      <c r="C974" s="4" t="s">
        <v>9269</v>
      </c>
      <c r="D974" s="4" t="s">
        <v>9270</v>
      </c>
      <c r="E974" s="4">
        <v>973</v>
      </c>
      <c r="F974" s="4">
        <v>6</v>
      </c>
      <c r="G974" s="4" t="s">
        <v>2357</v>
      </c>
      <c r="H974" s="4" t="s">
        <v>2358</v>
      </c>
      <c r="I974" s="4">
        <v>13</v>
      </c>
      <c r="L974" s="4">
        <v>5</v>
      </c>
      <c r="M974" s="4" t="s">
        <v>3657</v>
      </c>
      <c r="N974" s="4" t="s">
        <v>3658</v>
      </c>
      <c r="T974" s="4" t="s">
        <v>9080</v>
      </c>
      <c r="U974" s="4" t="s">
        <v>73</v>
      </c>
      <c r="V974" s="4" t="s">
        <v>74</v>
      </c>
      <c r="W974" s="4" t="s">
        <v>126</v>
      </c>
      <c r="X974" s="4" t="s">
        <v>9082</v>
      </c>
      <c r="Y974" s="4" t="s">
        <v>3659</v>
      </c>
      <c r="Z974" s="4" t="s">
        <v>2859</v>
      </c>
      <c r="AC974" s="4">
        <v>57</v>
      </c>
      <c r="AD974" s="4" t="s">
        <v>248</v>
      </c>
      <c r="AE974" s="4" t="s">
        <v>249</v>
      </c>
      <c r="AJ974" s="4" t="s">
        <v>34</v>
      </c>
      <c r="AK974" s="4" t="s">
        <v>35</v>
      </c>
      <c r="AL974" s="4" t="s">
        <v>115</v>
      </c>
      <c r="AM974" s="4" t="s">
        <v>9083</v>
      </c>
      <c r="AT974" s="4" t="s">
        <v>82</v>
      </c>
      <c r="AU974" s="4" t="s">
        <v>83</v>
      </c>
      <c r="AV974" s="4" t="s">
        <v>2674</v>
      </c>
      <c r="AW974" s="4" t="s">
        <v>2675</v>
      </c>
      <c r="BG974" s="4" t="s">
        <v>1812</v>
      </c>
      <c r="BH974" s="4" t="s">
        <v>1813</v>
      </c>
      <c r="BI974" s="4" t="s">
        <v>86</v>
      </c>
      <c r="BJ974" s="4" t="s">
        <v>87</v>
      </c>
      <c r="BK974" s="4" t="s">
        <v>82</v>
      </c>
      <c r="BL974" s="4" t="s">
        <v>83</v>
      </c>
      <c r="BM974" s="4" t="s">
        <v>2834</v>
      </c>
      <c r="BN974" s="4" t="s">
        <v>2835</v>
      </c>
      <c r="BO974" s="4" t="s">
        <v>82</v>
      </c>
      <c r="BP974" s="4" t="s">
        <v>83</v>
      </c>
      <c r="BQ974" s="4" t="s">
        <v>2836</v>
      </c>
      <c r="BR974" s="4" t="s">
        <v>2837</v>
      </c>
      <c r="BS974" s="4" t="s">
        <v>995</v>
      </c>
      <c r="BT974" s="4" t="s">
        <v>969</v>
      </c>
    </row>
    <row r="975" spans="1:72" ht="13.5" customHeight="1">
      <c r="A975" s="6" t="str">
        <f>HYPERLINK("http://kyu.snu.ac.kr/sdhj/index.jsp?type=hj/GK14791_00IM0001_136a.jpg","1870_해북촌_136a")</f>
        <v>1870_해북촌_136a</v>
      </c>
      <c r="B975" s="4">
        <v>1870</v>
      </c>
      <c r="C975" s="4" t="s">
        <v>9113</v>
      </c>
      <c r="D975" s="4" t="s">
        <v>9114</v>
      </c>
      <c r="E975" s="4">
        <v>974</v>
      </c>
      <c r="F975" s="4">
        <v>6</v>
      </c>
      <c r="G975" s="4" t="s">
        <v>2357</v>
      </c>
      <c r="H975" s="4" t="s">
        <v>2358</v>
      </c>
      <c r="I975" s="4">
        <v>13</v>
      </c>
      <c r="L975" s="4">
        <v>5</v>
      </c>
      <c r="M975" s="4" t="s">
        <v>3657</v>
      </c>
      <c r="N975" s="4" t="s">
        <v>3658</v>
      </c>
      <c r="S975" s="4" t="s">
        <v>96</v>
      </c>
      <c r="T975" s="4" t="s">
        <v>97</v>
      </c>
      <c r="W975" s="4" t="s">
        <v>1269</v>
      </c>
      <c r="X975" s="4" t="s">
        <v>585</v>
      </c>
      <c r="Y975" s="4" t="s">
        <v>100</v>
      </c>
      <c r="Z975" s="4" t="s">
        <v>101</v>
      </c>
      <c r="AC975" s="4">
        <v>55</v>
      </c>
      <c r="AD975" s="4" t="s">
        <v>258</v>
      </c>
      <c r="AE975" s="4" t="s">
        <v>259</v>
      </c>
      <c r="AJ975" s="4" t="s">
        <v>104</v>
      </c>
      <c r="AK975" s="4" t="s">
        <v>105</v>
      </c>
      <c r="AL975" s="4" t="s">
        <v>659</v>
      </c>
      <c r="AM975" s="4" t="s">
        <v>660</v>
      </c>
      <c r="AT975" s="4" t="s">
        <v>82</v>
      </c>
      <c r="AU975" s="4" t="s">
        <v>83</v>
      </c>
      <c r="AV975" s="4" t="s">
        <v>3660</v>
      </c>
      <c r="AW975" s="4" t="s">
        <v>3661</v>
      </c>
      <c r="BG975" s="4" t="s">
        <v>82</v>
      </c>
      <c r="BH975" s="4" t="s">
        <v>83</v>
      </c>
      <c r="BI975" s="4" t="s">
        <v>3662</v>
      </c>
      <c r="BJ975" s="4" t="s">
        <v>3663</v>
      </c>
      <c r="BK975" s="4" t="s">
        <v>82</v>
      </c>
      <c r="BL975" s="4" t="s">
        <v>83</v>
      </c>
      <c r="BM975" s="4" t="s">
        <v>3664</v>
      </c>
      <c r="BN975" s="4" t="s">
        <v>3665</v>
      </c>
      <c r="BO975" s="4" t="s">
        <v>82</v>
      </c>
      <c r="BP975" s="4" t="s">
        <v>83</v>
      </c>
      <c r="BQ975" s="4" t="s">
        <v>3666</v>
      </c>
      <c r="BR975" s="4" t="s">
        <v>9778</v>
      </c>
      <c r="BS975" s="4" t="s">
        <v>3667</v>
      </c>
      <c r="BT975" s="4" t="s">
        <v>9779</v>
      </c>
    </row>
    <row r="976" spans="1:72" ht="13.5" customHeight="1">
      <c r="A976" s="6" t="str">
        <f>HYPERLINK("http://kyu.snu.ac.kr/sdhj/index.jsp?type=hj/GK14791_00IM0001_136a.jpg","1870_해북촌_136a")</f>
        <v>1870_해북촌_136a</v>
      </c>
      <c r="B976" s="4">
        <v>1870</v>
      </c>
      <c r="C976" s="4" t="s">
        <v>9780</v>
      </c>
      <c r="D976" s="4" t="s">
        <v>9781</v>
      </c>
      <c r="E976" s="4">
        <v>975</v>
      </c>
      <c r="F976" s="4">
        <v>6</v>
      </c>
      <c r="G976" s="4" t="s">
        <v>2357</v>
      </c>
      <c r="H976" s="4" t="s">
        <v>2358</v>
      </c>
      <c r="I976" s="4">
        <v>13</v>
      </c>
      <c r="L976" s="4">
        <v>5</v>
      </c>
      <c r="M976" s="4" t="s">
        <v>3657</v>
      </c>
      <c r="N976" s="4" t="s">
        <v>3658</v>
      </c>
      <c r="T976" s="4" t="s">
        <v>9088</v>
      </c>
      <c r="U976" s="4" t="s">
        <v>138</v>
      </c>
      <c r="V976" s="4" t="s">
        <v>139</v>
      </c>
      <c r="Y976" s="4" t="s">
        <v>3100</v>
      </c>
      <c r="Z976" s="4" t="s">
        <v>3101</v>
      </c>
      <c r="AD976" s="4" t="s">
        <v>282</v>
      </c>
      <c r="AE976" s="4" t="s">
        <v>283</v>
      </c>
    </row>
    <row r="977" spans="1:72" ht="13.5" customHeight="1">
      <c r="A977" s="6" t="str">
        <f>HYPERLINK("http://kyu.snu.ac.kr/sdhj/index.jsp?type=hj/GK14791_00IM0001_136a.jpg","1870_해북촌_136a")</f>
        <v>1870_해북촌_136a</v>
      </c>
      <c r="B977" s="4">
        <v>1870</v>
      </c>
      <c r="C977" s="4" t="s">
        <v>9086</v>
      </c>
      <c r="D977" s="4" t="s">
        <v>9087</v>
      </c>
      <c r="E977" s="4">
        <v>976</v>
      </c>
      <c r="F977" s="4">
        <v>6</v>
      </c>
      <c r="G977" s="4" t="s">
        <v>2357</v>
      </c>
      <c r="H977" s="4" t="s">
        <v>2358</v>
      </c>
      <c r="I977" s="4">
        <v>13</v>
      </c>
      <c r="L977" s="4">
        <v>5</v>
      </c>
      <c r="M977" s="4" t="s">
        <v>3657</v>
      </c>
      <c r="N977" s="4" t="s">
        <v>3658</v>
      </c>
      <c r="T977" s="4" t="s">
        <v>9088</v>
      </c>
      <c r="U977" s="4" t="s">
        <v>138</v>
      </c>
      <c r="V977" s="4" t="s">
        <v>139</v>
      </c>
      <c r="Y977" s="4" t="s">
        <v>3668</v>
      </c>
      <c r="Z977" s="4" t="s">
        <v>3669</v>
      </c>
      <c r="AD977" s="4" t="s">
        <v>238</v>
      </c>
      <c r="AE977" s="4" t="s">
        <v>239</v>
      </c>
    </row>
    <row r="978" spans="1:72" ht="13.5" customHeight="1">
      <c r="A978" s="6" t="str">
        <f>HYPERLINK("http://kyu.snu.ac.kr/sdhj/index.jsp?type=hj/GK14791_00IM0001_136a.jpg","1870_해북촌_136a")</f>
        <v>1870_해북촌_136a</v>
      </c>
      <c r="B978" s="4">
        <v>1870</v>
      </c>
      <c r="C978" s="4" t="s">
        <v>9086</v>
      </c>
      <c r="D978" s="4" t="s">
        <v>9087</v>
      </c>
      <c r="E978" s="4">
        <v>977</v>
      </c>
      <c r="F978" s="4">
        <v>6</v>
      </c>
      <c r="G978" s="4" t="s">
        <v>2357</v>
      </c>
      <c r="H978" s="4" t="s">
        <v>2358</v>
      </c>
      <c r="I978" s="4">
        <v>13</v>
      </c>
      <c r="L978" s="4">
        <v>6</v>
      </c>
      <c r="M978" s="4" t="s">
        <v>3670</v>
      </c>
      <c r="N978" s="4" t="s">
        <v>3671</v>
      </c>
      <c r="T978" s="4" t="s">
        <v>9661</v>
      </c>
      <c r="U978" s="4" t="s">
        <v>73</v>
      </c>
      <c r="V978" s="4" t="s">
        <v>74</v>
      </c>
      <c r="W978" s="4" t="s">
        <v>1269</v>
      </c>
      <c r="X978" s="4" t="s">
        <v>585</v>
      </c>
      <c r="Y978" s="4" t="s">
        <v>3672</v>
      </c>
      <c r="Z978" s="4" t="s">
        <v>3673</v>
      </c>
      <c r="AC978" s="4">
        <v>40</v>
      </c>
      <c r="AD978" s="4" t="s">
        <v>308</v>
      </c>
      <c r="AE978" s="4" t="s">
        <v>309</v>
      </c>
      <c r="AJ978" s="4" t="s">
        <v>34</v>
      </c>
      <c r="AK978" s="4" t="s">
        <v>35</v>
      </c>
      <c r="AL978" s="4" t="s">
        <v>659</v>
      </c>
      <c r="AM978" s="4" t="s">
        <v>660</v>
      </c>
      <c r="AT978" s="4" t="s">
        <v>82</v>
      </c>
      <c r="AU978" s="4" t="s">
        <v>83</v>
      </c>
      <c r="AV978" s="4" t="s">
        <v>3674</v>
      </c>
      <c r="AW978" s="4" t="s">
        <v>3533</v>
      </c>
      <c r="BG978" s="4" t="s">
        <v>82</v>
      </c>
      <c r="BH978" s="4" t="s">
        <v>83</v>
      </c>
      <c r="BI978" s="4" t="s">
        <v>3675</v>
      </c>
      <c r="BJ978" s="4" t="s">
        <v>3676</v>
      </c>
      <c r="BK978" s="4" t="s">
        <v>82</v>
      </c>
      <c r="BL978" s="4" t="s">
        <v>83</v>
      </c>
      <c r="BM978" s="4" t="s">
        <v>3677</v>
      </c>
      <c r="BN978" s="4" t="s">
        <v>549</v>
      </c>
      <c r="BO978" s="4" t="s">
        <v>82</v>
      </c>
      <c r="BP978" s="4" t="s">
        <v>83</v>
      </c>
      <c r="BQ978" s="4" t="s">
        <v>3678</v>
      </c>
      <c r="BR978" s="4" t="s">
        <v>3679</v>
      </c>
      <c r="BS978" s="4" t="s">
        <v>222</v>
      </c>
      <c r="BT978" s="4" t="s">
        <v>223</v>
      </c>
    </row>
    <row r="979" spans="1:72" ht="13.5" customHeight="1">
      <c r="A979" s="6" t="str">
        <f>HYPERLINK("http://kyu.snu.ac.kr/sdhj/index.jsp?type=hj/GK14791_00IM0001_136a.jpg","1870_해북촌_136a")</f>
        <v>1870_해북촌_136a</v>
      </c>
      <c r="B979" s="4">
        <v>1870</v>
      </c>
      <c r="C979" s="4" t="s">
        <v>9782</v>
      </c>
      <c r="D979" s="4" t="s">
        <v>9783</v>
      </c>
      <c r="E979" s="4">
        <v>978</v>
      </c>
      <c r="F979" s="4">
        <v>6</v>
      </c>
      <c r="G979" s="4" t="s">
        <v>2357</v>
      </c>
      <c r="H979" s="4" t="s">
        <v>2358</v>
      </c>
      <c r="I979" s="4">
        <v>13</v>
      </c>
      <c r="L979" s="4">
        <v>6</v>
      </c>
      <c r="M979" s="4" t="s">
        <v>3670</v>
      </c>
      <c r="N979" s="4" t="s">
        <v>3671</v>
      </c>
      <c r="S979" s="4" t="s">
        <v>96</v>
      </c>
      <c r="T979" s="4" t="s">
        <v>97</v>
      </c>
      <c r="W979" s="4" t="s">
        <v>126</v>
      </c>
      <c r="X979" s="4" t="s">
        <v>9667</v>
      </c>
      <c r="Y979" s="4" t="s">
        <v>100</v>
      </c>
      <c r="Z979" s="4" t="s">
        <v>101</v>
      </c>
      <c r="AC979" s="4">
        <v>31</v>
      </c>
      <c r="AD979" s="4" t="s">
        <v>414</v>
      </c>
      <c r="AE979" s="4" t="s">
        <v>415</v>
      </c>
      <c r="AJ979" s="4" t="s">
        <v>34</v>
      </c>
      <c r="AK979" s="4" t="s">
        <v>35</v>
      </c>
      <c r="AL979" s="4" t="s">
        <v>115</v>
      </c>
      <c r="AM979" s="4" t="s">
        <v>9784</v>
      </c>
      <c r="AT979" s="4" t="s">
        <v>73</v>
      </c>
      <c r="AU979" s="4" t="s">
        <v>74</v>
      </c>
      <c r="AV979" s="4" t="s">
        <v>3680</v>
      </c>
      <c r="AW979" s="4" t="s">
        <v>3681</v>
      </c>
      <c r="BG979" s="4" t="s">
        <v>82</v>
      </c>
      <c r="BH979" s="4" t="s">
        <v>83</v>
      </c>
      <c r="BI979" s="4" t="s">
        <v>3682</v>
      </c>
      <c r="BJ979" s="4" t="s">
        <v>3683</v>
      </c>
      <c r="BK979" s="4" t="s">
        <v>82</v>
      </c>
      <c r="BL979" s="4" t="s">
        <v>83</v>
      </c>
      <c r="BM979" s="4" t="s">
        <v>2080</v>
      </c>
      <c r="BN979" s="4" t="s">
        <v>2081</v>
      </c>
      <c r="BO979" s="4" t="s">
        <v>82</v>
      </c>
      <c r="BP979" s="4" t="s">
        <v>83</v>
      </c>
      <c r="BQ979" s="4" t="s">
        <v>3684</v>
      </c>
      <c r="BR979" s="4" t="s">
        <v>3685</v>
      </c>
      <c r="BS979" s="4" t="s">
        <v>2521</v>
      </c>
      <c r="BT979" s="4" t="s">
        <v>2522</v>
      </c>
    </row>
    <row r="980" spans="1:72" ht="13.5" customHeight="1">
      <c r="A980" s="6" t="str">
        <f>HYPERLINK("http://kyu.snu.ac.kr/sdhj/index.jsp?type=hj/GK14791_00IM0001_136a.jpg","1870_해북촌_136a")</f>
        <v>1870_해북촌_136a</v>
      </c>
      <c r="B980" s="4">
        <v>1870</v>
      </c>
      <c r="C980" s="4" t="s">
        <v>9665</v>
      </c>
      <c r="D980" s="4" t="s">
        <v>9666</v>
      </c>
      <c r="E980" s="4">
        <v>979</v>
      </c>
      <c r="F980" s="4">
        <v>6</v>
      </c>
      <c r="G980" s="4" t="s">
        <v>2357</v>
      </c>
      <c r="H980" s="4" t="s">
        <v>2358</v>
      </c>
      <c r="I980" s="4">
        <v>13</v>
      </c>
      <c r="L980" s="4">
        <v>6</v>
      </c>
      <c r="M980" s="4" t="s">
        <v>3670</v>
      </c>
      <c r="N980" s="4" t="s">
        <v>3671</v>
      </c>
      <c r="T980" s="4" t="s">
        <v>9668</v>
      </c>
      <c r="U980" s="4" t="s">
        <v>138</v>
      </c>
      <c r="V980" s="4" t="s">
        <v>139</v>
      </c>
      <c r="Y980" s="4" t="s">
        <v>3686</v>
      </c>
      <c r="Z980" s="4" t="s">
        <v>3687</v>
      </c>
      <c r="AD980" s="4" t="s">
        <v>282</v>
      </c>
      <c r="AE980" s="4" t="s">
        <v>283</v>
      </c>
    </row>
    <row r="981" spans="1:72" ht="13.5" customHeight="1">
      <c r="A981" s="6" t="str">
        <f>HYPERLINK("http://kyu.snu.ac.kr/sdhj/index.jsp?type=hj/GK14791_00IM0001_136a.jpg","1870_해북촌_136a")</f>
        <v>1870_해북촌_136a</v>
      </c>
      <c r="B981" s="4">
        <v>1870</v>
      </c>
      <c r="C981" s="4" t="s">
        <v>9665</v>
      </c>
      <c r="D981" s="4" t="s">
        <v>9666</v>
      </c>
      <c r="E981" s="4">
        <v>980</v>
      </c>
      <c r="F981" s="4">
        <v>6</v>
      </c>
      <c r="G981" s="4" t="s">
        <v>2357</v>
      </c>
      <c r="H981" s="4" t="s">
        <v>2358</v>
      </c>
      <c r="I981" s="4">
        <v>13</v>
      </c>
      <c r="L981" s="4">
        <v>6</v>
      </c>
      <c r="M981" s="4" t="s">
        <v>3670</v>
      </c>
      <c r="N981" s="4" t="s">
        <v>3671</v>
      </c>
      <c r="T981" s="4" t="s">
        <v>9668</v>
      </c>
      <c r="U981" s="4" t="s">
        <v>138</v>
      </c>
      <c r="V981" s="4" t="s">
        <v>139</v>
      </c>
      <c r="Y981" s="4" t="s">
        <v>3688</v>
      </c>
      <c r="Z981" s="4" t="s">
        <v>3689</v>
      </c>
      <c r="AD981" s="4" t="s">
        <v>238</v>
      </c>
      <c r="AE981" s="4" t="s">
        <v>239</v>
      </c>
    </row>
    <row r="982" spans="1:72" ht="13.5" customHeight="1">
      <c r="A982" s="6" t="str">
        <f>HYPERLINK("http://kyu.snu.ac.kr/sdhj/index.jsp?type=hj/GK14791_00IM0001_136a.jpg","1870_해북촌_136a")</f>
        <v>1870_해북촌_136a</v>
      </c>
      <c r="B982" s="4">
        <v>1870</v>
      </c>
      <c r="C982" s="4" t="s">
        <v>9665</v>
      </c>
      <c r="D982" s="4" t="s">
        <v>9666</v>
      </c>
      <c r="E982" s="4">
        <v>981</v>
      </c>
      <c r="F982" s="4">
        <v>6</v>
      </c>
      <c r="G982" s="4" t="s">
        <v>2357</v>
      </c>
      <c r="H982" s="4" t="s">
        <v>2358</v>
      </c>
      <c r="I982" s="4">
        <v>13</v>
      </c>
      <c r="L982" s="4">
        <v>7</v>
      </c>
      <c r="M982" s="4" t="s">
        <v>3690</v>
      </c>
      <c r="N982" s="4" t="s">
        <v>3691</v>
      </c>
      <c r="O982" s="4" t="s">
        <v>13</v>
      </c>
      <c r="P982" s="4" t="s">
        <v>14</v>
      </c>
      <c r="T982" s="4" t="s">
        <v>9585</v>
      </c>
      <c r="U982" s="4" t="s">
        <v>73</v>
      </c>
      <c r="V982" s="4" t="s">
        <v>74</v>
      </c>
      <c r="W982" s="4" t="s">
        <v>688</v>
      </c>
      <c r="X982" s="4" t="s">
        <v>689</v>
      </c>
      <c r="Y982" s="4" t="s">
        <v>2584</v>
      </c>
      <c r="Z982" s="4" t="s">
        <v>2585</v>
      </c>
      <c r="AC982" s="4">
        <v>55</v>
      </c>
      <c r="AD982" s="4" t="s">
        <v>258</v>
      </c>
      <c r="AE982" s="4" t="s">
        <v>259</v>
      </c>
      <c r="AJ982" s="4" t="s">
        <v>34</v>
      </c>
      <c r="AK982" s="4" t="s">
        <v>35</v>
      </c>
      <c r="AL982" s="4" t="s">
        <v>260</v>
      </c>
      <c r="AM982" s="4" t="s">
        <v>261</v>
      </c>
      <c r="AT982" s="4" t="s">
        <v>82</v>
      </c>
      <c r="AU982" s="4" t="s">
        <v>83</v>
      </c>
      <c r="AV982" s="4" t="s">
        <v>2568</v>
      </c>
      <c r="AW982" s="4" t="s">
        <v>2569</v>
      </c>
      <c r="BG982" s="4" t="s">
        <v>82</v>
      </c>
      <c r="BH982" s="4" t="s">
        <v>83</v>
      </c>
      <c r="BI982" s="4" t="s">
        <v>995</v>
      </c>
      <c r="BJ982" s="4" t="s">
        <v>969</v>
      </c>
      <c r="BM982" s="4" t="s">
        <v>2572</v>
      </c>
      <c r="BN982" s="4" t="s">
        <v>1657</v>
      </c>
      <c r="BO982" s="4" t="s">
        <v>82</v>
      </c>
      <c r="BP982" s="4" t="s">
        <v>83</v>
      </c>
      <c r="BQ982" s="4" t="s">
        <v>2573</v>
      </c>
      <c r="BR982" s="4" t="s">
        <v>2574</v>
      </c>
      <c r="BS982" s="4" t="s">
        <v>228</v>
      </c>
      <c r="BT982" s="4" t="s">
        <v>229</v>
      </c>
    </row>
    <row r="983" spans="1:72" ht="13.5" customHeight="1">
      <c r="A983" s="6" t="str">
        <f>HYPERLINK("http://kyu.snu.ac.kr/sdhj/index.jsp?type=hj/GK14791_00IM0001_136a.jpg","1870_해북촌_136a")</f>
        <v>1870_해북촌_136a</v>
      </c>
      <c r="B983" s="4">
        <v>1870</v>
      </c>
      <c r="C983" s="4" t="s">
        <v>9105</v>
      </c>
      <c r="D983" s="4" t="s">
        <v>9106</v>
      </c>
      <c r="E983" s="4">
        <v>982</v>
      </c>
      <c r="F983" s="4">
        <v>6</v>
      </c>
      <c r="G983" s="4" t="s">
        <v>2357</v>
      </c>
      <c r="H983" s="4" t="s">
        <v>2358</v>
      </c>
      <c r="I983" s="4">
        <v>13</v>
      </c>
      <c r="L983" s="4">
        <v>7</v>
      </c>
      <c r="M983" s="4" t="s">
        <v>3690</v>
      </c>
      <c r="N983" s="4" t="s">
        <v>3691</v>
      </c>
      <c r="S983" s="4" t="s">
        <v>96</v>
      </c>
      <c r="T983" s="4" t="s">
        <v>97</v>
      </c>
      <c r="W983" s="4" t="s">
        <v>2586</v>
      </c>
      <c r="X983" s="4" t="s">
        <v>1064</v>
      </c>
      <c r="Y983" s="4" t="s">
        <v>100</v>
      </c>
      <c r="Z983" s="4" t="s">
        <v>101</v>
      </c>
      <c r="AC983" s="4">
        <v>50</v>
      </c>
      <c r="AD983" s="4" t="s">
        <v>169</v>
      </c>
      <c r="AE983" s="4" t="s">
        <v>170</v>
      </c>
      <c r="AJ983" s="4" t="s">
        <v>104</v>
      </c>
      <c r="AK983" s="4" t="s">
        <v>105</v>
      </c>
      <c r="AL983" s="4" t="s">
        <v>1590</v>
      </c>
      <c r="AM983" s="4" t="s">
        <v>1591</v>
      </c>
    </row>
    <row r="984" spans="1:72" ht="13.5" customHeight="1">
      <c r="A984" s="6" t="str">
        <f>HYPERLINK("http://kyu.snu.ac.kr/sdhj/index.jsp?type=hj/GK14791_00IM0001_136a.jpg","1870_해북촌_136a")</f>
        <v>1870_해북촌_136a</v>
      </c>
      <c r="B984" s="4">
        <v>1870</v>
      </c>
      <c r="C984" s="4" t="s">
        <v>9587</v>
      </c>
      <c r="D984" s="4" t="s">
        <v>9588</v>
      </c>
      <c r="E984" s="4">
        <v>983</v>
      </c>
      <c r="F984" s="4">
        <v>6</v>
      </c>
      <c r="G984" s="4" t="s">
        <v>2357</v>
      </c>
      <c r="H984" s="4" t="s">
        <v>2358</v>
      </c>
      <c r="I984" s="4">
        <v>13</v>
      </c>
      <c r="L984" s="4">
        <v>7</v>
      </c>
      <c r="M984" s="4" t="s">
        <v>3690</v>
      </c>
      <c r="N984" s="4" t="s">
        <v>3691</v>
      </c>
      <c r="T984" s="4" t="s">
        <v>9586</v>
      </c>
      <c r="U984" s="4" t="s">
        <v>138</v>
      </c>
      <c r="V984" s="4" t="s">
        <v>139</v>
      </c>
      <c r="Y984" s="4" t="s">
        <v>3692</v>
      </c>
      <c r="Z984" s="4" t="s">
        <v>3693</v>
      </c>
      <c r="AD984" s="4" t="s">
        <v>248</v>
      </c>
      <c r="AE984" s="4" t="s">
        <v>249</v>
      </c>
    </row>
    <row r="985" spans="1:72" ht="13.5" customHeight="1">
      <c r="A985" s="6" t="str">
        <f>HYPERLINK("http://kyu.snu.ac.kr/sdhj/index.jsp?type=hj/GK14791_00IM0001_136a.jpg","1870_해북촌_136a")</f>
        <v>1870_해북촌_136a</v>
      </c>
      <c r="B985" s="4">
        <v>1870</v>
      </c>
      <c r="C985" s="4" t="s">
        <v>9265</v>
      </c>
      <c r="D985" s="4" t="s">
        <v>9266</v>
      </c>
      <c r="E985" s="4">
        <v>984</v>
      </c>
      <c r="F985" s="4">
        <v>7</v>
      </c>
      <c r="G985" s="4" t="s">
        <v>3694</v>
      </c>
      <c r="H985" s="4" t="s">
        <v>3695</v>
      </c>
      <c r="I985" s="4">
        <v>1</v>
      </c>
      <c r="J985" s="4" t="s">
        <v>3696</v>
      </c>
      <c r="K985" s="4" t="s">
        <v>3697</v>
      </c>
      <c r="L985" s="4">
        <v>1</v>
      </c>
      <c r="M985" s="4" t="s">
        <v>3698</v>
      </c>
      <c r="N985" s="4" t="s">
        <v>3699</v>
      </c>
      <c r="T985" s="4" t="s">
        <v>9177</v>
      </c>
      <c r="U985" s="4" t="s">
        <v>73</v>
      </c>
      <c r="V985" s="4" t="s">
        <v>74</v>
      </c>
      <c r="W985" s="4" t="s">
        <v>75</v>
      </c>
      <c r="X985" s="4" t="s">
        <v>9178</v>
      </c>
      <c r="Y985" s="4" t="s">
        <v>3700</v>
      </c>
      <c r="Z985" s="4" t="s">
        <v>3701</v>
      </c>
      <c r="AC985" s="4">
        <v>45</v>
      </c>
      <c r="AD985" s="4" t="s">
        <v>510</v>
      </c>
      <c r="AE985" s="4" t="s">
        <v>511</v>
      </c>
      <c r="AJ985" s="4" t="s">
        <v>34</v>
      </c>
      <c r="AK985" s="4" t="s">
        <v>35</v>
      </c>
      <c r="AL985" s="4" t="s">
        <v>80</v>
      </c>
      <c r="AM985" s="4" t="s">
        <v>81</v>
      </c>
      <c r="AT985" s="4" t="s">
        <v>82</v>
      </c>
      <c r="AU985" s="4" t="s">
        <v>83</v>
      </c>
      <c r="AV985" s="4" t="s">
        <v>2183</v>
      </c>
      <c r="AW985" s="4" t="s">
        <v>2184</v>
      </c>
      <c r="BG985" s="4" t="s">
        <v>1074</v>
      </c>
      <c r="BH985" s="4" t="s">
        <v>1075</v>
      </c>
      <c r="BI985" s="4" t="s">
        <v>1134</v>
      </c>
      <c r="BJ985" s="4" t="s">
        <v>1135</v>
      </c>
      <c r="BK985" s="4" t="s">
        <v>82</v>
      </c>
      <c r="BL985" s="4" t="s">
        <v>83</v>
      </c>
      <c r="BM985" s="4" t="s">
        <v>3702</v>
      </c>
      <c r="BN985" s="4" t="s">
        <v>3703</v>
      </c>
      <c r="BO985" s="4" t="s">
        <v>82</v>
      </c>
      <c r="BP985" s="4" t="s">
        <v>83</v>
      </c>
      <c r="BQ985" s="4" t="s">
        <v>2185</v>
      </c>
      <c r="BR985" s="4" t="s">
        <v>2186</v>
      </c>
      <c r="BS985" s="4" t="s">
        <v>638</v>
      </c>
      <c r="BT985" s="4" t="s">
        <v>639</v>
      </c>
    </row>
    <row r="986" spans="1:72" ht="13.5" customHeight="1">
      <c r="A986" s="6" t="str">
        <f>HYPERLINK("http://kyu.snu.ac.kr/sdhj/index.jsp?type=hj/GK14791_00IM0001_136a.jpg","1870_해북촌_136a")</f>
        <v>1870_해북촌_136a</v>
      </c>
      <c r="B986" s="4">
        <v>1870</v>
      </c>
      <c r="C986" s="4" t="s">
        <v>9337</v>
      </c>
      <c r="D986" s="4" t="s">
        <v>9338</v>
      </c>
      <c r="E986" s="4">
        <v>985</v>
      </c>
      <c r="F986" s="4">
        <v>7</v>
      </c>
      <c r="G986" s="4" t="s">
        <v>3694</v>
      </c>
      <c r="H986" s="4" t="s">
        <v>3695</v>
      </c>
      <c r="I986" s="4">
        <v>1</v>
      </c>
      <c r="L986" s="4">
        <v>1</v>
      </c>
      <c r="M986" s="4" t="s">
        <v>3698</v>
      </c>
      <c r="N986" s="4" t="s">
        <v>3699</v>
      </c>
      <c r="S986" s="4" t="s">
        <v>96</v>
      </c>
      <c r="T986" s="4" t="s">
        <v>97</v>
      </c>
      <c r="W986" s="4" t="s">
        <v>609</v>
      </c>
      <c r="X986" s="4" t="s">
        <v>610</v>
      </c>
      <c r="Y986" s="4" t="s">
        <v>100</v>
      </c>
      <c r="Z986" s="4" t="s">
        <v>101</v>
      </c>
      <c r="AC986" s="4">
        <v>45</v>
      </c>
      <c r="AD986" s="4" t="s">
        <v>510</v>
      </c>
      <c r="AE986" s="4" t="s">
        <v>511</v>
      </c>
      <c r="AJ986" s="4" t="s">
        <v>104</v>
      </c>
      <c r="AK986" s="4" t="s">
        <v>105</v>
      </c>
      <c r="AL986" s="4" t="s">
        <v>811</v>
      </c>
      <c r="AM986" s="4" t="s">
        <v>812</v>
      </c>
      <c r="AT986" s="4" t="s">
        <v>82</v>
      </c>
      <c r="AU986" s="4" t="s">
        <v>83</v>
      </c>
      <c r="AV986" s="4" t="s">
        <v>3704</v>
      </c>
      <c r="AW986" s="4" t="s">
        <v>3705</v>
      </c>
      <c r="BG986" s="4" t="s">
        <v>82</v>
      </c>
      <c r="BH986" s="4" t="s">
        <v>83</v>
      </c>
      <c r="BI986" s="4" t="s">
        <v>3706</v>
      </c>
      <c r="BJ986" s="4" t="s">
        <v>3707</v>
      </c>
      <c r="BK986" s="4" t="s">
        <v>82</v>
      </c>
      <c r="BL986" s="4" t="s">
        <v>83</v>
      </c>
      <c r="BM986" s="4" t="s">
        <v>3708</v>
      </c>
      <c r="BN986" s="4" t="s">
        <v>3709</v>
      </c>
      <c r="BO986" s="4" t="s">
        <v>82</v>
      </c>
      <c r="BP986" s="4" t="s">
        <v>83</v>
      </c>
      <c r="BQ986" s="4" t="s">
        <v>3710</v>
      </c>
      <c r="BR986" s="4" t="s">
        <v>3711</v>
      </c>
      <c r="BS986" s="4" t="s">
        <v>572</v>
      </c>
      <c r="BT986" s="4" t="s">
        <v>573</v>
      </c>
    </row>
    <row r="987" spans="1:72" ht="13.5" customHeight="1">
      <c r="A987" s="6" t="str">
        <f>HYPERLINK("http://kyu.snu.ac.kr/sdhj/index.jsp?type=hj/GK14791_00IM0001_136a.jpg","1870_해북촌_136a")</f>
        <v>1870_해북촌_136a</v>
      </c>
      <c r="B987" s="4">
        <v>1870</v>
      </c>
      <c r="C987" s="4" t="s">
        <v>9425</v>
      </c>
      <c r="D987" s="4" t="s">
        <v>9426</v>
      </c>
      <c r="E987" s="4">
        <v>986</v>
      </c>
      <c r="F987" s="4">
        <v>7</v>
      </c>
      <c r="G987" s="4" t="s">
        <v>3694</v>
      </c>
      <c r="H987" s="4" t="s">
        <v>3695</v>
      </c>
      <c r="I987" s="4">
        <v>1</v>
      </c>
      <c r="L987" s="4">
        <v>1</v>
      </c>
      <c r="M987" s="4" t="s">
        <v>3698</v>
      </c>
      <c r="N987" s="4" t="s">
        <v>3699</v>
      </c>
      <c r="S987" s="4" t="s">
        <v>165</v>
      </c>
      <c r="T987" s="4" t="s">
        <v>166</v>
      </c>
      <c r="Y987" s="4" t="s">
        <v>3712</v>
      </c>
      <c r="Z987" s="4" t="s">
        <v>3713</v>
      </c>
      <c r="AC987" s="4">
        <v>41</v>
      </c>
      <c r="AD987" s="4" t="s">
        <v>588</v>
      </c>
      <c r="AE987" s="4" t="s">
        <v>589</v>
      </c>
    </row>
    <row r="988" spans="1:72" ht="13.5" customHeight="1">
      <c r="A988" s="6" t="str">
        <f>HYPERLINK("http://kyu.snu.ac.kr/sdhj/index.jsp?type=hj/GK14791_00IM0001_136a.jpg","1870_해북촌_136a")</f>
        <v>1870_해북촌_136a</v>
      </c>
      <c r="B988" s="4">
        <v>1870</v>
      </c>
      <c r="C988" s="4" t="s">
        <v>9181</v>
      </c>
      <c r="D988" s="4" t="s">
        <v>9182</v>
      </c>
      <c r="E988" s="4">
        <v>987</v>
      </c>
      <c r="F988" s="4">
        <v>7</v>
      </c>
      <c r="G988" s="4" t="s">
        <v>3694</v>
      </c>
      <c r="H988" s="4" t="s">
        <v>3695</v>
      </c>
      <c r="I988" s="4">
        <v>1</v>
      </c>
      <c r="L988" s="4">
        <v>1</v>
      </c>
      <c r="M988" s="4" t="s">
        <v>3698</v>
      </c>
      <c r="N988" s="4" t="s">
        <v>3699</v>
      </c>
      <c r="T988" s="4" t="s">
        <v>9183</v>
      </c>
      <c r="U988" s="4" t="s">
        <v>138</v>
      </c>
      <c r="V988" s="4" t="s">
        <v>139</v>
      </c>
      <c r="Y988" s="4" t="s">
        <v>3714</v>
      </c>
      <c r="Z988" s="4" t="s">
        <v>3715</v>
      </c>
      <c r="AD988" s="4" t="s">
        <v>258</v>
      </c>
      <c r="AE988" s="4" t="s">
        <v>259</v>
      </c>
    </row>
    <row r="989" spans="1:72" ht="13.5" customHeight="1">
      <c r="A989" s="6" t="str">
        <f>HYPERLINK("http://kyu.snu.ac.kr/sdhj/index.jsp?type=hj/GK14791_00IM0001_136a.jpg","1870_해북촌_136a")</f>
        <v>1870_해북촌_136a</v>
      </c>
      <c r="B989" s="4">
        <v>1870</v>
      </c>
      <c r="C989" s="4" t="s">
        <v>9181</v>
      </c>
      <c r="D989" s="4" t="s">
        <v>9182</v>
      </c>
      <c r="E989" s="4">
        <v>988</v>
      </c>
      <c r="F989" s="4">
        <v>7</v>
      </c>
      <c r="G989" s="4" t="s">
        <v>3694</v>
      </c>
      <c r="H989" s="4" t="s">
        <v>3695</v>
      </c>
      <c r="I989" s="4">
        <v>1</v>
      </c>
      <c r="L989" s="4">
        <v>1</v>
      </c>
      <c r="M989" s="4" t="s">
        <v>3698</v>
      </c>
      <c r="N989" s="4" t="s">
        <v>3699</v>
      </c>
      <c r="T989" s="4" t="s">
        <v>9183</v>
      </c>
      <c r="U989" s="4" t="s">
        <v>138</v>
      </c>
      <c r="V989" s="4" t="s">
        <v>139</v>
      </c>
      <c r="Y989" s="4" t="s">
        <v>1228</v>
      </c>
      <c r="Z989" s="4" t="s">
        <v>513</v>
      </c>
      <c r="AD989" s="4" t="s">
        <v>136</v>
      </c>
      <c r="AE989" s="4" t="s">
        <v>137</v>
      </c>
    </row>
    <row r="990" spans="1:72" ht="13.5" customHeight="1">
      <c r="A990" s="6" t="str">
        <f>HYPERLINK("http://kyu.snu.ac.kr/sdhj/index.jsp?type=hj/GK14791_00IM0001_136a.jpg","1870_해북촌_136a")</f>
        <v>1870_해북촌_136a</v>
      </c>
      <c r="B990" s="4">
        <v>1870</v>
      </c>
      <c r="C990" s="4" t="s">
        <v>9181</v>
      </c>
      <c r="D990" s="4" t="s">
        <v>9182</v>
      </c>
      <c r="E990" s="4">
        <v>989</v>
      </c>
      <c r="F990" s="4">
        <v>7</v>
      </c>
      <c r="G990" s="4" t="s">
        <v>3694</v>
      </c>
      <c r="H990" s="4" t="s">
        <v>3695</v>
      </c>
      <c r="I990" s="4">
        <v>1</v>
      </c>
      <c r="L990" s="4">
        <v>1</v>
      </c>
      <c r="M990" s="4" t="s">
        <v>3698</v>
      </c>
      <c r="N990" s="4" t="s">
        <v>3699</v>
      </c>
      <c r="T990" s="4" t="s">
        <v>9183</v>
      </c>
      <c r="U990" s="4" t="s">
        <v>138</v>
      </c>
      <c r="V990" s="4" t="s">
        <v>139</v>
      </c>
      <c r="Y990" s="4" t="s">
        <v>3716</v>
      </c>
      <c r="Z990" s="4" t="s">
        <v>3717</v>
      </c>
      <c r="AD990" s="4" t="s">
        <v>242</v>
      </c>
      <c r="AE990" s="4" t="s">
        <v>243</v>
      </c>
    </row>
    <row r="991" spans="1:72" ht="13.5" customHeight="1">
      <c r="A991" s="6" t="str">
        <f>HYPERLINK("http://kyu.snu.ac.kr/sdhj/index.jsp?type=hj/GK14791_00IM0001_136a.jpg","1870_해북촌_136a")</f>
        <v>1870_해북촌_136a</v>
      </c>
      <c r="B991" s="4">
        <v>1870</v>
      </c>
      <c r="C991" s="4" t="s">
        <v>9181</v>
      </c>
      <c r="D991" s="4" t="s">
        <v>9182</v>
      </c>
      <c r="E991" s="4">
        <v>990</v>
      </c>
      <c r="F991" s="4">
        <v>7</v>
      </c>
      <c r="G991" s="4" t="s">
        <v>3694</v>
      </c>
      <c r="H991" s="4" t="s">
        <v>3695</v>
      </c>
      <c r="I991" s="4">
        <v>1</v>
      </c>
      <c r="L991" s="4">
        <v>1</v>
      </c>
      <c r="M991" s="4" t="s">
        <v>3698</v>
      </c>
      <c r="N991" s="4" t="s">
        <v>3699</v>
      </c>
      <c r="T991" s="4" t="s">
        <v>9183</v>
      </c>
      <c r="U991" s="4" t="s">
        <v>284</v>
      </c>
      <c r="V991" s="4" t="s">
        <v>285</v>
      </c>
      <c r="Y991" s="4" t="s">
        <v>2350</v>
      </c>
      <c r="Z991" s="4" t="s">
        <v>515</v>
      </c>
      <c r="AD991" s="4" t="s">
        <v>122</v>
      </c>
      <c r="AE991" s="4" t="s">
        <v>123</v>
      </c>
    </row>
    <row r="992" spans="1:72" ht="13.5" customHeight="1">
      <c r="A992" s="6" t="str">
        <f>HYPERLINK("http://kyu.snu.ac.kr/sdhj/index.jsp?type=hj/GK14791_00IM0001_136a.jpg","1870_해북촌_136a")</f>
        <v>1870_해북촌_136a</v>
      </c>
      <c r="B992" s="4">
        <v>1870</v>
      </c>
      <c r="C992" s="4" t="s">
        <v>9181</v>
      </c>
      <c r="D992" s="4" t="s">
        <v>9182</v>
      </c>
      <c r="E992" s="4">
        <v>991</v>
      </c>
      <c r="F992" s="4">
        <v>7</v>
      </c>
      <c r="G992" s="4" t="s">
        <v>3694</v>
      </c>
      <c r="H992" s="4" t="s">
        <v>3695</v>
      </c>
      <c r="I992" s="4">
        <v>1</v>
      </c>
      <c r="L992" s="4">
        <v>2</v>
      </c>
      <c r="M992" s="4" t="s">
        <v>9785</v>
      </c>
      <c r="N992" s="4" t="s">
        <v>9786</v>
      </c>
      <c r="T992" s="4" t="s">
        <v>9109</v>
      </c>
      <c r="U992" s="4" t="s">
        <v>73</v>
      </c>
      <c r="V992" s="4" t="s">
        <v>74</v>
      </c>
      <c r="W992" s="4" t="s">
        <v>310</v>
      </c>
      <c r="X992" s="4" t="s">
        <v>311</v>
      </c>
      <c r="Y992" s="4" t="s">
        <v>3718</v>
      </c>
      <c r="Z992" s="4" t="s">
        <v>3719</v>
      </c>
      <c r="AA992" s="4" t="s">
        <v>3720</v>
      </c>
      <c r="AB992" s="4" t="s">
        <v>133</v>
      </c>
      <c r="AC992" s="4">
        <v>45</v>
      </c>
      <c r="AD992" s="4" t="s">
        <v>510</v>
      </c>
      <c r="AE992" s="4" t="s">
        <v>511</v>
      </c>
      <c r="AJ992" s="4" t="s">
        <v>34</v>
      </c>
      <c r="AK992" s="4" t="s">
        <v>35</v>
      </c>
      <c r="AL992" s="4" t="s">
        <v>3721</v>
      </c>
      <c r="AM992" s="4" t="s">
        <v>910</v>
      </c>
      <c r="AT992" s="4" t="s">
        <v>82</v>
      </c>
      <c r="AU992" s="4" t="s">
        <v>83</v>
      </c>
      <c r="AV992" s="4" t="s">
        <v>3722</v>
      </c>
      <c r="AW992" s="4" t="s">
        <v>3723</v>
      </c>
      <c r="BG992" s="4" t="s">
        <v>82</v>
      </c>
      <c r="BH992" s="4" t="s">
        <v>83</v>
      </c>
      <c r="BI992" s="4" t="s">
        <v>3724</v>
      </c>
      <c r="BJ992" s="4" t="s">
        <v>3725</v>
      </c>
      <c r="BK992" s="4" t="s">
        <v>82</v>
      </c>
      <c r="BL992" s="4" t="s">
        <v>83</v>
      </c>
      <c r="BM992" s="4" t="s">
        <v>3726</v>
      </c>
      <c r="BN992" s="4" t="s">
        <v>9787</v>
      </c>
      <c r="BO992" s="4" t="s">
        <v>82</v>
      </c>
      <c r="BP992" s="4" t="s">
        <v>83</v>
      </c>
      <c r="BQ992" s="4" t="s">
        <v>3727</v>
      </c>
      <c r="BR992" s="4" t="s">
        <v>3728</v>
      </c>
      <c r="BS992" s="4" t="s">
        <v>153</v>
      </c>
      <c r="BT992" s="4" t="s">
        <v>154</v>
      </c>
    </row>
    <row r="993" spans="1:72" ht="13.5" customHeight="1">
      <c r="A993" s="6" t="str">
        <f>HYPERLINK("http://kyu.snu.ac.kr/sdhj/index.jsp?type=hj/GK14791_00IM0001_136a.jpg","1870_해북촌_136a")</f>
        <v>1870_해북촌_136a</v>
      </c>
      <c r="B993" s="4">
        <v>1870</v>
      </c>
      <c r="C993" s="4" t="s">
        <v>9142</v>
      </c>
      <c r="D993" s="4" t="s">
        <v>9143</v>
      </c>
      <c r="E993" s="4">
        <v>992</v>
      </c>
      <c r="F993" s="4">
        <v>7</v>
      </c>
      <c r="G993" s="4" t="s">
        <v>3694</v>
      </c>
      <c r="H993" s="4" t="s">
        <v>3695</v>
      </c>
      <c r="I993" s="4">
        <v>1</v>
      </c>
      <c r="L993" s="4">
        <v>2</v>
      </c>
      <c r="M993" s="4" t="s">
        <v>3729</v>
      </c>
      <c r="N993" s="4" t="s">
        <v>3730</v>
      </c>
      <c r="S993" s="4" t="s">
        <v>214</v>
      </c>
      <c r="T993" s="4" t="s">
        <v>215</v>
      </c>
      <c r="W993" s="4" t="s">
        <v>148</v>
      </c>
      <c r="X993" s="4" t="s">
        <v>149</v>
      </c>
      <c r="Y993" s="4" t="s">
        <v>100</v>
      </c>
      <c r="Z993" s="4" t="s">
        <v>101</v>
      </c>
      <c r="AC993" s="4">
        <v>69</v>
      </c>
      <c r="AD993" s="4" t="s">
        <v>366</v>
      </c>
      <c r="AE993" s="4" t="s">
        <v>367</v>
      </c>
    </row>
    <row r="994" spans="1:72" ht="13.5" customHeight="1">
      <c r="A994" s="6" t="str">
        <f>HYPERLINK("http://kyu.snu.ac.kr/sdhj/index.jsp?type=hj/GK14791_00IM0001_136b.jpg","1870_해북촌_136b")</f>
        <v>1870_해북촌_136b</v>
      </c>
      <c r="B994" s="4">
        <v>1870</v>
      </c>
      <c r="C994" s="4" t="s">
        <v>9181</v>
      </c>
      <c r="D994" s="4" t="s">
        <v>9182</v>
      </c>
      <c r="E994" s="4">
        <v>993</v>
      </c>
      <c r="F994" s="4">
        <v>7</v>
      </c>
      <c r="G994" s="4" t="s">
        <v>3694</v>
      </c>
      <c r="H994" s="4" t="s">
        <v>3695</v>
      </c>
      <c r="I994" s="4">
        <v>1</v>
      </c>
      <c r="L994" s="4">
        <v>2</v>
      </c>
      <c r="M994" s="4" t="s">
        <v>3729</v>
      </c>
      <c r="N994" s="4" t="s">
        <v>3730</v>
      </c>
      <c r="T994" s="4" t="s">
        <v>9183</v>
      </c>
      <c r="U994" s="4" t="s">
        <v>138</v>
      </c>
      <c r="V994" s="4" t="s">
        <v>139</v>
      </c>
      <c r="Y994" s="4" t="s">
        <v>1403</v>
      </c>
      <c r="Z994" s="4" t="s">
        <v>1404</v>
      </c>
      <c r="AD994" s="4" t="s">
        <v>282</v>
      </c>
      <c r="AE994" s="4" t="s">
        <v>283</v>
      </c>
    </row>
    <row r="995" spans="1:72" ht="13.5" customHeight="1">
      <c r="A995" s="6" t="str">
        <f>HYPERLINK("http://kyu.snu.ac.kr/sdhj/index.jsp?type=hj/GK14791_00IM0001_136b.jpg","1870_해북촌_136b")</f>
        <v>1870_해북촌_136b</v>
      </c>
      <c r="B995" s="4">
        <v>1870</v>
      </c>
      <c r="C995" s="4" t="s">
        <v>9181</v>
      </c>
      <c r="D995" s="4" t="s">
        <v>9182</v>
      </c>
      <c r="E995" s="4">
        <v>994</v>
      </c>
      <c r="F995" s="4">
        <v>7</v>
      </c>
      <c r="G995" s="4" t="s">
        <v>3694</v>
      </c>
      <c r="H995" s="4" t="s">
        <v>3695</v>
      </c>
      <c r="I995" s="4">
        <v>1</v>
      </c>
      <c r="L995" s="4">
        <v>2</v>
      </c>
      <c r="M995" s="4" t="s">
        <v>3729</v>
      </c>
      <c r="N995" s="4" t="s">
        <v>3730</v>
      </c>
      <c r="T995" s="4" t="s">
        <v>9183</v>
      </c>
      <c r="U995" s="4" t="s">
        <v>138</v>
      </c>
      <c r="V995" s="4" t="s">
        <v>139</v>
      </c>
      <c r="Y995" s="4" t="s">
        <v>3731</v>
      </c>
      <c r="Z995" s="4" t="s">
        <v>3732</v>
      </c>
      <c r="AD995" s="4" t="s">
        <v>480</v>
      </c>
      <c r="AE995" s="4" t="s">
        <v>481</v>
      </c>
    </row>
    <row r="996" spans="1:72" ht="13.5" customHeight="1">
      <c r="A996" s="6" t="str">
        <f>HYPERLINK("http://kyu.snu.ac.kr/sdhj/index.jsp?type=hj/GK14791_00IM0001_136b.jpg","1870_해북촌_136b")</f>
        <v>1870_해북촌_136b</v>
      </c>
      <c r="B996" s="4">
        <v>1870</v>
      </c>
      <c r="C996" s="4" t="s">
        <v>9181</v>
      </c>
      <c r="D996" s="4" t="s">
        <v>9182</v>
      </c>
      <c r="E996" s="4">
        <v>995</v>
      </c>
      <c r="F996" s="4">
        <v>7</v>
      </c>
      <c r="G996" s="4" t="s">
        <v>3694</v>
      </c>
      <c r="H996" s="4" t="s">
        <v>3695</v>
      </c>
      <c r="I996" s="4">
        <v>1</v>
      </c>
      <c r="L996" s="4">
        <v>3</v>
      </c>
      <c r="M996" s="4" t="s">
        <v>3733</v>
      </c>
      <c r="N996" s="4" t="s">
        <v>3734</v>
      </c>
      <c r="T996" s="4" t="s">
        <v>9788</v>
      </c>
      <c r="U996" s="4" t="s">
        <v>1236</v>
      </c>
      <c r="V996" s="4" t="s">
        <v>1237</v>
      </c>
      <c r="W996" s="4" t="s">
        <v>688</v>
      </c>
      <c r="X996" s="4" t="s">
        <v>689</v>
      </c>
      <c r="Y996" s="4" t="s">
        <v>3735</v>
      </c>
      <c r="Z996" s="4" t="s">
        <v>3736</v>
      </c>
      <c r="AC996" s="4">
        <v>59</v>
      </c>
      <c r="AD996" s="4" t="s">
        <v>378</v>
      </c>
      <c r="AE996" s="4" t="s">
        <v>379</v>
      </c>
      <c r="AJ996" s="4" t="s">
        <v>34</v>
      </c>
      <c r="AK996" s="4" t="s">
        <v>35</v>
      </c>
      <c r="AL996" s="4" t="s">
        <v>2521</v>
      </c>
      <c r="AM996" s="4" t="s">
        <v>2522</v>
      </c>
      <c r="AT996" s="4" t="s">
        <v>1977</v>
      </c>
      <c r="AU996" s="4" t="s">
        <v>1978</v>
      </c>
      <c r="AV996" s="4" t="s">
        <v>3737</v>
      </c>
      <c r="AW996" s="4" t="s">
        <v>3738</v>
      </c>
      <c r="BG996" s="4" t="s">
        <v>1977</v>
      </c>
      <c r="BH996" s="4" t="s">
        <v>1978</v>
      </c>
      <c r="BI996" s="4" t="s">
        <v>3739</v>
      </c>
      <c r="BJ996" s="4" t="s">
        <v>3740</v>
      </c>
      <c r="BK996" s="4" t="s">
        <v>1977</v>
      </c>
      <c r="BL996" s="4" t="s">
        <v>1978</v>
      </c>
      <c r="BM996" s="4" t="s">
        <v>3741</v>
      </c>
      <c r="BN996" s="4" t="s">
        <v>1576</v>
      </c>
      <c r="BO996" s="4" t="s">
        <v>1977</v>
      </c>
      <c r="BP996" s="4" t="s">
        <v>1978</v>
      </c>
      <c r="BQ996" s="4" t="s">
        <v>3742</v>
      </c>
      <c r="BR996" s="4" t="s">
        <v>3743</v>
      </c>
      <c r="BS996" s="4" t="s">
        <v>202</v>
      </c>
      <c r="BT996" s="4" t="s">
        <v>203</v>
      </c>
    </row>
    <row r="997" spans="1:72" ht="13.5" customHeight="1">
      <c r="A997" s="6" t="str">
        <f>HYPERLINK("http://kyu.snu.ac.kr/sdhj/index.jsp?type=hj/GK14791_00IM0001_136b.jpg","1870_해북촌_136b")</f>
        <v>1870_해북촌_136b</v>
      </c>
      <c r="B997" s="4">
        <v>1870</v>
      </c>
      <c r="C997" s="4" t="s">
        <v>9084</v>
      </c>
      <c r="D997" s="4" t="s">
        <v>9085</v>
      </c>
      <c r="E997" s="4">
        <v>996</v>
      </c>
      <c r="F997" s="4">
        <v>7</v>
      </c>
      <c r="G997" s="4" t="s">
        <v>3694</v>
      </c>
      <c r="H997" s="4" t="s">
        <v>3695</v>
      </c>
      <c r="I997" s="4">
        <v>1</v>
      </c>
      <c r="L997" s="4">
        <v>3</v>
      </c>
      <c r="M997" s="4" t="s">
        <v>3733</v>
      </c>
      <c r="N997" s="4" t="s">
        <v>3734</v>
      </c>
      <c r="S997" s="4" t="s">
        <v>214</v>
      </c>
      <c r="T997" s="4" t="s">
        <v>215</v>
      </c>
      <c r="W997" s="4" t="s">
        <v>198</v>
      </c>
      <c r="X997" s="4" t="s">
        <v>199</v>
      </c>
      <c r="Y997" s="4" t="s">
        <v>21</v>
      </c>
      <c r="Z997" s="4" t="s">
        <v>22</v>
      </c>
      <c r="AC997" s="4">
        <v>88</v>
      </c>
      <c r="AD997" s="4" t="s">
        <v>242</v>
      </c>
      <c r="AE997" s="4" t="s">
        <v>243</v>
      </c>
    </row>
    <row r="998" spans="1:72" ht="13.5" customHeight="1">
      <c r="A998" s="6" t="str">
        <f>HYPERLINK("http://kyu.snu.ac.kr/sdhj/index.jsp?type=hj/GK14791_00IM0001_136b.jpg","1870_해북촌_136b")</f>
        <v>1870_해북촌_136b</v>
      </c>
      <c r="B998" s="4">
        <v>1870</v>
      </c>
      <c r="C998" s="4" t="s">
        <v>9789</v>
      </c>
      <c r="D998" s="4" t="s">
        <v>9790</v>
      </c>
      <c r="E998" s="4">
        <v>997</v>
      </c>
      <c r="F998" s="4">
        <v>7</v>
      </c>
      <c r="G998" s="4" t="s">
        <v>3694</v>
      </c>
      <c r="H998" s="4" t="s">
        <v>3695</v>
      </c>
      <c r="I998" s="4">
        <v>1</v>
      </c>
      <c r="L998" s="4">
        <v>3</v>
      </c>
      <c r="M998" s="4" t="s">
        <v>3733</v>
      </c>
      <c r="N998" s="4" t="s">
        <v>3734</v>
      </c>
      <c r="S998" s="4" t="s">
        <v>96</v>
      </c>
      <c r="T998" s="4" t="s">
        <v>97</v>
      </c>
      <c r="W998" s="4" t="s">
        <v>776</v>
      </c>
      <c r="X998" s="4" t="s">
        <v>777</v>
      </c>
      <c r="Y998" s="4" t="s">
        <v>21</v>
      </c>
      <c r="Z998" s="4" t="s">
        <v>22</v>
      </c>
      <c r="AC998" s="4">
        <v>59</v>
      </c>
      <c r="AD998" s="4" t="s">
        <v>378</v>
      </c>
      <c r="AE998" s="4" t="s">
        <v>379</v>
      </c>
      <c r="AJ998" s="4" t="s">
        <v>104</v>
      </c>
      <c r="AK998" s="4" t="s">
        <v>105</v>
      </c>
      <c r="AL998" s="4" t="s">
        <v>780</v>
      </c>
      <c r="AM998" s="4" t="s">
        <v>9791</v>
      </c>
      <c r="AT998" s="4" t="s">
        <v>1971</v>
      </c>
      <c r="AU998" s="4" t="s">
        <v>1972</v>
      </c>
      <c r="AV998" s="4" t="s">
        <v>3744</v>
      </c>
      <c r="AW998" s="4" t="s">
        <v>3745</v>
      </c>
      <c r="BG998" s="4" t="s">
        <v>1971</v>
      </c>
      <c r="BH998" s="4" t="s">
        <v>1972</v>
      </c>
      <c r="BI998" s="4" t="s">
        <v>3746</v>
      </c>
      <c r="BJ998" s="4" t="s">
        <v>9792</v>
      </c>
      <c r="BK998" s="4" t="s">
        <v>1971</v>
      </c>
      <c r="BL998" s="4" t="s">
        <v>1972</v>
      </c>
      <c r="BM998" s="4" t="s">
        <v>8963</v>
      </c>
      <c r="BN998" s="4" t="s">
        <v>3747</v>
      </c>
      <c r="BO998" s="4" t="s">
        <v>1971</v>
      </c>
      <c r="BP998" s="4" t="s">
        <v>1972</v>
      </c>
      <c r="BQ998" s="4" t="s">
        <v>3748</v>
      </c>
      <c r="BR998" s="4" t="s">
        <v>3749</v>
      </c>
      <c r="BS998" s="4" t="s">
        <v>260</v>
      </c>
      <c r="BT998" s="4" t="s">
        <v>261</v>
      </c>
    </row>
    <row r="999" spans="1:72" ht="13.5" customHeight="1">
      <c r="A999" s="6" t="str">
        <f>HYPERLINK("http://kyu.snu.ac.kr/sdhj/index.jsp?type=hj/GK14791_00IM0001_136b.jpg","1870_해북촌_136b")</f>
        <v>1870_해북촌_136b</v>
      </c>
      <c r="B999" s="4">
        <v>1870</v>
      </c>
      <c r="C999" s="4" t="s">
        <v>9793</v>
      </c>
      <c r="D999" s="4" t="s">
        <v>9794</v>
      </c>
      <c r="E999" s="4">
        <v>998</v>
      </c>
      <c r="F999" s="4">
        <v>7</v>
      </c>
      <c r="G999" s="4" t="s">
        <v>3694</v>
      </c>
      <c r="H999" s="4" t="s">
        <v>3695</v>
      </c>
      <c r="I999" s="4">
        <v>1</v>
      </c>
      <c r="L999" s="4">
        <v>3</v>
      </c>
      <c r="M999" s="4" t="s">
        <v>3733</v>
      </c>
      <c r="N999" s="4" t="s">
        <v>3734</v>
      </c>
      <c r="T999" s="4" t="s">
        <v>9795</v>
      </c>
      <c r="U999" s="4" t="s">
        <v>284</v>
      </c>
      <c r="V999" s="4" t="s">
        <v>285</v>
      </c>
      <c r="Y999" s="4" t="s">
        <v>3221</v>
      </c>
      <c r="Z999" s="4" t="s">
        <v>3222</v>
      </c>
      <c r="AD999" s="4" t="s">
        <v>560</v>
      </c>
      <c r="AE999" s="4" t="s">
        <v>561</v>
      </c>
    </row>
    <row r="1000" spans="1:72" ht="13.5" customHeight="1">
      <c r="A1000" s="6" t="str">
        <f>HYPERLINK("http://kyu.snu.ac.kr/sdhj/index.jsp?type=hj/GK14791_00IM0001_136b.jpg","1870_해북촌_136b")</f>
        <v>1870_해북촌_136b</v>
      </c>
      <c r="B1000" s="4">
        <v>1870</v>
      </c>
      <c r="C1000" s="4" t="s">
        <v>9789</v>
      </c>
      <c r="D1000" s="4" t="s">
        <v>9790</v>
      </c>
      <c r="E1000" s="4">
        <v>999</v>
      </c>
      <c r="F1000" s="4">
        <v>7</v>
      </c>
      <c r="G1000" s="4" t="s">
        <v>3694</v>
      </c>
      <c r="H1000" s="4" t="s">
        <v>3695</v>
      </c>
      <c r="I1000" s="4">
        <v>1</v>
      </c>
      <c r="L1000" s="4">
        <v>3</v>
      </c>
      <c r="M1000" s="4" t="s">
        <v>3733</v>
      </c>
      <c r="N1000" s="4" t="s">
        <v>3734</v>
      </c>
      <c r="T1000" s="4" t="s">
        <v>9795</v>
      </c>
      <c r="U1000" s="4" t="s">
        <v>138</v>
      </c>
      <c r="V1000" s="4" t="s">
        <v>139</v>
      </c>
      <c r="Y1000" s="4" t="s">
        <v>3750</v>
      </c>
      <c r="Z1000" s="4" t="s">
        <v>2188</v>
      </c>
      <c r="AD1000" s="4" t="s">
        <v>184</v>
      </c>
      <c r="AE1000" s="4" t="s">
        <v>185</v>
      </c>
    </row>
    <row r="1001" spans="1:72" ht="13.5" customHeight="1">
      <c r="A1001" s="6" t="str">
        <f>HYPERLINK("http://kyu.snu.ac.kr/sdhj/index.jsp?type=hj/GK14791_00IM0001_136b.jpg","1870_해북촌_136b")</f>
        <v>1870_해북촌_136b</v>
      </c>
      <c r="B1001" s="4">
        <v>1870</v>
      </c>
      <c r="C1001" s="4" t="s">
        <v>9789</v>
      </c>
      <c r="D1001" s="4" t="s">
        <v>9790</v>
      </c>
      <c r="E1001" s="4">
        <v>1000</v>
      </c>
      <c r="F1001" s="4">
        <v>7</v>
      </c>
      <c r="G1001" s="4" t="s">
        <v>3694</v>
      </c>
      <c r="H1001" s="4" t="s">
        <v>3695</v>
      </c>
      <c r="I1001" s="4">
        <v>1</v>
      </c>
      <c r="L1001" s="4">
        <v>4</v>
      </c>
      <c r="M1001" s="4" t="s">
        <v>3696</v>
      </c>
      <c r="N1001" s="4" t="s">
        <v>3697</v>
      </c>
      <c r="T1001" s="4" t="s">
        <v>9436</v>
      </c>
      <c r="U1001" s="4" t="s">
        <v>1977</v>
      </c>
      <c r="V1001" s="4" t="s">
        <v>1978</v>
      </c>
      <c r="W1001" s="4" t="s">
        <v>198</v>
      </c>
      <c r="X1001" s="4" t="s">
        <v>199</v>
      </c>
      <c r="Y1001" s="4" t="s">
        <v>3751</v>
      </c>
      <c r="Z1001" s="4" t="s">
        <v>3752</v>
      </c>
      <c r="AC1001" s="4">
        <v>31</v>
      </c>
      <c r="AD1001" s="4" t="s">
        <v>134</v>
      </c>
      <c r="AE1001" s="4" t="s">
        <v>135</v>
      </c>
      <c r="AJ1001" s="4" t="s">
        <v>34</v>
      </c>
      <c r="AK1001" s="4" t="s">
        <v>35</v>
      </c>
      <c r="AL1001" s="4" t="s">
        <v>202</v>
      </c>
      <c r="AM1001" s="4" t="s">
        <v>203</v>
      </c>
      <c r="AT1001" s="4" t="s">
        <v>1977</v>
      </c>
      <c r="AU1001" s="4" t="s">
        <v>1978</v>
      </c>
      <c r="AV1001" s="4" t="s">
        <v>3753</v>
      </c>
      <c r="AW1001" s="4" t="s">
        <v>3754</v>
      </c>
      <c r="BG1001" s="4" t="s">
        <v>1977</v>
      </c>
      <c r="BH1001" s="4" t="s">
        <v>1978</v>
      </c>
      <c r="BI1001" s="4" t="s">
        <v>3755</v>
      </c>
      <c r="BJ1001" s="4" t="s">
        <v>3756</v>
      </c>
      <c r="BK1001" s="4" t="s">
        <v>1977</v>
      </c>
      <c r="BL1001" s="4" t="s">
        <v>1978</v>
      </c>
      <c r="BM1001" s="4" t="s">
        <v>3757</v>
      </c>
      <c r="BN1001" s="4" t="s">
        <v>3758</v>
      </c>
      <c r="BO1001" s="4" t="s">
        <v>1977</v>
      </c>
      <c r="BP1001" s="4" t="s">
        <v>1978</v>
      </c>
      <c r="BQ1001" s="4" t="s">
        <v>3759</v>
      </c>
      <c r="BR1001" s="4" t="s">
        <v>3760</v>
      </c>
      <c r="BS1001" s="4" t="s">
        <v>115</v>
      </c>
      <c r="BT1001" s="4" t="s">
        <v>9796</v>
      </c>
    </row>
    <row r="1002" spans="1:72" ht="13.5" customHeight="1">
      <c r="A1002" s="6" t="str">
        <f>HYPERLINK("http://kyu.snu.ac.kr/sdhj/index.jsp?type=hj/GK14791_00IM0001_136b.jpg","1870_해북촌_136b")</f>
        <v>1870_해북촌_136b</v>
      </c>
      <c r="B1002" s="4">
        <v>1870</v>
      </c>
      <c r="C1002" s="4" t="s">
        <v>9265</v>
      </c>
      <c r="D1002" s="4" t="s">
        <v>9266</v>
      </c>
      <c r="E1002" s="4">
        <v>1001</v>
      </c>
      <c r="F1002" s="4">
        <v>7</v>
      </c>
      <c r="G1002" s="4" t="s">
        <v>3694</v>
      </c>
      <c r="H1002" s="4" t="s">
        <v>3695</v>
      </c>
      <c r="I1002" s="4">
        <v>1</v>
      </c>
      <c r="L1002" s="4">
        <v>4</v>
      </c>
      <c r="M1002" s="4" t="s">
        <v>3696</v>
      </c>
      <c r="N1002" s="4" t="s">
        <v>3697</v>
      </c>
      <c r="S1002" s="4" t="s">
        <v>96</v>
      </c>
      <c r="T1002" s="4" t="s">
        <v>97</v>
      </c>
      <c r="W1002" s="4" t="s">
        <v>126</v>
      </c>
      <c r="X1002" s="4" t="s">
        <v>9797</v>
      </c>
      <c r="Y1002" s="4" t="s">
        <v>21</v>
      </c>
      <c r="Z1002" s="4" t="s">
        <v>22</v>
      </c>
      <c r="AC1002" s="4">
        <v>31</v>
      </c>
      <c r="AD1002" s="4" t="s">
        <v>134</v>
      </c>
      <c r="AE1002" s="4" t="s">
        <v>135</v>
      </c>
      <c r="AJ1002" s="4" t="s">
        <v>34</v>
      </c>
      <c r="AK1002" s="4" t="s">
        <v>35</v>
      </c>
      <c r="AL1002" s="4" t="s">
        <v>115</v>
      </c>
      <c r="AM1002" s="4" t="s">
        <v>9798</v>
      </c>
      <c r="AT1002" s="4" t="s">
        <v>1977</v>
      </c>
      <c r="AU1002" s="4" t="s">
        <v>1978</v>
      </c>
      <c r="AV1002" s="4" t="s">
        <v>3761</v>
      </c>
      <c r="AW1002" s="4" t="s">
        <v>3762</v>
      </c>
      <c r="BG1002" s="4" t="s">
        <v>1977</v>
      </c>
      <c r="BH1002" s="4" t="s">
        <v>1978</v>
      </c>
      <c r="BI1002" s="4" t="s">
        <v>3763</v>
      </c>
      <c r="BJ1002" s="4" t="s">
        <v>3764</v>
      </c>
      <c r="BK1002" s="4" t="s">
        <v>1977</v>
      </c>
      <c r="BL1002" s="4" t="s">
        <v>1978</v>
      </c>
      <c r="BM1002" s="4" t="s">
        <v>3765</v>
      </c>
      <c r="BN1002" s="4" t="s">
        <v>3766</v>
      </c>
      <c r="BO1002" s="4" t="s">
        <v>1977</v>
      </c>
      <c r="BP1002" s="4" t="s">
        <v>1978</v>
      </c>
      <c r="BQ1002" s="4" t="s">
        <v>3767</v>
      </c>
      <c r="BR1002" s="4" t="s">
        <v>3768</v>
      </c>
      <c r="BS1002" s="4" t="s">
        <v>222</v>
      </c>
      <c r="BT1002" s="4" t="s">
        <v>223</v>
      </c>
    </row>
    <row r="1003" spans="1:72" ht="13.5" customHeight="1">
      <c r="A1003" s="6" t="str">
        <f>HYPERLINK("http://kyu.snu.ac.kr/sdhj/index.jsp?type=hj/GK14791_00IM0001_136b.jpg","1870_해북촌_136b")</f>
        <v>1870_해북촌_136b</v>
      </c>
      <c r="B1003" s="4">
        <v>1870</v>
      </c>
      <c r="C1003" s="4" t="s">
        <v>9131</v>
      </c>
      <c r="D1003" s="4" t="s">
        <v>9132</v>
      </c>
      <c r="E1003" s="4">
        <v>1002</v>
      </c>
      <c r="F1003" s="4">
        <v>7</v>
      </c>
      <c r="G1003" s="4" t="s">
        <v>3694</v>
      </c>
      <c r="H1003" s="4" t="s">
        <v>3695</v>
      </c>
      <c r="I1003" s="4">
        <v>1</v>
      </c>
      <c r="L1003" s="4">
        <v>4</v>
      </c>
      <c r="M1003" s="4" t="s">
        <v>3696</v>
      </c>
      <c r="N1003" s="4" t="s">
        <v>3697</v>
      </c>
      <c r="S1003" s="4" t="s">
        <v>116</v>
      </c>
      <c r="T1003" s="4" t="s">
        <v>117</v>
      </c>
      <c r="Y1003" s="4" t="s">
        <v>3586</v>
      </c>
      <c r="Z1003" s="4" t="s">
        <v>3587</v>
      </c>
      <c r="AC1003" s="4">
        <v>11</v>
      </c>
      <c r="AD1003" s="4" t="s">
        <v>774</v>
      </c>
      <c r="AE1003" s="4" t="s">
        <v>775</v>
      </c>
    </row>
    <row r="1004" spans="1:72" ht="13.5" customHeight="1">
      <c r="A1004" s="6" t="str">
        <f>HYPERLINK("http://kyu.snu.ac.kr/sdhj/index.jsp?type=hj/GK14791_00IM0001_136b.jpg","1870_해북촌_136b")</f>
        <v>1870_해북촌_136b</v>
      </c>
      <c r="B1004" s="4">
        <v>1870</v>
      </c>
      <c r="C1004" s="4" t="s">
        <v>8930</v>
      </c>
      <c r="D1004" s="4" t="s">
        <v>8931</v>
      </c>
      <c r="E1004" s="4">
        <v>1003</v>
      </c>
      <c r="F1004" s="4">
        <v>7</v>
      </c>
      <c r="G1004" s="4" t="s">
        <v>3694</v>
      </c>
      <c r="H1004" s="4" t="s">
        <v>3695</v>
      </c>
      <c r="I1004" s="4">
        <v>1</v>
      </c>
      <c r="L1004" s="4">
        <v>4</v>
      </c>
      <c r="M1004" s="4" t="s">
        <v>3696</v>
      </c>
      <c r="N1004" s="4" t="s">
        <v>3697</v>
      </c>
      <c r="T1004" s="4" t="s">
        <v>9442</v>
      </c>
      <c r="U1004" s="4" t="s">
        <v>284</v>
      </c>
      <c r="V1004" s="4" t="s">
        <v>285</v>
      </c>
      <c r="Y1004" s="4" t="s">
        <v>3769</v>
      </c>
      <c r="Z1004" s="4" t="s">
        <v>3770</v>
      </c>
      <c r="AD1004" s="4" t="s">
        <v>278</v>
      </c>
      <c r="AE1004" s="4" t="s">
        <v>279</v>
      </c>
    </row>
    <row r="1005" spans="1:72" ht="13.5" customHeight="1">
      <c r="A1005" s="6" t="str">
        <f>HYPERLINK("http://kyu.snu.ac.kr/sdhj/index.jsp?type=hj/GK14791_00IM0001_136b.jpg","1870_해북촌_136b")</f>
        <v>1870_해북촌_136b</v>
      </c>
      <c r="B1005" s="4">
        <v>1870</v>
      </c>
      <c r="C1005" s="4" t="s">
        <v>9440</v>
      </c>
      <c r="D1005" s="4" t="s">
        <v>9441</v>
      </c>
      <c r="E1005" s="4">
        <v>1004</v>
      </c>
      <c r="F1005" s="4">
        <v>7</v>
      </c>
      <c r="G1005" s="4" t="s">
        <v>3694</v>
      </c>
      <c r="H1005" s="4" t="s">
        <v>3695</v>
      </c>
      <c r="I1005" s="4">
        <v>1</v>
      </c>
      <c r="L1005" s="4">
        <v>4</v>
      </c>
      <c r="M1005" s="4" t="s">
        <v>3696</v>
      </c>
      <c r="N1005" s="4" t="s">
        <v>3697</v>
      </c>
      <c r="T1005" s="4" t="s">
        <v>9442</v>
      </c>
      <c r="U1005" s="4" t="s">
        <v>138</v>
      </c>
      <c r="V1005" s="4" t="s">
        <v>139</v>
      </c>
      <c r="Y1005" s="4" t="s">
        <v>444</v>
      </c>
      <c r="Z1005" s="4" t="s">
        <v>445</v>
      </c>
      <c r="AD1005" s="4" t="s">
        <v>282</v>
      </c>
      <c r="AE1005" s="4" t="s">
        <v>283</v>
      </c>
    </row>
    <row r="1006" spans="1:72" ht="13.5" customHeight="1">
      <c r="A1006" s="6" t="str">
        <f>HYPERLINK("http://kyu.snu.ac.kr/sdhj/index.jsp?type=hj/GK14791_00IM0001_136b.jpg","1870_해북촌_136b")</f>
        <v>1870_해북촌_136b</v>
      </c>
      <c r="B1006" s="4">
        <v>1870</v>
      </c>
      <c r="C1006" s="4" t="s">
        <v>9440</v>
      </c>
      <c r="D1006" s="4" t="s">
        <v>9441</v>
      </c>
      <c r="E1006" s="4">
        <v>1005</v>
      </c>
      <c r="F1006" s="4">
        <v>7</v>
      </c>
      <c r="G1006" s="4" t="s">
        <v>3694</v>
      </c>
      <c r="H1006" s="4" t="s">
        <v>3695</v>
      </c>
      <c r="I1006" s="4">
        <v>1</v>
      </c>
      <c r="L1006" s="4">
        <v>5</v>
      </c>
      <c r="M1006" s="4" t="s">
        <v>3771</v>
      </c>
      <c r="N1006" s="4" t="s">
        <v>3772</v>
      </c>
      <c r="T1006" s="4" t="s">
        <v>9177</v>
      </c>
      <c r="U1006" s="4" t="s">
        <v>73</v>
      </c>
      <c r="V1006" s="4" t="s">
        <v>74</v>
      </c>
      <c r="W1006" s="4" t="s">
        <v>75</v>
      </c>
      <c r="X1006" s="4" t="s">
        <v>9178</v>
      </c>
      <c r="Y1006" s="4" t="s">
        <v>3773</v>
      </c>
      <c r="Z1006" s="4" t="s">
        <v>3774</v>
      </c>
      <c r="AC1006" s="4">
        <v>44</v>
      </c>
      <c r="AD1006" s="4" t="s">
        <v>480</v>
      </c>
      <c r="AE1006" s="4" t="s">
        <v>481</v>
      </c>
      <c r="AJ1006" s="4" t="s">
        <v>34</v>
      </c>
      <c r="AK1006" s="4" t="s">
        <v>35</v>
      </c>
      <c r="AL1006" s="4" t="s">
        <v>80</v>
      </c>
      <c r="AM1006" s="4" t="s">
        <v>81</v>
      </c>
      <c r="AT1006" s="4" t="s">
        <v>82</v>
      </c>
      <c r="AU1006" s="4" t="s">
        <v>83</v>
      </c>
      <c r="AV1006" s="4" t="s">
        <v>3775</v>
      </c>
      <c r="AW1006" s="4" t="s">
        <v>3776</v>
      </c>
      <c r="BG1006" s="4" t="s">
        <v>82</v>
      </c>
      <c r="BH1006" s="4" t="s">
        <v>83</v>
      </c>
      <c r="BI1006" s="4" t="s">
        <v>3777</v>
      </c>
      <c r="BJ1006" s="4" t="s">
        <v>3778</v>
      </c>
      <c r="BK1006" s="4" t="s">
        <v>82</v>
      </c>
      <c r="BL1006" s="4" t="s">
        <v>83</v>
      </c>
      <c r="BM1006" s="4" t="s">
        <v>3779</v>
      </c>
      <c r="BN1006" s="4" t="s">
        <v>3780</v>
      </c>
      <c r="BO1006" s="4" t="s">
        <v>82</v>
      </c>
      <c r="BP1006" s="4" t="s">
        <v>83</v>
      </c>
      <c r="BQ1006" s="4" t="s">
        <v>3781</v>
      </c>
      <c r="BR1006" s="4" t="s">
        <v>3782</v>
      </c>
      <c r="BS1006" s="4" t="s">
        <v>893</v>
      </c>
      <c r="BT1006" s="4" t="s">
        <v>894</v>
      </c>
    </row>
    <row r="1007" spans="1:72" ht="13.5" customHeight="1">
      <c r="A1007" s="6" t="str">
        <f>HYPERLINK("http://kyu.snu.ac.kr/sdhj/index.jsp?type=hj/GK14791_00IM0001_136b.jpg","1870_해북촌_136b")</f>
        <v>1870_해북촌_136b</v>
      </c>
      <c r="B1007" s="4">
        <v>1870</v>
      </c>
      <c r="C1007" s="4" t="s">
        <v>9169</v>
      </c>
      <c r="D1007" s="4" t="s">
        <v>9170</v>
      </c>
      <c r="E1007" s="4">
        <v>1006</v>
      </c>
      <c r="F1007" s="4">
        <v>7</v>
      </c>
      <c r="G1007" s="4" t="s">
        <v>3694</v>
      </c>
      <c r="H1007" s="4" t="s">
        <v>3695</v>
      </c>
      <c r="I1007" s="4">
        <v>1</v>
      </c>
      <c r="L1007" s="4">
        <v>5</v>
      </c>
      <c r="M1007" s="4" t="s">
        <v>3771</v>
      </c>
      <c r="N1007" s="4" t="s">
        <v>3772</v>
      </c>
      <c r="S1007" s="4" t="s">
        <v>96</v>
      </c>
      <c r="T1007" s="4" t="s">
        <v>97</v>
      </c>
      <c r="W1007" s="4" t="s">
        <v>75</v>
      </c>
      <c r="X1007" s="4" t="s">
        <v>9178</v>
      </c>
      <c r="Y1007" s="4" t="s">
        <v>100</v>
      </c>
      <c r="Z1007" s="4" t="s">
        <v>101</v>
      </c>
      <c r="AC1007" s="4">
        <v>39</v>
      </c>
      <c r="AJ1007" s="4" t="s">
        <v>104</v>
      </c>
      <c r="AK1007" s="4" t="s">
        <v>105</v>
      </c>
      <c r="AL1007" s="4" t="s">
        <v>1773</v>
      </c>
      <c r="AM1007" s="4" t="s">
        <v>1774</v>
      </c>
      <c r="AT1007" s="4" t="s">
        <v>82</v>
      </c>
      <c r="AU1007" s="4" t="s">
        <v>83</v>
      </c>
      <c r="AV1007" s="4" t="s">
        <v>3783</v>
      </c>
      <c r="AW1007" s="4" t="s">
        <v>3784</v>
      </c>
      <c r="BG1007" s="4" t="s">
        <v>82</v>
      </c>
      <c r="BH1007" s="4" t="s">
        <v>83</v>
      </c>
      <c r="BI1007" s="4" t="s">
        <v>3785</v>
      </c>
      <c r="BJ1007" s="4" t="s">
        <v>3786</v>
      </c>
      <c r="BK1007" s="4" t="s">
        <v>82</v>
      </c>
      <c r="BL1007" s="4" t="s">
        <v>83</v>
      </c>
      <c r="BM1007" s="4" t="s">
        <v>3787</v>
      </c>
      <c r="BN1007" s="4" t="s">
        <v>3788</v>
      </c>
      <c r="BO1007" s="4" t="s">
        <v>82</v>
      </c>
      <c r="BP1007" s="4" t="s">
        <v>83</v>
      </c>
      <c r="BQ1007" s="4" t="s">
        <v>3789</v>
      </c>
      <c r="BR1007" s="4" t="s">
        <v>3790</v>
      </c>
      <c r="BS1007" s="4" t="s">
        <v>893</v>
      </c>
      <c r="BT1007" s="4" t="s">
        <v>894</v>
      </c>
    </row>
    <row r="1008" spans="1:72" ht="13.5" customHeight="1">
      <c r="A1008" s="6" t="str">
        <f>HYPERLINK("http://kyu.snu.ac.kr/sdhj/index.jsp?type=hj/GK14791_00IM0001_136b.jpg","1870_해북촌_136b")</f>
        <v>1870_해북촌_136b</v>
      </c>
      <c r="B1008" s="4">
        <v>1870</v>
      </c>
      <c r="C1008" s="4" t="s">
        <v>9420</v>
      </c>
      <c r="D1008" s="4" t="s">
        <v>9421</v>
      </c>
      <c r="E1008" s="4">
        <v>1007</v>
      </c>
      <c r="F1008" s="4">
        <v>7</v>
      </c>
      <c r="G1008" s="4" t="s">
        <v>3694</v>
      </c>
      <c r="H1008" s="4" t="s">
        <v>3695</v>
      </c>
      <c r="I1008" s="4">
        <v>1</v>
      </c>
      <c r="L1008" s="4">
        <v>5</v>
      </c>
      <c r="M1008" s="4" t="s">
        <v>3771</v>
      </c>
      <c r="N1008" s="4" t="s">
        <v>3772</v>
      </c>
      <c r="T1008" s="4" t="s">
        <v>9183</v>
      </c>
      <c r="U1008" s="4" t="s">
        <v>138</v>
      </c>
      <c r="V1008" s="4" t="s">
        <v>139</v>
      </c>
      <c r="Y1008" s="4" t="s">
        <v>2394</v>
      </c>
      <c r="Z1008" s="4" t="s">
        <v>2395</v>
      </c>
      <c r="AD1008" s="4" t="s">
        <v>274</v>
      </c>
      <c r="AE1008" s="4" t="s">
        <v>275</v>
      </c>
    </row>
    <row r="1009" spans="1:72" ht="13.5" customHeight="1">
      <c r="A1009" s="6" t="str">
        <f>HYPERLINK("http://kyu.snu.ac.kr/sdhj/index.jsp?type=hj/GK14791_00IM0001_136b.jpg","1870_해북촌_136b")</f>
        <v>1870_해북촌_136b</v>
      </c>
      <c r="B1009" s="4">
        <v>1870</v>
      </c>
      <c r="C1009" s="4" t="s">
        <v>9181</v>
      </c>
      <c r="D1009" s="4" t="s">
        <v>9182</v>
      </c>
      <c r="E1009" s="4">
        <v>1008</v>
      </c>
      <c r="F1009" s="4">
        <v>7</v>
      </c>
      <c r="G1009" s="4" t="s">
        <v>3694</v>
      </c>
      <c r="H1009" s="4" t="s">
        <v>3695</v>
      </c>
      <c r="I1009" s="4">
        <v>1</v>
      </c>
      <c r="L1009" s="4">
        <v>5</v>
      </c>
      <c r="M1009" s="4" t="s">
        <v>3771</v>
      </c>
      <c r="N1009" s="4" t="s">
        <v>3772</v>
      </c>
      <c r="T1009" s="4" t="s">
        <v>9183</v>
      </c>
      <c r="U1009" s="4" t="s">
        <v>138</v>
      </c>
      <c r="V1009" s="4" t="s">
        <v>139</v>
      </c>
      <c r="Y1009" s="4" t="s">
        <v>3791</v>
      </c>
      <c r="Z1009" s="4" t="s">
        <v>3792</v>
      </c>
      <c r="AD1009" s="4" t="s">
        <v>621</v>
      </c>
      <c r="AE1009" s="4" t="s">
        <v>622</v>
      </c>
    </row>
    <row r="1010" spans="1:72" ht="13.5" customHeight="1">
      <c r="A1010" s="6" t="str">
        <f>HYPERLINK("http://kyu.snu.ac.kr/sdhj/index.jsp?type=hj/GK14791_00IM0001_136b.jpg","1870_해북촌_136b")</f>
        <v>1870_해북촌_136b</v>
      </c>
      <c r="B1010" s="4">
        <v>1870</v>
      </c>
      <c r="C1010" s="4" t="s">
        <v>9181</v>
      </c>
      <c r="D1010" s="4" t="s">
        <v>9182</v>
      </c>
      <c r="E1010" s="4">
        <v>1009</v>
      </c>
      <c r="F1010" s="4">
        <v>7</v>
      </c>
      <c r="G1010" s="4" t="s">
        <v>3694</v>
      </c>
      <c r="H1010" s="4" t="s">
        <v>3695</v>
      </c>
      <c r="I1010" s="4">
        <v>2</v>
      </c>
      <c r="J1010" s="4" t="s">
        <v>3793</v>
      </c>
      <c r="K1010" s="4" t="s">
        <v>9799</v>
      </c>
      <c r="L1010" s="4">
        <v>1</v>
      </c>
      <c r="M1010" s="4" t="s">
        <v>3794</v>
      </c>
      <c r="N1010" s="4" t="s">
        <v>3795</v>
      </c>
      <c r="T1010" s="4" t="s">
        <v>9800</v>
      </c>
      <c r="U1010" s="4" t="s">
        <v>73</v>
      </c>
      <c r="V1010" s="4" t="s">
        <v>74</v>
      </c>
      <c r="W1010" s="4" t="s">
        <v>1655</v>
      </c>
      <c r="X1010" s="4" t="s">
        <v>1020</v>
      </c>
      <c r="Y1010" s="4" t="s">
        <v>3796</v>
      </c>
      <c r="Z1010" s="4" t="s">
        <v>3797</v>
      </c>
      <c r="AC1010" s="4">
        <v>58</v>
      </c>
      <c r="AD1010" s="4" t="s">
        <v>378</v>
      </c>
      <c r="AE1010" s="4" t="s">
        <v>379</v>
      </c>
      <c r="AJ1010" s="4" t="s">
        <v>34</v>
      </c>
      <c r="AK1010" s="4" t="s">
        <v>35</v>
      </c>
      <c r="AL1010" s="4" t="s">
        <v>1656</v>
      </c>
      <c r="AM1010" s="4" t="s">
        <v>1657</v>
      </c>
      <c r="AT1010" s="4" t="s">
        <v>82</v>
      </c>
      <c r="AU1010" s="4" t="s">
        <v>83</v>
      </c>
      <c r="AV1010" s="4" t="s">
        <v>3798</v>
      </c>
      <c r="AW1010" s="4" t="s">
        <v>3799</v>
      </c>
      <c r="BG1010" s="4" t="s">
        <v>82</v>
      </c>
      <c r="BH1010" s="4" t="s">
        <v>83</v>
      </c>
      <c r="BI1010" s="4" t="s">
        <v>3800</v>
      </c>
      <c r="BJ1010" s="4" t="s">
        <v>3801</v>
      </c>
      <c r="BK1010" s="4" t="s">
        <v>82</v>
      </c>
      <c r="BL1010" s="4" t="s">
        <v>83</v>
      </c>
      <c r="BM1010" s="4" t="s">
        <v>3802</v>
      </c>
      <c r="BN1010" s="4" t="s">
        <v>3803</v>
      </c>
      <c r="BO1010" s="4" t="s">
        <v>82</v>
      </c>
      <c r="BP1010" s="4" t="s">
        <v>83</v>
      </c>
      <c r="BQ1010" s="4" t="s">
        <v>8964</v>
      </c>
      <c r="BR1010" s="4" t="s">
        <v>3804</v>
      </c>
      <c r="BS1010" s="4" t="s">
        <v>638</v>
      </c>
      <c r="BT1010" s="4" t="s">
        <v>639</v>
      </c>
    </row>
    <row r="1011" spans="1:72" ht="13.5" customHeight="1">
      <c r="A1011" s="6" t="str">
        <f>HYPERLINK("http://kyu.snu.ac.kr/sdhj/index.jsp?type=hj/GK14791_00IM0001_136b.jpg","1870_해북촌_136b")</f>
        <v>1870_해북촌_136b</v>
      </c>
      <c r="B1011" s="4">
        <v>1870</v>
      </c>
      <c r="C1011" s="4" t="s">
        <v>9570</v>
      </c>
      <c r="D1011" s="4" t="s">
        <v>9571</v>
      </c>
      <c r="E1011" s="4">
        <v>1010</v>
      </c>
      <c r="F1011" s="4">
        <v>7</v>
      </c>
      <c r="G1011" s="4" t="s">
        <v>3694</v>
      </c>
      <c r="H1011" s="4" t="s">
        <v>3695</v>
      </c>
      <c r="I1011" s="4">
        <v>2</v>
      </c>
      <c r="L1011" s="4">
        <v>1</v>
      </c>
      <c r="M1011" s="4" t="s">
        <v>3794</v>
      </c>
      <c r="N1011" s="4" t="s">
        <v>3795</v>
      </c>
      <c r="S1011" s="4" t="s">
        <v>96</v>
      </c>
      <c r="T1011" s="4" t="s">
        <v>97</v>
      </c>
      <c r="W1011" s="4" t="s">
        <v>75</v>
      </c>
      <c r="X1011" s="4" t="s">
        <v>9801</v>
      </c>
      <c r="Y1011" s="4" t="s">
        <v>100</v>
      </c>
      <c r="Z1011" s="4" t="s">
        <v>101</v>
      </c>
      <c r="AC1011" s="4">
        <v>55</v>
      </c>
      <c r="AD1011" s="4" t="s">
        <v>258</v>
      </c>
      <c r="AE1011" s="4" t="s">
        <v>259</v>
      </c>
      <c r="AJ1011" s="4" t="s">
        <v>104</v>
      </c>
      <c r="AK1011" s="4" t="s">
        <v>105</v>
      </c>
      <c r="AL1011" s="4" t="s">
        <v>3040</v>
      </c>
      <c r="AM1011" s="4" t="s">
        <v>3041</v>
      </c>
      <c r="AT1011" s="4" t="s">
        <v>82</v>
      </c>
      <c r="AU1011" s="4" t="s">
        <v>83</v>
      </c>
      <c r="AV1011" s="4" t="s">
        <v>3805</v>
      </c>
      <c r="AW1011" s="4" t="s">
        <v>3806</v>
      </c>
      <c r="BG1011" s="4" t="s">
        <v>82</v>
      </c>
      <c r="BH1011" s="4" t="s">
        <v>83</v>
      </c>
      <c r="BI1011" s="4" t="s">
        <v>3807</v>
      </c>
      <c r="BJ1011" s="4" t="s">
        <v>3808</v>
      </c>
      <c r="BK1011" s="4" t="s">
        <v>82</v>
      </c>
      <c r="BL1011" s="4" t="s">
        <v>83</v>
      </c>
      <c r="BM1011" s="4" t="s">
        <v>3809</v>
      </c>
      <c r="BN1011" s="4" t="s">
        <v>3535</v>
      </c>
      <c r="BO1011" s="4" t="s">
        <v>82</v>
      </c>
      <c r="BP1011" s="4" t="s">
        <v>83</v>
      </c>
      <c r="BQ1011" s="4" t="s">
        <v>3810</v>
      </c>
      <c r="BR1011" s="4" t="s">
        <v>3811</v>
      </c>
      <c r="BS1011" s="4" t="s">
        <v>1039</v>
      </c>
      <c r="BT1011" s="4" t="s">
        <v>1040</v>
      </c>
    </row>
    <row r="1012" spans="1:72" ht="13.5" customHeight="1">
      <c r="A1012" s="6" t="str">
        <f>HYPERLINK("http://kyu.snu.ac.kr/sdhj/index.jsp?type=hj/GK14791_00IM0001_136b.jpg","1870_해북촌_136b")</f>
        <v>1870_해북촌_136b</v>
      </c>
      <c r="B1012" s="4">
        <v>1870</v>
      </c>
      <c r="C1012" s="4" t="s">
        <v>9477</v>
      </c>
      <c r="D1012" s="4" t="s">
        <v>9478</v>
      </c>
      <c r="E1012" s="4">
        <v>1011</v>
      </c>
      <c r="F1012" s="4">
        <v>7</v>
      </c>
      <c r="G1012" s="4" t="s">
        <v>3694</v>
      </c>
      <c r="H1012" s="4" t="s">
        <v>3695</v>
      </c>
      <c r="I1012" s="4">
        <v>2</v>
      </c>
      <c r="L1012" s="4">
        <v>1</v>
      </c>
      <c r="M1012" s="4" t="s">
        <v>3794</v>
      </c>
      <c r="N1012" s="4" t="s">
        <v>3795</v>
      </c>
      <c r="S1012" s="4" t="s">
        <v>116</v>
      </c>
      <c r="T1012" s="4" t="s">
        <v>117</v>
      </c>
      <c r="Y1012" s="4" t="s">
        <v>3812</v>
      </c>
      <c r="Z1012" s="4" t="s">
        <v>3813</v>
      </c>
      <c r="AC1012" s="4">
        <v>26</v>
      </c>
      <c r="AD1012" s="4" t="s">
        <v>136</v>
      </c>
      <c r="AE1012" s="4" t="s">
        <v>137</v>
      </c>
    </row>
    <row r="1013" spans="1:72" ht="13.5" customHeight="1">
      <c r="A1013" s="6" t="str">
        <f>HYPERLINK("http://kyu.snu.ac.kr/sdhj/index.jsp?type=hj/GK14791_00IM0001_136b.jpg","1870_해북촌_136b")</f>
        <v>1870_해북촌_136b</v>
      </c>
      <c r="B1013" s="4">
        <v>1870</v>
      </c>
      <c r="C1013" s="4" t="s">
        <v>9802</v>
      </c>
      <c r="D1013" s="4" t="s">
        <v>9803</v>
      </c>
      <c r="E1013" s="4">
        <v>1012</v>
      </c>
      <c r="F1013" s="4">
        <v>7</v>
      </c>
      <c r="G1013" s="4" t="s">
        <v>3694</v>
      </c>
      <c r="H1013" s="4" t="s">
        <v>3695</v>
      </c>
      <c r="I1013" s="4">
        <v>2</v>
      </c>
      <c r="L1013" s="4">
        <v>1</v>
      </c>
      <c r="M1013" s="4" t="s">
        <v>3794</v>
      </c>
      <c r="N1013" s="4" t="s">
        <v>3795</v>
      </c>
      <c r="T1013" s="4" t="s">
        <v>9804</v>
      </c>
      <c r="U1013" s="4" t="s">
        <v>138</v>
      </c>
      <c r="V1013" s="4" t="s">
        <v>139</v>
      </c>
      <c r="Y1013" s="4" t="s">
        <v>1284</v>
      </c>
      <c r="Z1013" s="4" t="s">
        <v>1285</v>
      </c>
      <c r="AD1013" s="4" t="s">
        <v>765</v>
      </c>
      <c r="AE1013" s="4" t="s">
        <v>766</v>
      </c>
    </row>
    <row r="1014" spans="1:72" ht="13.5" customHeight="1">
      <c r="A1014" s="6" t="str">
        <f>HYPERLINK("http://kyu.snu.ac.kr/sdhj/index.jsp?type=hj/GK14791_00IM0001_136b.jpg","1870_해북촌_136b")</f>
        <v>1870_해북촌_136b</v>
      </c>
      <c r="B1014" s="4">
        <v>1870</v>
      </c>
      <c r="C1014" s="4" t="s">
        <v>9802</v>
      </c>
      <c r="D1014" s="4" t="s">
        <v>9803</v>
      </c>
      <c r="E1014" s="4">
        <v>1013</v>
      </c>
      <c r="F1014" s="4">
        <v>7</v>
      </c>
      <c r="G1014" s="4" t="s">
        <v>3694</v>
      </c>
      <c r="H1014" s="4" t="s">
        <v>3695</v>
      </c>
      <c r="I1014" s="4">
        <v>2</v>
      </c>
      <c r="L1014" s="4">
        <v>1</v>
      </c>
      <c r="M1014" s="4" t="s">
        <v>3794</v>
      </c>
      <c r="N1014" s="4" t="s">
        <v>3795</v>
      </c>
      <c r="T1014" s="4" t="s">
        <v>9804</v>
      </c>
      <c r="U1014" s="4" t="s">
        <v>138</v>
      </c>
      <c r="V1014" s="4" t="s">
        <v>139</v>
      </c>
      <c r="Y1014" s="4" t="s">
        <v>1004</v>
      </c>
      <c r="Z1014" s="4" t="s">
        <v>1005</v>
      </c>
      <c r="AD1014" s="4" t="s">
        <v>78</v>
      </c>
      <c r="AE1014" s="4" t="s">
        <v>79</v>
      </c>
    </row>
    <row r="1015" spans="1:72" ht="13.5" customHeight="1">
      <c r="A1015" s="6" t="str">
        <f>HYPERLINK("http://kyu.snu.ac.kr/sdhj/index.jsp?type=hj/GK14791_00IM0001_136b.jpg","1870_해북촌_136b")</f>
        <v>1870_해북촌_136b</v>
      </c>
      <c r="B1015" s="4">
        <v>1870</v>
      </c>
      <c r="C1015" s="4" t="s">
        <v>9802</v>
      </c>
      <c r="D1015" s="4" t="s">
        <v>9803</v>
      </c>
      <c r="E1015" s="4">
        <v>1014</v>
      </c>
      <c r="F1015" s="4">
        <v>7</v>
      </c>
      <c r="G1015" s="4" t="s">
        <v>3694</v>
      </c>
      <c r="H1015" s="4" t="s">
        <v>3695</v>
      </c>
      <c r="I1015" s="4">
        <v>2</v>
      </c>
      <c r="L1015" s="4">
        <v>1</v>
      </c>
      <c r="M1015" s="4" t="s">
        <v>3794</v>
      </c>
      <c r="N1015" s="4" t="s">
        <v>3795</v>
      </c>
      <c r="T1015" s="4" t="s">
        <v>9804</v>
      </c>
      <c r="U1015" s="4" t="s">
        <v>138</v>
      </c>
      <c r="V1015" s="4" t="s">
        <v>139</v>
      </c>
      <c r="Y1015" s="4" t="s">
        <v>630</v>
      </c>
      <c r="Z1015" s="4" t="s">
        <v>631</v>
      </c>
      <c r="AD1015" s="4" t="s">
        <v>136</v>
      </c>
      <c r="AE1015" s="4" t="s">
        <v>137</v>
      </c>
    </row>
    <row r="1016" spans="1:72" ht="13.5" customHeight="1">
      <c r="A1016" s="6" t="str">
        <f>HYPERLINK("http://kyu.snu.ac.kr/sdhj/index.jsp?type=hj/GK14791_00IM0001_136b.jpg","1870_해북촌_136b")</f>
        <v>1870_해북촌_136b</v>
      </c>
      <c r="B1016" s="4">
        <v>1870</v>
      </c>
      <c r="C1016" s="4" t="s">
        <v>9802</v>
      </c>
      <c r="D1016" s="4" t="s">
        <v>9803</v>
      </c>
      <c r="E1016" s="4">
        <v>1015</v>
      </c>
      <c r="F1016" s="4">
        <v>7</v>
      </c>
      <c r="G1016" s="4" t="s">
        <v>3694</v>
      </c>
      <c r="H1016" s="4" t="s">
        <v>3695</v>
      </c>
      <c r="I1016" s="4">
        <v>2</v>
      </c>
      <c r="L1016" s="4">
        <v>2</v>
      </c>
      <c r="M1016" s="4" t="s">
        <v>3793</v>
      </c>
      <c r="N1016" s="4" t="s">
        <v>3814</v>
      </c>
      <c r="T1016" s="4" t="s">
        <v>9177</v>
      </c>
      <c r="U1016" s="4" t="s">
        <v>3530</v>
      </c>
      <c r="V1016" s="4" t="s">
        <v>3531</v>
      </c>
      <c r="W1016" s="4" t="s">
        <v>126</v>
      </c>
      <c r="X1016" s="4" t="s">
        <v>9321</v>
      </c>
      <c r="Y1016" s="4" t="s">
        <v>3815</v>
      </c>
      <c r="Z1016" s="4" t="s">
        <v>3816</v>
      </c>
      <c r="AC1016" s="4">
        <v>55</v>
      </c>
      <c r="AD1016" s="4" t="s">
        <v>258</v>
      </c>
      <c r="AE1016" s="4" t="s">
        <v>259</v>
      </c>
      <c r="AJ1016" s="4" t="s">
        <v>34</v>
      </c>
      <c r="AK1016" s="4" t="s">
        <v>35</v>
      </c>
      <c r="AL1016" s="4" t="s">
        <v>115</v>
      </c>
      <c r="AM1016" s="4" t="s">
        <v>9699</v>
      </c>
      <c r="AT1016" s="4" t="s">
        <v>3530</v>
      </c>
      <c r="AU1016" s="4" t="s">
        <v>3531</v>
      </c>
      <c r="AV1016" s="4" t="s">
        <v>3817</v>
      </c>
      <c r="AW1016" s="4" t="s">
        <v>3818</v>
      </c>
      <c r="BG1016" s="4" t="s">
        <v>3530</v>
      </c>
      <c r="BH1016" s="4" t="s">
        <v>3531</v>
      </c>
      <c r="BI1016" s="4" t="s">
        <v>3819</v>
      </c>
      <c r="BJ1016" s="4" t="s">
        <v>3820</v>
      </c>
      <c r="BK1016" s="4" t="s">
        <v>3530</v>
      </c>
      <c r="BL1016" s="4" t="s">
        <v>3531</v>
      </c>
      <c r="BM1016" s="4" t="s">
        <v>3821</v>
      </c>
      <c r="BN1016" s="4" t="s">
        <v>3822</v>
      </c>
      <c r="BO1016" s="4" t="s">
        <v>1977</v>
      </c>
      <c r="BP1016" s="4" t="s">
        <v>1978</v>
      </c>
      <c r="BQ1016" s="4" t="s">
        <v>3823</v>
      </c>
      <c r="BR1016" s="4" t="s">
        <v>3824</v>
      </c>
      <c r="BS1016" s="4" t="s">
        <v>1656</v>
      </c>
      <c r="BT1016" s="4" t="s">
        <v>1657</v>
      </c>
    </row>
    <row r="1017" spans="1:72" ht="13.5" customHeight="1">
      <c r="A1017" s="6" t="str">
        <f>HYPERLINK("http://kyu.snu.ac.kr/sdhj/index.jsp?type=hj/GK14791_00IM0001_136b.jpg","1870_해북촌_136b")</f>
        <v>1870_해북촌_136b</v>
      </c>
      <c r="B1017" s="4">
        <v>1870</v>
      </c>
      <c r="C1017" s="4" t="s">
        <v>9402</v>
      </c>
      <c r="D1017" s="4" t="s">
        <v>9403</v>
      </c>
      <c r="E1017" s="4">
        <v>1016</v>
      </c>
      <c r="F1017" s="4">
        <v>7</v>
      </c>
      <c r="G1017" s="4" t="s">
        <v>3694</v>
      </c>
      <c r="H1017" s="4" t="s">
        <v>3695</v>
      </c>
      <c r="I1017" s="4">
        <v>2</v>
      </c>
      <c r="L1017" s="4">
        <v>2</v>
      </c>
      <c r="M1017" s="4" t="s">
        <v>3793</v>
      </c>
      <c r="N1017" s="4" t="s">
        <v>3814</v>
      </c>
      <c r="S1017" s="4" t="s">
        <v>96</v>
      </c>
      <c r="T1017" s="4" t="s">
        <v>97</v>
      </c>
      <c r="W1017" s="4" t="s">
        <v>198</v>
      </c>
      <c r="X1017" s="4" t="s">
        <v>199</v>
      </c>
      <c r="Y1017" s="4" t="s">
        <v>21</v>
      </c>
      <c r="Z1017" s="4" t="s">
        <v>22</v>
      </c>
      <c r="AC1017" s="4">
        <v>47</v>
      </c>
      <c r="AD1017" s="4" t="s">
        <v>287</v>
      </c>
      <c r="AE1017" s="4" t="s">
        <v>288</v>
      </c>
      <c r="AJ1017" s="4" t="s">
        <v>104</v>
      </c>
      <c r="AK1017" s="4" t="s">
        <v>105</v>
      </c>
      <c r="AL1017" s="4" t="s">
        <v>202</v>
      </c>
      <c r="AM1017" s="4" t="s">
        <v>203</v>
      </c>
      <c r="AT1017" s="4" t="s">
        <v>1977</v>
      </c>
      <c r="AU1017" s="4" t="s">
        <v>1978</v>
      </c>
      <c r="AV1017" s="4" t="s">
        <v>3825</v>
      </c>
      <c r="AW1017" s="4" t="s">
        <v>3518</v>
      </c>
      <c r="BG1017" s="4" t="s">
        <v>1977</v>
      </c>
      <c r="BH1017" s="4" t="s">
        <v>1978</v>
      </c>
      <c r="BI1017" s="4" t="s">
        <v>3826</v>
      </c>
      <c r="BJ1017" s="4" t="s">
        <v>3827</v>
      </c>
      <c r="BK1017" s="4" t="s">
        <v>1977</v>
      </c>
      <c r="BL1017" s="4" t="s">
        <v>1978</v>
      </c>
      <c r="BM1017" s="4" t="s">
        <v>3828</v>
      </c>
      <c r="BN1017" s="4" t="s">
        <v>3829</v>
      </c>
      <c r="BO1017" s="4" t="s">
        <v>1971</v>
      </c>
      <c r="BP1017" s="4" t="s">
        <v>1972</v>
      </c>
      <c r="BQ1017" s="4" t="s">
        <v>3830</v>
      </c>
      <c r="BR1017" s="4" t="s">
        <v>3831</v>
      </c>
      <c r="BS1017" s="4" t="s">
        <v>436</v>
      </c>
      <c r="BT1017" s="4" t="s">
        <v>437</v>
      </c>
    </row>
    <row r="1018" spans="1:72" ht="13.5" customHeight="1">
      <c r="A1018" s="6" t="str">
        <f>HYPERLINK("http://kyu.snu.ac.kr/sdhj/index.jsp?type=hj/GK14791_00IM0001_137a.jpg","1870_해북촌_137a")</f>
        <v>1870_해북촌_137a</v>
      </c>
      <c r="B1018" s="4">
        <v>1870</v>
      </c>
      <c r="C1018" s="4" t="s">
        <v>9212</v>
      </c>
      <c r="D1018" s="4" t="s">
        <v>9213</v>
      </c>
      <c r="E1018" s="4">
        <v>1017</v>
      </c>
      <c r="F1018" s="4">
        <v>7</v>
      </c>
      <c r="G1018" s="4" t="s">
        <v>3694</v>
      </c>
      <c r="H1018" s="4" t="s">
        <v>3695</v>
      </c>
      <c r="I1018" s="4">
        <v>2</v>
      </c>
      <c r="L1018" s="4">
        <v>2</v>
      </c>
      <c r="M1018" s="4" t="s">
        <v>3793</v>
      </c>
      <c r="N1018" s="4" t="s">
        <v>3814</v>
      </c>
      <c r="S1018" s="4" t="s">
        <v>116</v>
      </c>
      <c r="T1018" s="4" t="s">
        <v>117</v>
      </c>
      <c r="Y1018" s="4" t="s">
        <v>3832</v>
      </c>
      <c r="Z1018" s="4" t="s">
        <v>9805</v>
      </c>
      <c r="AC1018" s="4">
        <v>27</v>
      </c>
      <c r="AD1018" s="4" t="s">
        <v>136</v>
      </c>
      <c r="AE1018" s="4" t="s">
        <v>137</v>
      </c>
    </row>
    <row r="1019" spans="1:72" ht="13.5" customHeight="1">
      <c r="A1019" s="6" t="str">
        <f>HYPERLINK("http://kyu.snu.ac.kr/sdhj/index.jsp?type=hj/GK14791_00IM0001_137a.jpg","1870_해북촌_137a")</f>
        <v>1870_해북촌_137a</v>
      </c>
      <c r="B1019" s="4">
        <v>1870</v>
      </c>
      <c r="C1019" s="4" t="s">
        <v>9181</v>
      </c>
      <c r="D1019" s="4" t="s">
        <v>9182</v>
      </c>
      <c r="E1019" s="4">
        <v>1018</v>
      </c>
      <c r="F1019" s="4">
        <v>7</v>
      </c>
      <c r="G1019" s="4" t="s">
        <v>3694</v>
      </c>
      <c r="H1019" s="4" t="s">
        <v>3695</v>
      </c>
      <c r="I1019" s="4">
        <v>2</v>
      </c>
      <c r="L1019" s="4">
        <v>2</v>
      </c>
      <c r="M1019" s="4" t="s">
        <v>3793</v>
      </c>
      <c r="N1019" s="4" t="s">
        <v>3814</v>
      </c>
      <c r="T1019" s="4" t="s">
        <v>9183</v>
      </c>
      <c r="U1019" s="4" t="s">
        <v>284</v>
      </c>
      <c r="V1019" s="4" t="s">
        <v>285</v>
      </c>
      <c r="Y1019" s="4" t="s">
        <v>3263</v>
      </c>
      <c r="Z1019" s="4" t="s">
        <v>3264</v>
      </c>
      <c r="AD1019" s="4" t="s">
        <v>142</v>
      </c>
      <c r="AE1019" s="4" t="s">
        <v>143</v>
      </c>
    </row>
    <row r="1020" spans="1:72" ht="13.5" customHeight="1">
      <c r="A1020" s="6" t="str">
        <f>HYPERLINK("http://kyu.snu.ac.kr/sdhj/index.jsp?type=hj/GK14791_00IM0001_137a.jpg","1870_해북촌_137a")</f>
        <v>1870_해북촌_137a</v>
      </c>
      <c r="B1020" s="4">
        <v>1870</v>
      </c>
      <c r="C1020" s="4" t="s">
        <v>9181</v>
      </c>
      <c r="D1020" s="4" t="s">
        <v>9182</v>
      </c>
      <c r="E1020" s="4">
        <v>1019</v>
      </c>
      <c r="F1020" s="4">
        <v>7</v>
      </c>
      <c r="G1020" s="4" t="s">
        <v>3694</v>
      </c>
      <c r="H1020" s="4" t="s">
        <v>3695</v>
      </c>
      <c r="I1020" s="4">
        <v>2</v>
      </c>
      <c r="L1020" s="4">
        <v>2</v>
      </c>
      <c r="M1020" s="4" t="s">
        <v>3793</v>
      </c>
      <c r="N1020" s="4" t="s">
        <v>3814</v>
      </c>
      <c r="T1020" s="4" t="s">
        <v>9183</v>
      </c>
      <c r="U1020" s="4" t="s">
        <v>138</v>
      </c>
      <c r="V1020" s="4" t="s">
        <v>139</v>
      </c>
      <c r="Y1020" s="4" t="s">
        <v>1228</v>
      </c>
      <c r="Z1020" s="4" t="s">
        <v>513</v>
      </c>
      <c r="AD1020" s="4" t="s">
        <v>448</v>
      </c>
      <c r="AE1020" s="4" t="s">
        <v>449</v>
      </c>
    </row>
    <row r="1021" spans="1:72" ht="13.5" customHeight="1">
      <c r="A1021" s="6" t="str">
        <f>HYPERLINK("http://kyu.snu.ac.kr/sdhj/index.jsp?type=hj/GK14791_00IM0001_137a.jpg","1870_해북촌_137a")</f>
        <v>1870_해북촌_137a</v>
      </c>
      <c r="B1021" s="4">
        <v>1870</v>
      </c>
      <c r="C1021" s="4" t="s">
        <v>9181</v>
      </c>
      <c r="D1021" s="4" t="s">
        <v>9182</v>
      </c>
      <c r="E1021" s="4">
        <v>1020</v>
      </c>
      <c r="F1021" s="4">
        <v>7</v>
      </c>
      <c r="G1021" s="4" t="s">
        <v>3694</v>
      </c>
      <c r="H1021" s="4" t="s">
        <v>3695</v>
      </c>
      <c r="I1021" s="4">
        <v>2</v>
      </c>
      <c r="L1021" s="4">
        <v>3</v>
      </c>
      <c r="M1021" s="4" t="s">
        <v>3833</v>
      </c>
      <c r="N1021" s="4" t="s">
        <v>3834</v>
      </c>
      <c r="T1021" s="4" t="s">
        <v>9140</v>
      </c>
      <c r="U1021" s="4" t="s">
        <v>73</v>
      </c>
      <c r="V1021" s="4" t="s">
        <v>74</v>
      </c>
      <c r="W1021" s="4" t="s">
        <v>126</v>
      </c>
      <c r="X1021" s="4" t="s">
        <v>9806</v>
      </c>
      <c r="Y1021" s="4" t="s">
        <v>3835</v>
      </c>
      <c r="Z1021" s="4" t="s">
        <v>3836</v>
      </c>
      <c r="AC1021" s="4">
        <v>70</v>
      </c>
      <c r="AD1021" s="4" t="s">
        <v>628</v>
      </c>
      <c r="AE1021" s="4" t="s">
        <v>629</v>
      </c>
      <c r="AJ1021" s="4" t="s">
        <v>34</v>
      </c>
      <c r="AK1021" s="4" t="s">
        <v>35</v>
      </c>
      <c r="AL1021" s="4" t="s">
        <v>727</v>
      </c>
      <c r="AM1021" s="4" t="s">
        <v>728</v>
      </c>
      <c r="AT1021" s="4" t="s">
        <v>82</v>
      </c>
      <c r="AU1021" s="4" t="s">
        <v>83</v>
      </c>
      <c r="AV1021" s="4" t="s">
        <v>3837</v>
      </c>
      <c r="AW1021" s="4" t="s">
        <v>3838</v>
      </c>
      <c r="BG1021" s="4" t="s">
        <v>82</v>
      </c>
      <c r="BH1021" s="4" t="s">
        <v>83</v>
      </c>
      <c r="BI1021" s="4" t="s">
        <v>3251</v>
      </c>
      <c r="BJ1021" s="4" t="s">
        <v>3252</v>
      </c>
      <c r="BK1021" s="4" t="s">
        <v>82</v>
      </c>
      <c r="BL1021" s="4" t="s">
        <v>83</v>
      </c>
      <c r="BM1021" s="4" t="s">
        <v>3839</v>
      </c>
      <c r="BN1021" s="4" t="s">
        <v>3840</v>
      </c>
      <c r="BO1021" s="4" t="s">
        <v>82</v>
      </c>
      <c r="BP1021" s="4" t="s">
        <v>83</v>
      </c>
      <c r="BQ1021" s="4" t="s">
        <v>3841</v>
      </c>
      <c r="BR1021" s="4" t="s">
        <v>3842</v>
      </c>
      <c r="BS1021" s="4" t="s">
        <v>260</v>
      </c>
      <c r="BT1021" s="4" t="s">
        <v>261</v>
      </c>
    </row>
    <row r="1022" spans="1:72" ht="13.5" customHeight="1">
      <c r="A1022" s="6" t="str">
        <f>HYPERLINK("http://kyu.snu.ac.kr/sdhj/index.jsp?type=hj/GK14791_00IM0001_137a.jpg","1870_해북촌_137a")</f>
        <v>1870_해북촌_137a</v>
      </c>
      <c r="B1022" s="4">
        <v>1870</v>
      </c>
      <c r="C1022" s="4" t="s">
        <v>9425</v>
      </c>
      <c r="D1022" s="4" t="s">
        <v>9426</v>
      </c>
      <c r="E1022" s="4">
        <v>1021</v>
      </c>
      <c r="F1022" s="4">
        <v>7</v>
      </c>
      <c r="G1022" s="4" t="s">
        <v>3694</v>
      </c>
      <c r="H1022" s="4" t="s">
        <v>3695</v>
      </c>
      <c r="I1022" s="4">
        <v>2</v>
      </c>
      <c r="L1022" s="4">
        <v>3</v>
      </c>
      <c r="M1022" s="4" t="s">
        <v>3833</v>
      </c>
      <c r="N1022" s="4" t="s">
        <v>3834</v>
      </c>
      <c r="S1022" s="4" t="s">
        <v>116</v>
      </c>
      <c r="T1022" s="4" t="s">
        <v>117</v>
      </c>
      <c r="Y1022" s="4" t="s">
        <v>3843</v>
      </c>
      <c r="Z1022" s="4" t="s">
        <v>3844</v>
      </c>
      <c r="AC1022" s="4">
        <v>42</v>
      </c>
      <c r="AD1022" s="4" t="s">
        <v>184</v>
      </c>
      <c r="AE1022" s="4" t="s">
        <v>185</v>
      </c>
    </row>
    <row r="1023" spans="1:72" ht="13.5" customHeight="1">
      <c r="A1023" s="6" t="str">
        <f>HYPERLINK("http://kyu.snu.ac.kr/sdhj/index.jsp?type=hj/GK14791_00IM0001_137a.jpg","1870_해북촌_137a")</f>
        <v>1870_해북촌_137a</v>
      </c>
      <c r="B1023" s="4">
        <v>1870</v>
      </c>
      <c r="C1023" s="4" t="s">
        <v>9146</v>
      </c>
      <c r="D1023" s="4" t="s">
        <v>9147</v>
      </c>
      <c r="E1023" s="4">
        <v>1022</v>
      </c>
      <c r="F1023" s="4">
        <v>7</v>
      </c>
      <c r="G1023" s="4" t="s">
        <v>3694</v>
      </c>
      <c r="H1023" s="4" t="s">
        <v>3695</v>
      </c>
      <c r="I1023" s="4">
        <v>2</v>
      </c>
      <c r="L1023" s="4">
        <v>3</v>
      </c>
      <c r="M1023" s="4" t="s">
        <v>3833</v>
      </c>
      <c r="N1023" s="4" t="s">
        <v>3834</v>
      </c>
      <c r="S1023" s="4" t="s">
        <v>124</v>
      </c>
      <c r="T1023" s="4" t="s">
        <v>125</v>
      </c>
      <c r="W1023" s="4" t="s">
        <v>2785</v>
      </c>
      <c r="X1023" s="4" t="s">
        <v>2786</v>
      </c>
      <c r="Y1023" s="4" t="s">
        <v>100</v>
      </c>
      <c r="Z1023" s="4" t="s">
        <v>101</v>
      </c>
      <c r="AC1023" s="4">
        <v>42</v>
      </c>
      <c r="AD1023" s="4" t="s">
        <v>184</v>
      </c>
      <c r="AE1023" s="4" t="s">
        <v>185</v>
      </c>
    </row>
    <row r="1024" spans="1:72" ht="13.5" customHeight="1">
      <c r="A1024" s="6" t="str">
        <f>HYPERLINK("http://kyu.snu.ac.kr/sdhj/index.jsp?type=hj/GK14791_00IM0001_137a.jpg","1870_해북촌_137a")</f>
        <v>1870_해북촌_137a</v>
      </c>
      <c r="B1024" s="4">
        <v>1870</v>
      </c>
      <c r="C1024" s="4" t="s">
        <v>9146</v>
      </c>
      <c r="D1024" s="4" t="s">
        <v>9147</v>
      </c>
      <c r="E1024" s="4">
        <v>1023</v>
      </c>
      <c r="F1024" s="4">
        <v>7</v>
      </c>
      <c r="G1024" s="4" t="s">
        <v>3694</v>
      </c>
      <c r="H1024" s="4" t="s">
        <v>3695</v>
      </c>
      <c r="I1024" s="4">
        <v>2</v>
      </c>
      <c r="L1024" s="4">
        <v>3</v>
      </c>
      <c r="M1024" s="4" t="s">
        <v>3833</v>
      </c>
      <c r="N1024" s="4" t="s">
        <v>3834</v>
      </c>
      <c r="S1024" s="4" t="s">
        <v>116</v>
      </c>
      <c r="T1024" s="4" t="s">
        <v>117</v>
      </c>
      <c r="Y1024" s="4" t="s">
        <v>3845</v>
      </c>
      <c r="Z1024" s="4" t="s">
        <v>3846</v>
      </c>
      <c r="AC1024" s="4">
        <v>35</v>
      </c>
      <c r="AD1024" s="4" t="s">
        <v>188</v>
      </c>
      <c r="AE1024" s="4" t="s">
        <v>189</v>
      </c>
    </row>
    <row r="1025" spans="1:72" ht="13.5" customHeight="1">
      <c r="A1025" s="6" t="str">
        <f>HYPERLINK("http://kyu.snu.ac.kr/sdhj/index.jsp?type=hj/GK14791_00IM0001_137a.jpg","1870_해북촌_137a")</f>
        <v>1870_해북촌_137a</v>
      </c>
      <c r="B1025" s="4">
        <v>1870</v>
      </c>
      <c r="C1025" s="4" t="s">
        <v>9146</v>
      </c>
      <c r="D1025" s="4" t="s">
        <v>9147</v>
      </c>
      <c r="E1025" s="4">
        <v>1024</v>
      </c>
      <c r="F1025" s="4">
        <v>7</v>
      </c>
      <c r="G1025" s="4" t="s">
        <v>3694</v>
      </c>
      <c r="H1025" s="4" t="s">
        <v>3695</v>
      </c>
      <c r="I1025" s="4">
        <v>2</v>
      </c>
      <c r="L1025" s="4">
        <v>3</v>
      </c>
      <c r="M1025" s="4" t="s">
        <v>3833</v>
      </c>
      <c r="N1025" s="4" t="s">
        <v>3834</v>
      </c>
      <c r="S1025" s="4" t="s">
        <v>124</v>
      </c>
      <c r="T1025" s="4" t="s">
        <v>125</v>
      </c>
      <c r="W1025" s="4" t="s">
        <v>126</v>
      </c>
      <c r="X1025" s="4" t="s">
        <v>9806</v>
      </c>
      <c r="Y1025" s="4" t="s">
        <v>100</v>
      </c>
      <c r="Z1025" s="4" t="s">
        <v>101</v>
      </c>
      <c r="AC1025" s="4">
        <v>35</v>
      </c>
      <c r="AD1025" s="4" t="s">
        <v>188</v>
      </c>
      <c r="AE1025" s="4" t="s">
        <v>189</v>
      </c>
    </row>
    <row r="1026" spans="1:72" ht="13.5" customHeight="1">
      <c r="A1026" s="6" t="str">
        <f>HYPERLINK("http://kyu.snu.ac.kr/sdhj/index.jsp?type=hj/GK14791_00IM0001_137a.jpg","1870_해북촌_137a")</f>
        <v>1870_해북촌_137a</v>
      </c>
      <c r="B1026" s="4">
        <v>1870</v>
      </c>
      <c r="C1026" s="4" t="s">
        <v>9146</v>
      </c>
      <c r="D1026" s="4" t="s">
        <v>9147</v>
      </c>
      <c r="E1026" s="4">
        <v>1025</v>
      </c>
      <c r="F1026" s="4">
        <v>7</v>
      </c>
      <c r="G1026" s="4" t="s">
        <v>3694</v>
      </c>
      <c r="H1026" s="4" t="s">
        <v>3695</v>
      </c>
      <c r="I1026" s="4">
        <v>2</v>
      </c>
      <c r="L1026" s="4">
        <v>3</v>
      </c>
      <c r="M1026" s="4" t="s">
        <v>3833</v>
      </c>
      <c r="N1026" s="4" t="s">
        <v>3834</v>
      </c>
      <c r="T1026" s="4" t="s">
        <v>9149</v>
      </c>
      <c r="U1026" s="4" t="s">
        <v>138</v>
      </c>
      <c r="V1026" s="4" t="s">
        <v>139</v>
      </c>
      <c r="Y1026" s="4" t="s">
        <v>594</v>
      </c>
      <c r="Z1026" s="4" t="s">
        <v>595</v>
      </c>
      <c r="AD1026" s="4" t="s">
        <v>278</v>
      </c>
      <c r="AE1026" s="4" t="s">
        <v>279</v>
      </c>
    </row>
    <row r="1027" spans="1:72" ht="13.5" customHeight="1">
      <c r="A1027" s="6" t="str">
        <f>HYPERLINK("http://kyu.snu.ac.kr/sdhj/index.jsp?type=hj/GK14791_00IM0001_137a.jpg","1870_해북촌_137a")</f>
        <v>1870_해북촌_137a</v>
      </c>
      <c r="B1027" s="4">
        <v>1870</v>
      </c>
      <c r="C1027" s="4" t="s">
        <v>9146</v>
      </c>
      <c r="D1027" s="4" t="s">
        <v>9147</v>
      </c>
      <c r="E1027" s="4">
        <v>1026</v>
      </c>
      <c r="F1027" s="4">
        <v>7</v>
      </c>
      <c r="G1027" s="4" t="s">
        <v>3694</v>
      </c>
      <c r="H1027" s="4" t="s">
        <v>3695</v>
      </c>
      <c r="I1027" s="4">
        <v>2</v>
      </c>
      <c r="L1027" s="4">
        <v>3</v>
      </c>
      <c r="M1027" s="4" t="s">
        <v>3833</v>
      </c>
      <c r="N1027" s="4" t="s">
        <v>3834</v>
      </c>
      <c r="T1027" s="4" t="s">
        <v>9149</v>
      </c>
      <c r="U1027" s="4" t="s">
        <v>138</v>
      </c>
      <c r="V1027" s="4" t="s">
        <v>139</v>
      </c>
      <c r="Y1027" s="4" t="s">
        <v>1228</v>
      </c>
      <c r="Z1027" s="4" t="s">
        <v>513</v>
      </c>
      <c r="AD1027" s="4" t="s">
        <v>287</v>
      </c>
      <c r="AE1027" s="4" t="s">
        <v>288</v>
      </c>
    </row>
    <row r="1028" spans="1:72" ht="13.5" customHeight="1">
      <c r="A1028" s="6" t="str">
        <f>HYPERLINK("http://kyu.snu.ac.kr/sdhj/index.jsp?type=hj/GK14791_00IM0001_137a.jpg","1870_해북촌_137a")</f>
        <v>1870_해북촌_137a</v>
      </c>
      <c r="B1028" s="4">
        <v>1870</v>
      </c>
      <c r="C1028" s="4" t="s">
        <v>9146</v>
      </c>
      <c r="D1028" s="4" t="s">
        <v>9147</v>
      </c>
      <c r="E1028" s="4">
        <v>1027</v>
      </c>
      <c r="F1028" s="4">
        <v>7</v>
      </c>
      <c r="G1028" s="4" t="s">
        <v>3694</v>
      </c>
      <c r="H1028" s="4" t="s">
        <v>3695</v>
      </c>
      <c r="I1028" s="4">
        <v>2</v>
      </c>
      <c r="L1028" s="4">
        <v>4</v>
      </c>
      <c r="M1028" s="4" t="s">
        <v>3847</v>
      </c>
      <c r="N1028" s="4" t="s">
        <v>3848</v>
      </c>
      <c r="T1028" s="4" t="s">
        <v>9807</v>
      </c>
      <c r="U1028" s="4" t="s">
        <v>73</v>
      </c>
      <c r="V1028" s="4" t="s">
        <v>74</v>
      </c>
      <c r="W1028" s="4" t="s">
        <v>198</v>
      </c>
      <c r="X1028" s="4" t="s">
        <v>199</v>
      </c>
      <c r="Y1028" s="4" t="s">
        <v>3849</v>
      </c>
      <c r="Z1028" s="4" t="s">
        <v>3850</v>
      </c>
      <c r="AC1028" s="4">
        <v>79</v>
      </c>
      <c r="AD1028" s="4" t="s">
        <v>122</v>
      </c>
      <c r="AE1028" s="4" t="s">
        <v>123</v>
      </c>
      <c r="AJ1028" s="4" t="s">
        <v>34</v>
      </c>
      <c r="AK1028" s="4" t="s">
        <v>35</v>
      </c>
      <c r="AL1028" s="4" t="s">
        <v>202</v>
      </c>
      <c r="AM1028" s="4" t="s">
        <v>203</v>
      </c>
      <c r="AT1028" s="4" t="s">
        <v>82</v>
      </c>
      <c r="AU1028" s="4" t="s">
        <v>83</v>
      </c>
      <c r="AV1028" s="4" t="s">
        <v>3851</v>
      </c>
      <c r="AW1028" s="4" t="s">
        <v>3852</v>
      </c>
      <c r="BG1028" s="4" t="s">
        <v>82</v>
      </c>
      <c r="BH1028" s="4" t="s">
        <v>83</v>
      </c>
      <c r="BI1028" s="4" t="s">
        <v>252</v>
      </c>
      <c r="BJ1028" s="4" t="s">
        <v>253</v>
      </c>
      <c r="BK1028" s="4" t="s">
        <v>82</v>
      </c>
      <c r="BL1028" s="4" t="s">
        <v>83</v>
      </c>
      <c r="BM1028" s="4" t="s">
        <v>3853</v>
      </c>
      <c r="BN1028" s="4" t="s">
        <v>3854</v>
      </c>
      <c r="BO1028" s="4" t="s">
        <v>82</v>
      </c>
      <c r="BP1028" s="4" t="s">
        <v>83</v>
      </c>
      <c r="BQ1028" s="4" t="s">
        <v>3855</v>
      </c>
      <c r="BR1028" s="4" t="s">
        <v>3856</v>
      </c>
      <c r="BS1028" s="4" t="s">
        <v>260</v>
      </c>
      <c r="BT1028" s="4" t="s">
        <v>261</v>
      </c>
    </row>
    <row r="1029" spans="1:72" ht="13.5" customHeight="1">
      <c r="A1029" s="6" t="str">
        <f>HYPERLINK("http://kyu.snu.ac.kr/sdhj/index.jsp?type=hj/GK14791_00IM0001_137a.jpg","1870_해북촌_137a")</f>
        <v>1870_해북촌_137a</v>
      </c>
      <c r="B1029" s="4">
        <v>1870</v>
      </c>
      <c r="C1029" s="4" t="s">
        <v>9417</v>
      </c>
      <c r="D1029" s="4" t="s">
        <v>9418</v>
      </c>
      <c r="E1029" s="4">
        <v>1028</v>
      </c>
      <c r="F1029" s="4">
        <v>7</v>
      </c>
      <c r="G1029" s="4" t="s">
        <v>3694</v>
      </c>
      <c r="H1029" s="4" t="s">
        <v>3695</v>
      </c>
      <c r="I1029" s="4">
        <v>2</v>
      </c>
      <c r="L1029" s="4">
        <v>4</v>
      </c>
      <c r="M1029" s="4" t="s">
        <v>3847</v>
      </c>
      <c r="N1029" s="4" t="s">
        <v>3848</v>
      </c>
      <c r="T1029" s="4" t="s">
        <v>9808</v>
      </c>
      <c r="U1029" s="4" t="s">
        <v>138</v>
      </c>
      <c r="V1029" s="4" t="s">
        <v>139</v>
      </c>
      <c r="Y1029" s="4" t="s">
        <v>3857</v>
      </c>
      <c r="Z1029" s="4" t="s">
        <v>3858</v>
      </c>
      <c r="AD1029" s="4" t="s">
        <v>220</v>
      </c>
      <c r="AE1029" s="4" t="s">
        <v>221</v>
      </c>
    </row>
    <row r="1030" spans="1:72" ht="13.5" customHeight="1">
      <c r="A1030" s="6" t="str">
        <f>HYPERLINK("http://kyu.snu.ac.kr/sdhj/index.jsp?type=hj/GK14791_00IM0001_137a.jpg","1870_해북촌_137a")</f>
        <v>1870_해북촌_137a</v>
      </c>
      <c r="B1030" s="4">
        <v>1870</v>
      </c>
      <c r="C1030" s="4" t="s">
        <v>9498</v>
      </c>
      <c r="D1030" s="4" t="s">
        <v>9499</v>
      </c>
      <c r="E1030" s="4">
        <v>1029</v>
      </c>
      <c r="F1030" s="4">
        <v>7</v>
      </c>
      <c r="G1030" s="4" t="s">
        <v>3694</v>
      </c>
      <c r="H1030" s="4" t="s">
        <v>3695</v>
      </c>
      <c r="I1030" s="4">
        <v>2</v>
      </c>
      <c r="L1030" s="4">
        <v>4</v>
      </c>
      <c r="M1030" s="4" t="s">
        <v>3847</v>
      </c>
      <c r="N1030" s="4" t="s">
        <v>3848</v>
      </c>
      <c r="T1030" s="4" t="s">
        <v>9808</v>
      </c>
      <c r="U1030" s="4" t="s">
        <v>138</v>
      </c>
      <c r="V1030" s="4" t="s">
        <v>139</v>
      </c>
      <c r="Y1030" s="4" t="s">
        <v>3859</v>
      </c>
      <c r="Z1030" s="4" t="s">
        <v>3860</v>
      </c>
      <c r="AD1030" s="4" t="s">
        <v>134</v>
      </c>
      <c r="AE1030" s="4" t="s">
        <v>135</v>
      </c>
    </row>
    <row r="1031" spans="1:72" ht="13.5" customHeight="1">
      <c r="A1031" s="6" t="str">
        <f>HYPERLINK("http://kyu.snu.ac.kr/sdhj/index.jsp?type=hj/GK14791_00IM0001_137a.jpg","1870_해북촌_137a")</f>
        <v>1870_해북촌_137a</v>
      </c>
      <c r="B1031" s="4">
        <v>1870</v>
      </c>
      <c r="C1031" s="4" t="s">
        <v>9498</v>
      </c>
      <c r="D1031" s="4" t="s">
        <v>9499</v>
      </c>
      <c r="E1031" s="4">
        <v>1030</v>
      </c>
      <c r="F1031" s="4">
        <v>7</v>
      </c>
      <c r="G1031" s="4" t="s">
        <v>3694</v>
      </c>
      <c r="H1031" s="4" t="s">
        <v>3695</v>
      </c>
      <c r="I1031" s="4">
        <v>2</v>
      </c>
      <c r="L1031" s="4">
        <v>5</v>
      </c>
      <c r="M1031" s="4" t="s">
        <v>3861</v>
      </c>
      <c r="N1031" s="4" t="s">
        <v>3862</v>
      </c>
      <c r="T1031" s="4" t="s">
        <v>9140</v>
      </c>
      <c r="U1031" s="4" t="s">
        <v>73</v>
      </c>
      <c r="V1031" s="4" t="s">
        <v>74</v>
      </c>
      <c r="W1031" s="4" t="s">
        <v>126</v>
      </c>
      <c r="X1031" s="4" t="s">
        <v>9806</v>
      </c>
      <c r="Y1031" s="4" t="s">
        <v>3863</v>
      </c>
      <c r="Z1031" s="4" t="s">
        <v>3864</v>
      </c>
      <c r="AC1031" s="4">
        <v>65</v>
      </c>
      <c r="AD1031" s="4" t="s">
        <v>813</v>
      </c>
      <c r="AE1031" s="4" t="s">
        <v>814</v>
      </c>
      <c r="AJ1031" s="4" t="s">
        <v>34</v>
      </c>
      <c r="AK1031" s="4" t="s">
        <v>35</v>
      </c>
      <c r="AL1031" s="4" t="s">
        <v>727</v>
      </c>
      <c r="AM1031" s="4" t="s">
        <v>728</v>
      </c>
      <c r="AT1031" s="4" t="s">
        <v>82</v>
      </c>
      <c r="AU1031" s="4" t="s">
        <v>83</v>
      </c>
      <c r="AV1031" s="4" t="s">
        <v>3837</v>
      </c>
      <c r="AW1031" s="4" t="s">
        <v>3838</v>
      </c>
      <c r="BG1031" s="4" t="s">
        <v>82</v>
      </c>
      <c r="BH1031" s="4" t="s">
        <v>83</v>
      </c>
      <c r="BI1031" s="4" t="s">
        <v>3251</v>
      </c>
      <c r="BJ1031" s="4" t="s">
        <v>3252</v>
      </c>
      <c r="BK1031" s="4" t="s">
        <v>82</v>
      </c>
      <c r="BL1031" s="4" t="s">
        <v>83</v>
      </c>
      <c r="BM1031" s="4" t="s">
        <v>3839</v>
      </c>
      <c r="BN1031" s="4" t="s">
        <v>3840</v>
      </c>
      <c r="BO1031" s="4" t="s">
        <v>82</v>
      </c>
      <c r="BP1031" s="4" t="s">
        <v>83</v>
      </c>
      <c r="BQ1031" s="4" t="s">
        <v>3841</v>
      </c>
      <c r="BR1031" s="4" t="s">
        <v>3842</v>
      </c>
      <c r="BS1031" s="4" t="s">
        <v>260</v>
      </c>
      <c r="BT1031" s="4" t="s">
        <v>261</v>
      </c>
    </row>
    <row r="1032" spans="1:72" ht="13.5" customHeight="1">
      <c r="A1032" s="6" t="str">
        <f>HYPERLINK("http://kyu.snu.ac.kr/sdhj/index.jsp?type=hj/GK14791_00IM0001_137a.jpg","1870_해북촌_137a")</f>
        <v>1870_해북촌_137a</v>
      </c>
      <c r="B1032" s="4">
        <v>1870</v>
      </c>
      <c r="C1032" s="4" t="s">
        <v>9425</v>
      </c>
      <c r="D1032" s="4" t="s">
        <v>9426</v>
      </c>
      <c r="E1032" s="4">
        <v>1031</v>
      </c>
      <c r="F1032" s="4">
        <v>7</v>
      </c>
      <c r="G1032" s="4" t="s">
        <v>3694</v>
      </c>
      <c r="H1032" s="4" t="s">
        <v>3695</v>
      </c>
      <c r="I1032" s="4">
        <v>2</v>
      </c>
      <c r="L1032" s="4">
        <v>5</v>
      </c>
      <c r="M1032" s="4" t="s">
        <v>3861</v>
      </c>
      <c r="N1032" s="4" t="s">
        <v>3862</v>
      </c>
      <c r="S1032" s="4" t="s">
        <v>96</v>
      </c>
      <c r="T1032" s="4" t="s">
        <v>97</v>
      </c>
      <c r="W1032" s="4" t="s">
        <v>558</v>
      </c>
      <c r="X1032" s="4" t="s">
        <v>559</v>
      </c>
      <c r="Y1032" s="4" t="s">
        <v>100</v>
      </c>
      <c r="Z1032" s="4" t="s">
        <v>101</v>
      </c>
      <c r="AC1032" s="4">
        <v>67</v>
      </c>
      <c r="AD1032" s="4" t="s">
        <v>238</v>
      </c>
      <c r="AE1032" s="4" t="s">
        <v>239</v>
      </c>
      <c r="AJ1032" s="4" t="s">
        <v>104</v>
      </c>
      <c r="AK1032" s="4" t="s">
        <v>105</v>
      </c>
      <c r="AL1032" s="4" t="s">
        <v>3096</v>
      </c>
      <c r="AM1032" s="4" t="s">
        <v>3097</v>
      </c>
      <c r="AT1032" s="4" t="s">
        <v>82</v>
      </c>
      <c r="AU1032" s="4" t="s">
        <v>83</v>
      </c>
      <c r="AV1032" s="4" t="s">
        <v>3865</v>
      </c>
      <c r="AW1032" s="4" t="s">
        <v>3866</v>
      </c>
      <c r="BG1032" s="4" t="s">
        <v>82</v>
      </c>
      <c r="BH1032" s="4" t="s">
        <v>83</v>
      </c>
      <c r="BI1032" s="4" t="s">
        <v>3867</v>
      </c>
      <c r="BJ1032" s="4" t="s">
        <v>2687</v>
      </c>
      <c r="BK1032" s="4" t="s">
        <v>82</v>
      </c>
      <c r="BL1032" s="4" t="s">
        <v>83</v>
      </c>
      <c r="BM1032" s="4" t="s">
        <v>3868</v>
      </c>
      <c r="BN1032" s="4" t="s">
        <v>3869</v>
      </c>
      <c r="BO1032" s="4" t="s">
        <v>82</v>
      </c>
      <c r="BP1032" s="4" t="s">
        <v>83</v>
      </c>
      <c r="BQ1032" s="4" t="s">
        <v>3870</v>
      </c>
      <c r="BR1032" s="4" t="s">
        <v>3871</v>
      </c>
      <c r="BS1032" s="4" t="s">
        <v>222</v>
      </c>
      <c r="BT1032" s="4" t="s">
        <v>223</v>
      </c>
    </row>
    <row r="1033" spans="1:72" ht="13.5" customHeight="1">
      <c r="A1033" s="6" t="str">
        <f>HYPERLINK("http://kyu.snu.ac.kr/sdhj/index.jsp?type=hj/GK14791_00IM0001_137a.jpg","1870_해북촌_137a")</f>
        <v>1870_해북촌_137a</v>
      </c>
      <c r="B1033" s="4">
        <v>1870</v>
      </c>
      <c r="C1033" s="4" t="s">
        <v>9033</v>
      </c>
      <c r="D1033" s="4" t="s">
        <v>9034</v>
      </c>
      <c r="E1033" s="4">
        <v>1032</v>
      </c>
      <c r="F1033" s="4">
        <v>7</v>
      </c>
      <c r="G1033" s="4" t="s">
        <v>3694</v>
      </c>
      <c r="H1033" s="4" t="s">
        <v>3695</v>
      </c>
      <c r="I1033" s="4">
        <v>2</v>
      </c>
      <c r="L1033" s="4">
        <v>5</v>
      </c>
      <c r="M1033" s="4" t="s">
        <v>3861</v>
      </c>
      <c r="N1033" s="4" t="s">
        <v>3862</v>
      </c>
      <c r="S1033" s="4" t="s">
        <v>116</v>
      </c>
      <c r="T1033" s="4" t="s">
        <v>117</v>
      </c>
      <c r="Y1033" s="4" t="s">
        <v>3872</v>
      </c>
      <c r="Z1033" s="4" t="s">
        <v>3873</v>
      </c>
      <c r="AC1033" s="4">
        <v>35</v>
      </c>
      <c r="AD1033" s="4" t="s">
        <v>188</v>
      </c>
      <c r="AE1033" s="4" t="s">
        <v>189</v>
      </c>
    </row>
    <row r="1034" spans="1:72" ht="13.5" customHeight="1">
      <c r="A1034" s="6" t="str">
        <f>HYPERLINK("http://kyu.snu.ac.kr/sdhj/index.jsp?type=hj/GK14791_00IM0001_137a.jpg","1870_해북촌_137a")</f>
        <v>1870_해북촌_137a</v>
      </c>
      <c r="B1034" s="4">
        <v>1870</v>
      </c>
      <c r="C1034" s="4" t="s">
        <v>9146</v>
      </c>
      <c r="D1034" s="4" t="s">
        <v>9147</v>
      </c>
      <c r="E1034" s="4">
        <v>1033</v>
      </c>
      <c r="F1034" s="4">
        <v>7</v>
      </c>
      <c r="G1034" s="4" t="s">
        <v>3694</v>
      </c>
      <c r="H1034" s="4" t="s">
        <v>3695</v>
      </c>
      <c r="I1034" s="4">
        <v>2</v>
      </c>
      <c r="L1034" s="4">
        <v>5</v>
      </c>
      <c r="M1034" s="4" t="s">
        <v>3861</v>
      </c>
      <c r="N1034" s="4" t="s">
        <v>3862</v>
      </c>
      <c r="S1034" s="4" t="s">
        <v>124</v>
      </c>
      <c r="T1034" s="4" t="s">
        <v>125</v>
      </c>
      <c r="W1034" s="4" t="s">
        <v>1269</v>
      </c>
      <c r="X1034" s="4" t="s">
        <v>585</v>
      </c>
      <c r="Y1034" s="4" t="s">
        <v>100</v>
      </c>
      <c r="Z1034" s="4" t="s">
        <v>101</v>
      </c>
      <c r="AC1034" s="4">
        <v>35</v>
      </c>
      <c r="AD1034" s="4" t="s">
        <v>188</v>
      </c>
      <c r="AE1034" s="4" t="s">
        <v>189</v>
      </c>
    </row>
    <row r="1035" spans="1:72" ht="13.5" customHeight="1">
      <c r="A1035" s="6" t="str">
        <f>HYPERLINK("http://kyu.snu.ac.kr/sdhj/index.jsp?type=hj/GK14791_00IM0001_137a.jpg","1870_해북촌_137a")</f>
        <v>1870_해북촌_137a</v>
      </c>
      <c r="B1035" s="4">
        <v>1870</v>
      </c>
      <c r="C1035" s="4" t="s">
        <v>9146</v>
      </c>
      <c r="D1035" s="4" t="s">
        <v>9147</v>
      </c>
      <c r="E1035" s="4">
        <v>1034</v>
      </c>
      <c r="F1035" s="4">
        <v>7</v>
      </c>
      <c r="G1035" s="4" t="s">
        <v>3694</v>
      </c>
      <c r="H1035" s="4" t="s">
        <v>3695</v>
      </c>
      <c r="I1035" s="4">
        <v>2</v>
      </c>
      <c r="L1035" s="4">
        <v>5</v>
      </c>
      <c r="M1035" s="4" t="s">
        <v>3861</v>
      </c>
      <c r="N1035" s="4" t="s">
        <v>3862</v>
      </c>
      <c r="S1035" s="4" t="s">
        <v>116</v>
      </c>
      <c r="T1035" s="4" t="s">
        <v>117</v>
      </c>
      <c r="Y1035" s="4" t="s">
        <v>3874</v>
      </c>
      <c r="Z1035" s="4" t="s">
        <v>3875</v>
      </c>
      <c r="AC1035" s="4">
        <v>31</v>
      </c>
      <c r="AD1035" s="4" t="s">
        <v>414</v>
      </c>
      <c r="AE1035" s="4" t="s">
        <v>415</v>
      </c>
    </row>
    <row r="1036" spans="1:72" ht="13.5" customHeight="1">
      <c r="A1036" s="6" t="str">
        <f>HYPERLINK("http://kyu.snu.ac.kr/sdhj/index.jsp?type=hj/GK14791_00IM0001_137a.jpg","1870_해북촌_137a")</f>
        <v>1870_해북촌_137a</v>
      </c>
      <c r="B1036" s="4">
        <v>1870</v>
      </c>
      <c r="C1036" s="4" t="s">
        <v>9146</v>
      </c>
      <c r="D1036" s="4" t="s">
        <v>9147</v>
      </c>
      <c r="E1036" s="4">
        <v>1035</v>
      </c>
      <c r="F1036" s="4">
        <v>7</v>
      </c>
      <c r="G1036" s="4" t="s">
        <v>3694</v>
      </c>
      <c r="H1036" s="4" t="s">
        <v>3695</v>
      </c>
      <c r="I1036" s="4">
        <v>2</v>
      </c>
      <c r="L1036" s="4">
        <v>5</v>
      </c>
      <c r="M1036" s="4" t="s">
        <v>3861</v>
      </c>
      <c r="N1036" s="4" t="s">
        <v>3862</v>
      </c>
      <c r="S1036" s="4" t="s">
        <v>124</v>
      </c>
      <c r="T1036" s="4" t="s">
        <v>125</v>
      </c>
      <c r="W1036" s="4" t="s">
        <v>126</v>
      </c>
      <c r="X1036" s="4" t="s">
        <v>9806</v>
      </c>
      <c r="Y1036" s="4" t="s">
        <v>100</v>
      </c>
      <c r="Z1036" s="4" t="s">
        <v>101</v>
      </c>
      <c r="AC1036" s="4">
        <v>31</v>
      </c>
      <c r="AD1036" s="4" t="s">
        <v>414</v>
      </c>
      <c r="AE1036" s="4" t="s">
        <v>415</v>
      </c>
    </row>
    <row r="1037" spans="1:72" ht="13.5" customHeight="1">
      <c r="A1037" s="6" t="str">
        <f>HYPERLINK("http://kyu.snu.ac.kr/sdhj/index.jsp?type=hj/GK14791_00IM0001_137a.jpg","1870_해북촌_137a")</f>
        <v>1870_해북촌_137a</v>
      </c>
      <c r="B1037" s="4">
        <v>1870</v>
      </c>
      <c r="C1037" s="4" t="s">
        <v>9146</v>
      </c>
      <c r="D1037" s="4" t="s">
        <v>9147</v>
      </c>
      <c r="E1037" s="4">
        <v>1036</v>
      </c>
      <c r="F1037" s="4">
        <v>7</v>
      </c>
      <c r="G1037" s="4" t="s">
        <v>3694</v>
      </c>
      <c r="H1037" s="4" t="s">
        <v>3695</v>
      </c>
      <c r="I1037" s="4">
        <v>2</v>
      </c>
      <c r="L1037" s="4">
        <v>5</v>
      </c>
      <c r="M1037" s="4" t="s">
        <v>3861</v>
      </c>
      <c r="N1037" s="4" t="s">
        <v>3862</v>
      </c>
      <c r="T1037" s="4" t="s">
        <v>9149</v>
      </c>
      <c r="U1037" s="4" t="s">
        <v>138</v>
      </c>
      <c r="V1037" s="4" t="s">
        <v>139</v>
      </c>
      <c r="Y1037" s="4" t="s">
        <v>3876</v>
      </c>
      <c r="Z1037" s="4" t="s">
        <v>3877</v>
      </c>
      <c r="AD1037" s="4" t="s">
        <v>122</v>
      </c>
      <c r="AE1037" s="4" t="s">
        <v>123</v>
      </c>
    </row>
    <row r="1038" spans="1:72" ht="13.5" customHeight="1">
      <c r="A1038" s="6" t="str">
        <f>HYPERLINK("http://kyu.snu.ac.kr/sdhj/index.jsp?type=hj/GK14791_00IM0001_137a.jpg","1870_해북촌_137a")</f>
        <v>1870_해북촌_137a</v>
      </c>
      <c r="B1038" s="4">
        <v>1870</v>
      </c>
      <c r="C1038" s="4" t="s">
        <v>9146</v>
      </c>
      <c r="D1038" s="4" t="s">
        <v>9147</v>
      </c>
      <c r="E1038" s="4">
        <v>1037</v>
      </c>
      <c r="F1038" s="4">
        <v>7</v>
      </c>
      <c r="G1038" s="4" t="s">
        <v>3694</v>
      </c>
      <c r="H1038" s="4" t="s">
        <v>3695</v>
      </c>
      <c r="I1038" s="4">
        <v>2</v>
      </c>
      <c r="L1038" s="4">
        <v>5</v>
      </c>
      <c r="M1038" s="4" t="s">
        <v>3861</v>
      </c>
      <c r="N1038" s="4" t="s">
        <v>3862</v>
      </c>
      <c r="T1038" s="4" t="s">
        <v>9149</v>
      </c>
      <c r="U1038" s="4" t="s">
        <v>138</v>
      </c>
      <c r="V1038" s="4" t="s">
        <v>139</v>
      </c>
      <c r="Y1038" s="4" t="s">
        <v>2917</v>
      </c>
      <c r="Z1038" s="4" t="s">
        <v>2918</v>
      </c>
      <c r="AD1038" s="4" t="s">
        <v>774</v>
      </c>
      <c r="AE1038" s="4" t="s">
        <v>775</v>
      </c>
    </row>
    <row r="1039" spans="1:72" ht="13.5" customHeight="1">
      <c r="A1039" s="6" t="str">
        <f>HYPERLINK("http://kyu.snu.ac.kr/sdhj/index.jsp?type=hj/GK14791_00IM0001_137a.jpg","1870_해북촌_137a")</f>
        <v>1870_해북촌_137a</v>
      </c>
      <c r="B1039" s="4">
        <v>1870</v>
      </c>
      <c r="C1039" s="4" t="s">
        <v>9146</v>
      </c>
      <c r="D1039" s="4" t="s">
        <v>9147</v>
      </c>
      <c r="E1039" s="4">
        <v>1038</v>
      </c>
      <c r="F1039" s="4">
        <v>7</v>
      </c>
      <c r="G1039" s="4" t="s">
        <v>3694</v>
      </c>
      <c r="H1039" s="4" t="s">
        <v>3695</v>
      </c>
      <c r="I1039" s="4">
        <v>3</v>
      </c>
      <c r="J1039" s="4" t="s">
        <v>3878</v>
      </c>
      <c r="K1039" s="4" t="s">
        <v>3879</v>
      </c>
      <c r="L1039" s="4">
        <v>1</v>
      </c>
      <c r="M1039" s="4" t="s">
        <v>3880</v>
      </c>
      <c r="N1039" s="4" t="s">
        <v>3881</v>
      </c>
      <c r="Q1039" s="4" t="s">
        <v>3882</v>
      </c>
      <c r="R1039" s="4" t="s">
        <v>3883</v>
      </c>
      <c r="T1039" s="4" t="s">
        <v>9121</v>
      </c>
      <c r="W1039" s="4" t="s">
        <v>75</v>
      </c>
      <c r="X1039" s="4" t="s">
        <v>9126</v>
      </c>
      <c r="Y1039" s="4" t="s">
        <v>690</v>
      </c>
      <c r="Z1039" s="4" t="s">
        <v>691</v>
      </c>
      <c r="AC1039" s="4">
        <v>52</v>
      </c>
      <c r="AD1039" s="4" t="s">
        <v>380</v>
      </c>
      <c r="AE1039" s="4" t="s">
        <v>381</v>
      </c>
      <c r="AJ1039" s="4" t="s">
        <v>34</v>
      </c>
      <c r="AK1039" s="4" t="s">
        <v>35</v>
      </c>
      <c r="AL1039" s="4" t="s">
        <v>80</v>
      </c>
      <c r="AM1039" s="4" t="s">
        <v>81</v>
      </c>
      <c r="AT1039" s="4" t="s">
        <v>82</v>
      </c>
      <c r="AU1039" s="4" t="s">
        <v>83</v>
      </c>
      <c r="AV1039" s="4" t="s">
        <v>3884</v>
      </c>
      <c r="AW1039" s="4" t="s">
        <v>3885</v>
      </c>
      <c r="BG1039" s="4" t="s">
        <v>82</v>
      </c>
      <c r="BH1039" s="4" t="s">
        <v>83</v>
      </c>
      <c r="BI1039" s="4" t="s">
        <v>3886</v>
      </c>
      <c r="BJ1039" s="4" t="s">
        <v>2599</v>
      </c>
      <c r="BK1039" s="4" t="s">
        <v>82</v>
      </c>
      <c r="BL1039" s="4" t="s">
        <v>83</v>
      </c>
      <c r="BM1039" s="4" t="s">
        <v>3887</v>
      </c>
      <c r="BN1039" s="4" t="s">
        <v>3888</v>
      </c>
      <c r="BO1039" s="4" t="s">
        <v>82</v>
      </c>
      <c r="BP1039" s="4" t="s">
        <v>83</v>
      </c>
      <c r="BQ1039" s="4" t="s">
        <v>3889</v>
      </c>
      <c r="BR1039" s="4" t="s">
        <v>9809</v>
      </c>
      <c r="BS1039" s="4" t="s">
        <v>153</v>
      </c>
      <c r="BT1039" s="4" t="s">
        <v>154</v>
      </c>
    </row>
    <row r="1040" spans="1:72" ht="13.5" customHeight="1">
      <c r="A1040" s="6" t="str">
        <f>HYPERLINK("http://kyu.snu.ac.kr/sdhj/index.jsp?type=hj/GK14791_00IM0001_137a.jpg","1870_해북촌_137a")</f>
        <v>1870_해북촌_137a</v>
      </c>
      <c r="B1040" s="4">
        <v>1870</v>
      </c>
      <c r="C1040" s="4" t="s">
        <v>9810</v>
      </c>
      <c r="D1040" s="4" t="s">
        <v>9811</v>
      </c>
      <c r="E1040" s="4">
        <v>1039</v>
      </c>
      <c r="F1040" s="4">
        <v>7</v>
      </c>
      <c r="G1040" s="4" t="s">
        <v>3694</v>
      </c>
      <c r="H1040" s="4" t="s">
        <v>3695</v>
      </c>
      <c r="I1040" s="4">
        <v>3</v>
      </c>
      <c r="L1040" s="4">
        <v>1</v>
      </c>
      <c r="M1040" s="4" t="s">
        <v>3880</v>
      </c>
      <c r="N1040" s="4" t="s">
        <v>3881</v>
      </c>
      <c r="S1040" s="4" t="s">
        <v>96</v>
      </c>
      <c r="T1040" s="4" t="s">
        <v>97</v>
      </c>
      <c r="W1040" s="4" t="s">
        <v>126</v>
      </c>
      <c r="X1040" s="4" t="s">
        <v>9138</v>
      </c>
      <c r="Y1040" s="4" t="s">
        <v>100</v>
      </c>
      <c r="Z1040" s="4" t="s">
        <v>101</v>
      </c>
      <c r="AC1040" s="4">
        <v>52</v>
      </c>
      <c r="AD1040" s="4" t="s">
        <v>380</v>
      </c>
      <c r="AE1040" s="4" t="s">
        <v>381</v>
      </c>
      <c r="AJ1040" s="4" t="s">
        <v>104</v>
      </c>
      <c r="AK1040" s="4" t="s">
        <v>105</v>
      </c>
      <c r="AL1040" s="4" t="s">
        <v>260</v>
      </c>
      <c r="AM1040" s="4" t="s">
        <v>261</v>
      </c>
      <c r="AT1040" s="4" t="s">
        <v>82</v>
      </c>
      <c r="AU1040" s="4" t="s">
        <v>83</v>
      </c>
      <c r="AV1040" s="4" t="s">
        <v>3890</v>
      </c>
      <c r="AW1040" s="4" t="s">
        <v>3085</v>
      </c>
      <c r="BG1040" s="4" t="s">
        <v>82</v>
      </c>
      <c r="BH1040" s="4" t="s">
        <v>83</v>
      </c>
      <c r="BI1040" s="4" t="s">
        <v>2449</v>
      </c>
      <c r="BJ1040" s="4" t="s">
        <v>2450</v>
      </c>
      <c r="BK1040" s="4" t="s">
        <v>3891</v>
      </c>
      <c r="BL1040" s="4" t="s">
        <v>3892</v>
      </c>
      <c r="BM1040" s="4" t="s">
        <v>3893</v>
      </c>
      <c r="BN1040" s="4" t="s">
        <v>3894</v>
      </c>
      <c r="BO1040" s="4" t="s">
        <v>82</v>
      </c>
      <c r="BP1040" s="4" t="s">
        <v>83</v>
      </c>
      <c r="BQ1040" s="4" t="s">
        <v>3895</v>
      </c>
      <c r="BR1040" s="4" t="s">
        <v>3896</v>
      </c>
      <c r="BS1040" s="4" t="s">
        <v>260</v>
      </c>
      <c r="BT1040" s="4" t="s">
        <v>261</v>
      </c>
    </row>
    <row r="1041" spans="1:72" ht="13.5" customHeight="1">
      <c r="A1041" s="6" t="str">
        <f>HYPERLINK("http://kyu.snu.ac.kr/sdhj/index.jsp?type=hj/GK14791_00IM0001_137a.jpg","1870_해북촌_137a")</f>
        <v>1870_해북촌_137a</v>
      </c>
      <c r="B1041" s="4">
        <v>1870</v>
      </c>
      <c r="C1041" s="4" t="s">
        <v>9113</v>
      </c>
      <c r="D1041" s="4" t="s">
        <v>9114</v>
      </c>
      <c r="E1041" s="4">
        <v>1040</v>
      </c>
      <c r="F1041" s="4">
        <v>7</v>
      </c>
      <c r="G1041" s="4" t="s">
        <v>3694</v>
      </c>
      <c r="H1041" s="4" t="s">
        <v>3695</v>
      </c>
      <c r="I1041" s="4">
        <v>3</v>
      </c>
      <c r="L1041" s="4">
        <v>1</v>
      </c>
      <c r="M1041" s="4" t="s">
        <v>3880</v>
      </c>
      <c r="N1041" s="4" t="s">
        <v>3881</v>
      </c>
      <c r="S1041" s="4" t="s">
        <v>165</v>
      </c>
      <c r="T1041" s="4" t="s">
        <v>166</v>
      </c>
      <c r="Y1041" s="4" t="s">
        <v>3897</v>
      </c>
      <c r="Z1041" s="4" t="s">
        <v>3898</v>
      </c>
      <c r="AC1041" s="4">
        <v>42</v>
      </c>
      <c r="AD1041" s="4" t="s">
        <v>184</v>
      </c>
      <c r="AE1041" s="4" t="s">
        <v>185</v>
      </c>
    </row>
    <row r="1042" spans="1:72" ht="13.5" customHeight="1">
      <c r="A1042" s="6" t="str">
        <f>HYPERLINK("http://kyu.snu.ac.kr/sdhj/index.jsp?type=hj/GK14791_00IM0001_137a.jpg","1870_해북촌_137a")</f>
        <v>1870_해북촌_137a</v>
      </c>
      <c r="B1042" s="4">
        <v>1870</v>
      </c>
      <c r="C1042" s="4" t="s">
        <v>9127</v>
      </c>
      <c r="D1042" s="4" t="s">
        <v>9128</v>
      </c>
      <c r="E1042" s="4">
        <v>1041</v>
      </c>
      <c r="F1042" s="4">
        <v>7</v>
      </c>
      <c r="G1042" s="4" t="s">
        <v>3694</v>
      </c>
      <c r="H1042" s="4" t="s">
        <v>3695</v>
      </c>
      <c r="I1042" s="4">
        <v>3</v>
      </c>
      <c r="L1042" s="4">
        <v>1</v>
      </c>
      <c r="M1042" s="4" t="s">
        <v>3880</v>
      </c>
      <c r="N1042" s="4" t="s">
        <v>3881</v>
      </c>
      <c r="S1042" s="4" t="s">
        <v>116</v>
      </c>
      <c r="T1042" s="4" t="s">
        <v>117</v>
      </c>
      <c r="Y1042" s="4" t="s">
        <v>3899</v>
      </c>
      <c r="Z1042" s="4" t="s">
        <v>3900</v>
      </c>
      <c r="AC1042" s="4">
        <v>13</v>
      </c>
      <c r="AD1042" s="4" t="s">
        <v>778</v>
      </c>
      <c r="AE1042" s="4" t="s">
        <v>779</v>
      </c>
    </row>
    <row r="1043" spans="1:72" ht="13.5" customHeight="1">
      <c r="A1043" s="6" t="str">
        <f>HYPERLINK("http://kyu.snu.ac.kr/sdhj/index.jsp?type=hj/GK14791_00IM0001_137a.jpg","1870_해북촌_137a")</f>
        <v>1870_해북촌_137a</v>
      </c>
      <c r="B1043" s="4">
        <v>1870</v>
      </c>
      <c r="C1043" s="4" t="s">
        <v>9127</v>
      </c>
      <c r="D1043" s="4" t="s">
        <v>9128</v>
      </c>
      <c r="E1043" s="4">
        <v>1042</v>
      </c>
      <c r="F1043" s="4">
        <v>7</v>
      </c>
      <c r="G1043" s="4" t="s">
        <v>3694</v>
      </c>
      <c r="H1043" s="4" t="s">
        <v>3695</v>
      </c>
      <c r="I1043" s="4">
        <v>3</v>
      </c>
      <c r="L1043" s="4">
        <v>1</v>
      </c>
      <c r="M1043" s="4" t="s">
        <v>3880</v>
      </c>
      <c r="N1043" s="4" t="s">
        <v>3881</v>
      </c>
      <c r="T1043" s="4" t="s">
        <v>9139</v>
      </c>
      <c r="U1043" s="4" t="s">
        <v>138</v>
      </c>
      <c r="V1043" s="4" t="s">
        <v>139</v>
      </c>
      <c r="Y1043" s="4" t="s">
        <v>1413</v>
      </c>
      <c r="Z1043" s="4" t="s">
        <v>1414</v>
      </c>
      <c r="AD1043" s="4" t="s">
        <v>184</v>
      </c>
      <c r="AE1043" s="4" t="s">
        <v>185</v>
      </c>
    </row>
    <row r="1044" spans="1:72" ht="13.5" customHeight="1">
      <c r="A1044" s="6" t="str">
        <f>HYPERLINK("http://kyu.snu.ac.kr/sdhj/index.jsp?type=hj/GK14791_00IM0001_137a.jpg","1870_해북촌_137a")</f>
        <v>1870_해북촌_137a</v>
      </c>
      <c r="B1044" s="4">
        <v>1870</v>
      </c>
      <c r="C1044" s="4" t="s">
        <v>9127</v>
      </c>
      <c r="D1044" s="4" t="s">
        <v>9128</v>
      </c>
      <c r="E1044" s="4">
        <v>1043</v>
      </c>
      <c r="F1044" s="4">
        <v>7</v>
      </c>
      <c r="G1044" s="4" t="s">
        <v>3694</v>
      </c>
      <c r="H1044" s="4" t="s">
        <v>3695</v>
      </c>
      <c r="I1044" s="4">
        <v>3</v>
      </c>
      <c r="L1044" s="4">
        <v>1</v>
      </c>
      <c r="M1044" s="4" t="s">
        <v>3880</v>
      </c>
      <c r="N1044" s="4" t="s">
        <v>3881</v>
      </c>
      <c r="T1044" s="4" t="s">
        <v>9139</v>
      </c>
      <c r="U1044" s="4" t="s">
        <v>138</v>
      </c>
      <c r="V1044" s="4" t="s">
        <v>139</v>
      </c>
      <c r="Y1044" s="4" t="s">
        <v>3901</v>
      </c>
      <c r="Z1044" s="4" t="s">
        <v>3902</v>
      </c>
      <c r="AD1044" s="4" t="s">
        <v>278</v>
      </c>
      <c r="AE1044" s="4" t="s">
        <v>279</v>
      </c>
    </row>
    <row r="1045" spans="1:72" ht="13.5" customHeight="1">
      <c r="A1045" s="6" t="str">
        <f>HYPERLINK("http://kyu.snu.ac.kr/sdhj/index.jsp?type=hj/GK14791_00IM0001_137b.jpg","1870_해북촌_137b")</f>
        <v>1870_해북촌_137b</v>
      </c>
      <c r="B1045" s="4">
        <v>1870</v>
      </c>
      <c r="C1045" s="4" t="s">
        <v>9127</v>
      </c>
      <c r="D1045" s="4" t="s">
        <v>9128</v>
      </c>
      <c r="E1045" s="4">
        <v>1044</v>
      </c>
      <c r="F1045" s="4">
        <v>7</v>
      </c>
      <c r="G1045" s="4" t="s">
        <v>3694</v>
      </c>
      <c r="H1045" s="4" t="s">
        <v>3695</v>
      </c>
      <c r="I1045" s="4">
        <v>3</v>
      </c>
      <c r="L1045" s="4">
        <v>2</v>
      </c>
      <c r="M1045" s="4" t="s">
        <v>3903</v>
      </c>
      <c r="N1045" s="4" t="s">
        <v>3904</v>
      </c>
      <c r="T1045" s="4" t="s">
        <v>9150</v>
      </c>
      <c r="U1045" s="4" t="s">
        <v>73</v>
      </c>
      <c r="V1045" s="4" t="s">
        <v>74</v>
      </c>
      <c r="W1045" s="4" t="s">
        <v>396</v>
      </c>
      <c r="X1045" s="4" t="s">
        <v>397</v>
      </c>
      <c r="Y1045" s="4" t="s">
        <v>3905</v>
      </c>
      <c r="Z1045" s="4" t="s">
        <v>3906</v>
      </c>
      <c r="AC1045" s="4">
        <v>44</v>
      </c>
      <c r="AD1045" s="4" t="s">
        <v>480</v>
      </c>
      <c r="AE1045" s="4" t="s">
        <v>481</v>
      </c>
      <c r="AJ1045" s="4" t="s">
        <v>34</v>
      </c>
      <c r="AK1045" s="4" t="s">
        <v>35</v>
      </c>
      <c r="AL1045" s="4" t="s">
        <v>400</v>
      </c>
      <c r="AM1045" s="4" t="s">
        <v>401</v>
      </c>
      <c r="AV1045" s="4" t="s">
        <v>3907</v>
      </c>
      <c r="AW1045" s="4" t="s">
        <v>3908</v>
      </c>
      <c r="BG1045" s="4" t="s">
        <v>82</v>
      </c>
      <c r="BH1045" s="4" t="s">
        <v>83</v>
      </c>
      <c r="BI1045" s="4" t="s">
        <v>3909</v>
      </c>
      <c r="BJ1045" s="4" t="s">
        <v>3910</v>
      </c>
      <c r="BK1045" s="4" t="s">
        <v>82</v>
      </c>
      <c r="BL1045" s="4" t="s">
        <v>83</v>
      </c>
      <c r="BM1045" s="4" t="s">
        <v>3911</v>
      </c>
      <c r="BN1045" s="4" t="s">
        <v>3912</v>
      </c>
      <c r="BO1045" s="4" t="s">
        <v>82</v>
      </c>
      <c r="BP1045" s="4" t="s">
        <v>83</v>
      </c>
      <c r="BQ1045" s="4" t="s">
        <v>3913</v>
      </c>
      <c r="BR1045" s="4" t="s">
        <v>3914</v>
      </c>
      <c r="BS1045" s="4" t="s">
        <v>260</v>
      </c>
      <c r="BT1045" s="4" t="s">
        <v>261</v>
      </c>
    </row>
    <row r="1046" spans="1:72" ht="13.5" customHeight="1">
      <c r="A1046" s="6" t="str">
        <f>HYPERLINK("http://kyu.snu.ac.kr/sdhj/index.jsp?type=hj/GK14791_00IM0001_137b.jpg","1870_해북촌_137b")</f>
        <v>1870_해북촌_137b</v>
      </c>
      <c r="B1046" s="4">
        <v>1870</v>
      </c>
      <c r="C1046" s="4" t="s">
        <v>9146</v>
      </c>
      <c r="D1046" s="4" t="s">
        <v>9147</v>
      </c>
      <c r="E1046" s="4">
        <v>1045</v>
      </c>
      <c r="F1046" s="4">
        <v>7</v>
      </c>
      <c r="G1046" s="4" t="s">
        <v>3694</v>
      </c>
      <c r="H1046" s="4" t="s">
        <v>3695</v>
      </c>
      <c r="I1046" s="4">
        <v>3</v>
      </c>
      <c r="L1046" s="4">
        <v>2</v>
      </c>
      <c r="M1046" s="4" t="s">
        <v>3903</v>
      </c>
      <c r="N1046" s="4" t="s">
        <v>3904</v>
      </c>
      <c r="S1046" s="4" t="s">
        <v>96</v>
      </c>
      <c r="T1046" s="4" t="s">
        <v>97</v>
      </c>
      <c r="W1046" s="4" t="s">
        <v>198</v>
      </c>
      <c r="X1046" s="4" t="s">
        <v>199</v>
      </c>
      <c r="Y1046" s="4" t="s">
        <v>100</v>
      </c>
      <c r="Z1046" s="4" t="s">
        <v>101</v>
      </c>
      <c r="AC1046" s="4">
        <v>37</v>
      </c>
      <c r="AD1046" s="4" t="s">
        <v>312</v>
      </c>
      <c r="AE1046" s="4" t="s">
        <v>313</v>
      </c>
      <c r="AJ1046" s="4" t="s">
        <v>104</v>
      </c>
      <c r="AK1046" s="4" t="s">
        <v>105</v>
      </c>
      <c r="AL1046" s="4" t="s">
        <v>202</v>
      </c>
      <c r="AM1046" s="4" t="s">
        <v>203</v>
      </c>
      <c r="AT1046" s="4" t="s">
        <v>82</v>
      </c>
      <c r="AU1046" s="4" t="s">
        <v>83</v>
      </c>
      <c r="AV1046" s="4" t="s">
        <v>3915</v>
      </c>
      <c r="AW1046" s="4" t="s">
        <v>3916</v>
      </c>
      <c r="BG1046" s="4" t="s">
        <v>82</v>
      </c>
      <c r="BH1046" s="4" t="s">
        <v>83</v>
      </c>
      <c r="BI1046" s="4" t="s">
        <v>3917</v>
      </c>
      <c r="BJ1046" s="4" t="s">
        <v>3918</v>
      </c>
      <c r="BK1046" s="4" t="s">
        <v>82</v>
      </c>
      <c r="BL1046" s="4" t="s">
        <v>83</v>
      </c>
      <c r="BM1046" s="4" t="s">
        <v>3919</v>
      </c>
      <c r="BN1046" s="4" t="s">
        <v>3920</v>
      </c>
      <c r="BO1046" s="4" t="s">
        <v>82</v>
      </c>
      <c r="BP1046" s="4" t="s">
        <v>83</v>
      </c>
      <c r="BQ1046" s="4" t="s">
        <v>3921</v>
      </c>
      <c r="BR1046" s="4" t="s">
        <v>3922</v>
      </c>
      <c r="BS1046" s="4" t="s">
        <v>400</v>
      </c>
      <c r="BT1046" s="4" t="s">
        <v>401</v>
      </c>
    </row>
    <row r="1047" spans="1:72" ht="13.5" customHeight="1">
      <c r="A1047" s="6" t="str">
        <f>HYPERLINK("http://kyu.snu.ac.kr/sdhj/index.jsp?type=hj/GK14791_00IM0001_137b.jpg","1870_해북촌_137b")</f>
        <v>1870_해북촌_137b</v>
      </c>
      <c r="B1047" s="4">
        <v>1870</v>
      </c>
      <c r="C1047" s="4" t="s">
        <v>9812</v>
      </c>
      <c r="D1047" s="4" t="s">
        <v>9813</v>
      </c>
      <c r="E1047" s="4">
        <v>1046</v>
      </c>
      <c r="F1047" s="4">
        <v>7</v>
      </c>
      <c r="G1047" s="4" t="s">
        <v>3694</v>
      </c>
      <c r="H1047" s="4" t="s">
        <v>3695</v>
      </c>
      <c r="I1047" s="4">
        <v>3</v>
      </c>
      <c r="L1047" s="4">
        <v>2</v>
      </c>
      <c r="M1047" s="4" t="s">
        <v>3903</v>
      </c>
      <c r="N1047" s="4" t="s">
        <v>3904</v>
      </c>
      <c r="T1047" s="4" t="s">
        <v>9159</v>
      </c>
      <c r="U1047" s="4" t="s">
        <v>138</v>
      </c>
      <c r="V1047" s="4" t="s">
        <v>139</v>
      </c>
      <c r="Y1047" s="4" t="s">
        <v>1051</v>
      </c>
      <c r="Z1047" s="4" t="s">
        <v>1052</v>
      </c>
      <c r="AD1047" s="4" t="s">
        <v>248</v>
      </c>
      <c r="AE1047" s="4" t="s">
        <v>249</v>
      </c>
    </row>
    <row r="1048" spans="1:72" ht="13.5" customHeight="1">
      <c r="A1048" s="6" t="str">
        <f>HYPERLINK("http://kyu.snu.ac.kr/sdhj/index.jsp?type=hj/GK14791_00IM0001_137b.jpg","1870_해북촌_137b")</f>
        <v>1870_해북촌_137b</v>
      </c>
      <c r="B1048" s="4">
        <v>1870</v>
      </c>
      <c r="C1048" s="4" t="s">
        <v>9156</v>
      </c>
      <c r="D1048" s="4" t="s">
        <v>9157</v>
      </c>
      <c r="E1048" s="4">
        <v>1047</v>
      </c>
      <c r="F1048" s="4">
        <v>7</v>
      </c>
      <c r="G1048" s="4" t="s">
        <v>3694</v>
      </c>
      <c r="H1048" s="4" t="s">
        <v>3695</v>
      </c>
      <c r="I1048" s="4">
        <v>3</v>
      </c>
      <c r="L1048" s="4">
        <v>2</v>
      </c>
      <c r="M1048" s="4" t="s">
        <v>3903</v>
      </c>
      <c r="N1048" s="4" t="s">
        <v>3904</v>
      </c>
      <c r="T1048" s="4" t="s">
        <v>9159</v>
      </c>
      <c r="U1048" s="4" t="s">
        <v>284</v>
      </c>
      <c r="V1048" s="4" t="s">
        <v>285</v>
      </c>
      <c r="Y1048" s="4" t="s">
        <v>703</v>
      </c>
      <c r="Z1048" s="4" t="s">
        <v>704</v>
      </c>
      <c r="AD1048" s="4" t="s">
        <v>330</v>
      </c>
      <c r="AE1048" s="4" t="s">
        <v>331</v>
      </c>
    </row>
    <row r="1049" spans="1:72" ht="13.5" customHeight="1">
      <c r="A1049" s="6" t="str">
        <f>HYPERLINK("http://kyu.snu.ac.kr/sdhj/index.jsp?type=hj/GK14791_00IM0001_137b.jpg","1870_해북촌_137b")</f>
        <v>1870_해북촌_137b</v>
      </c>
      <c r="B1049" s="4">
        <v>1870</v>
      </c>
      <c r="C1049" s="4" t="s">
        <v>9156</v>
      </c>
      <c r="D1049" s="4" t="s">
        <v>9157</v>
      </c>
      <c r="E1049" s="4">
        <v>1048</v>
      </c>
      <c r="F1049" s="4">
        <v>7</v>
      </c>
      <c r="G1049" s="4" t="s">
        <v>3694</v>
      </c>
      <c r="H1049" s="4" t="s">
        <v>3695</v>
      </c>
      <c r="I1049" s="4">
        <v>3</v>
      </c>
      <c r="L1049" s="4">
        <v>3</v>
      </c>
      <c r="M1049" s="4" t="s">
        <v>3923</v>
      </c>
      <c r="N1049" s="4" t="s">
        <v>3924</v>
      </c>
      <c r="T1049" s="4" t="s">
        <v>9814</v>
      </c>
      <c r="U1049" s="4" t="s">
        <v>2783</v>
      </c>
      <c r="V1049" s="4" t="s">
        <v>2784</v>
      </c>
      <c r="W1049" s="4" t="s">
        <v>647</v>
      </c>
      <c r="X1049" s="4" t="s">
        <v>648</v>
      </c>
      <c r="Y1049" s="4" t="s">
        <v>3925</v>
      </c>
      <c r="Z1049" s="4" t="s">
        <v>3926</v>
      </c>
      <c r="AC1049" s="4">
        <v>42</v>
      </c>
      <c r="AD1049" s="4" t="s">
        <v>274</v>
      </c>
      <c r="AE1049" s="4" t="s">
        <v>275</v>
      </c>
      <c r="AJ1049" s="4" t="s">
        <v>34</v>
      </c>
      <c r="AK1049" s="4" t="s">
        <v>35</v>
      </c>
      <c r="AL1049" s="4" t="s">
        <v>697</v>
      </c>
      <c r="AM1049" s="4" t="s">
        <v>698</v>
      </c>
      <c r="AT1049" s="4" t="s">
        <v>2684</v>
      </c>
      <c r="AU1049" s="4" t="s">
        <v>2685</v>
      </c>
      <c r="AV1049" s="4" t="s">
        <v>3927</v>
      </c>
      <c r="AW1049" s="4" t="s">
        <v>3515</v>
      </c>
      <c r="BG1049" s="4" t="s">
        <v>3928</v>
      </c>
      <c r="BH1049" s="4" t="s">
        <v>3929</v>
      </c>
      <c r="BI1049" s="4" t="s">
        <v>3930</v>
      </c>
      <c r="BJ1049" s="4" t="s">
        <v>3931</v>
      </c>
      <c r="BK1049" s="4" t="s">
        <v>2783</v>
      </c>
      <c r="BL1049" s="4" t="s">
        <v>2784</v>
      </c>
      <c r="BM1049" s="4" t="s">
        <v>3932</v>
      </c>
      <c r="BN1049" s="4" t="s">
        <v>3933</v>
      </c>
      <c r="BO1049" s="4" t="s">
        <v>82</v>
      </c>
      <c r="BP1049" s="4" t="s">
        <v>83</v>
      </c>
      <c r="BQ1049" s="4" t="s">
        <v>3934</v>
      </c>
      <c r="BR1049" s="4" t="s">
        <v>9815</v>
      </c>
      <c r="BS1049" s="4" t="s">
        <v>115</v>
      </c>
      <c r="BT1049" s="4" t="s">
        <v>9816</v>
      </c>
    </row>
    <row r="1050" spans="1:72" ht="13.5" customHeight="1">
      <c r="A1050" s="6" t="str">
        <f>HYPERLINK("http://kyu.snu.ac.kr/sdhj/index.jsp?type=hj/GK14791_00IM0001_137b.jpg","1870_해북촌_137b")</f>
        <v>1870_해북촌_137b</v>
      </c>
      <c r="B1050" s="4">
        <v>1870</v>
      </c>
      <c r="C1050" s="4" t="s">
        <v>9538</v>
      </c>
      <c r="D1050" s="4" t="s">
        <v>9539</v>
      </c>
      <c r="E1050" s="4">
        <v>1049</v>
      </c>
      <c r="F1050" s="4">
        <v>7</v>
      </c>
      <c r="G1050" s="4" t="s">
        <v>3694</v>
      </c>
      <c r="H1050" s="4" t="s">
        <v>3695</v>
      </c>
      <c r="I1050" s="4">
        <v>3</v>
      </c>
      <c r="L1050" s="4">
        <v>3</v>
      </c>
      <c r="M1050" s="4" t="s">
        <v>3923</v>
      </c>
      <c r="N1050" s="4" t="s">
        <v>3924</v>
      </c>
      <c r="S1050" s="4" t="s">
        <v>96</v>
      </c>
      <c r="T1050" s="4" t="s">
        <v>97</v>
      </c>
      <c r="W1050" s="4" t="s">
        <v>2414</v>
      </c>
      <c r="X1050" s="4" t="s">
        <v>2415</v>
      </c>
      <c r="Y1050" s="4" t="s">
        <v>100</v>
      </c>
      <c r="Z1050" s="4" t="s">
        <v>101</v>
      </c>
      <c r="AC1050" s="4">
        <v>44</v>
      </c>
      <c r="AD1050" s="4" t="s">
        <v>287</v>
      </c>
      <c r="AE1050" s="4" t="s">
        <v>288</v>
      </c>
      <c r="AJ1050" s="4" t="s">
        <v>104</v>
      </c>
      <c r="AK1050" s="4" t="s">
        <v>105</v>
      </c>
      <c r="AL1050" s="4" t="s">
        <v>727</v>
      </c>
      <c r="AM1050" s="4" t="s">
        <v>728</v>
      </c>
      <c r="AT1050" s="4" t="s">
        <v>82</v>
      </c>
      <c r="AU1050" s="4" t="s">
        <v>83</v>
      </c>
      <c r="AV1050" s="4" t="s">
        <v>3826</v>
      </c>
      <c r="AW1050" s="4" t="s">
        <v>3827</v>
      </c>
      <c r="BG1050" s="4" t="s">
        <v>82</v>
      </c>
      <c r="BH1050" s="4" t="s">
        <v>83</v>
      </c>
      <c r="BI1050" s="4" t="s">
        <v>3935</v>
      </c>
      <c r="BJ1050" s="4" t="s">
        <v>3936</v>
      </c>
      <c r="BK1050" s="4" t="s">
        <v>82</v>
      </c>
      <c r="BL1050" s="4" t="s">
        <v>83</v>
      </c>
      <c r="BM1050" s="4" t="s">
        <v>3937</v>
      </c>
      <c r="BN1050" s="4" t="s">
        <v>3938</v>
      </c>
      <c r="BO1050" s="4" t="s">
        <v>82</v>
      </c>
      <c r="BP1050" s="4" t="s">
        <v>83</v>
      </c>
      <c r="BQ1050" s="4" t="s">
        <v>3939</v>
      </c>
      <c r="BR1050" s="4" t="s">
        <v>3940</v>
      </c>
      <c r="BS1050" s="4" t="s">
        <v>115</v>
      </c>
      <c r="BT1050" s="4" t="s">
        <v>9817</v>
      </c>
    </row>
    <row r="1051" spans="1:72" ht="13.5" customHeight="1">
      <c r="A1051" s="6" t="str">
        <f>HYPERLINK("http://kyu.snu.ac.kr/sdhj/index.jsp?type=hj/GK14791_00IM0001_137b.jpg","1870_해북촌_137b")</f>
        <v>1870_해북촌_137b</v>
      </c>
      <c r="B1051" s="4">
        <v>1870</v>
      </c>
      <c r="C1051" s="4" t="s">
        <v>9197</v>
      </c>
      <c r="D1051" s="4" t="s">
        <v>9198</v>
      </c>
      <c r="E1051" s="4">
        <v>1050</v>
      </c>
      <c r="F1051" s="4">
        <v>7</v>
      </c>
      <c r="G1051" s="4" t="s">
        <v>3694</v>
      </c>
      <c r="H1051" s="4" t="s">
        <v>3695</v>
      </c>
      <c r="I1051" s="4">
        <v>3</v>
      </c>
      <c r="L1051" s="4">
        <v>3</v>
      </c>
      <c r="M1051" s="4" t="s">
        <v>3923</v>
      </c>
      <c r="N1051" s="4" t="s">
        <v>3924</v>
      </c>
      <c r="T1051" s="4" t="s">
        <v>9818</v>
      </c>
      <c r="U1051" s="4" t="s">
        <v>138</v>
      </c>
      <c r="V1051" s="4" t="s">
        <v>139</v>
      </c>
      <c r="Y1051" s="4" t="s">
        <v>3941</v>
      </c>
      <c r="Z1051" s="4" t="s">
        <v>3942</v>
      </c>
      <c r="AD1051" s="4" t="s">
        <v>540</v>
      </c>
      <c r="AE1051" s="4" t="s">
        <v>541</v>
      </c>
    </row>
    <row r="1052" spans="1:72" ht="13.5" customHeight="1">
      <c r="A1052" s="6" t="str">
        <f>HYPERLINK("http://kyu.snu.ac.kr/sdhj/index.jsp?type=hj/GK14791_00IM0001_137b.jpg","1870_해북촌_137b")</f>
        <v>1870_해북촌_137b</v>
      </c>
      <c r="B1052" s="4">
        <v>1870</v>
      </c>
      <c r="C1052" s="4" t="s">
        <v>9819</v>
      </c>
      <c r="D1052" s="4" t="s">
        <v>9820</v>
      </c>
      <c r="E1052" s="4">
        <v>1051</v>
      </c>
      <c r="F1052" s="4">
        <v>7</v>
      </c>
      <c r="G1052" s="4" t="s">
        <v>3694</v>
      </c>
      <c r="H1052" s="4" t="s">
        <v>3695</v>
      </c>
      <c r="I1052" s="4">
        <v>3</v>
      </c>
      <c r="L1052" s="4">
        <v>3</v>
      </c>
      <c r="M1052" s="4" t="s">
        <v>3923</v>
      </c>
      <c r="N1052" s="4" t="s">
        <v>3924</v>
      </c>
      <c r="T1052" s="4" t="s">
        <v>9818</v>
      </c>
      <c r="U1052" s="4" t="s">
        <v>138</v>
      </c>
      <c r="V1052" s="4" t="s">
        <v>139</v>
      </c>
      <c r="Y1052" s="4" t="s">
        <v>2191</v>
      </c>
      <c r="Z1052" s="4" t="s">
        <v>2192</v>
      </c>
      <c r="AD1052" s="4" t="s">
        <v>621</v>
      </c>
      <c r="AE1052" s="4" t="s">
        <v>622</v>
      </c>
    </row>
    <row r="1053" spans="1:72" ht="13.5" customHeight="1">
      <c r="A1053" s="6" t="str">
        <f>HYPERLINK("http://kyu.snu.ac.kr/sdhj/index.jsp?type=hj/GK14791_00IM0001_137b.jpg","1870_해북촌_137b")</f>
        <v>1870_해북촌_137b</v>
      </c>
      <c r="B1053" s="4">
        <v>1870</v>
      </c>
      <c r="C1053" s="4" t="s">
        <v>9819</v>
      </c>
      <c r="D1053" s="4" t="s">
        <v>9820</v>
      </c>
      <c r="E1053" s="4">
        <v>1052</v>
      </c>
      <c r="F1053" s="4">
        <v>7</v>
      </c>
      <c r="G1053" s="4" t="s">
        <v>3694</v>
      </c>
      <c r="H1053" s="4" t="s">
        <v>3695</v>
      </c>
      <c r="I1053" s="4">
        <v>3</v>
      </c>
      <c r="L1053" s="4">
        <v>4</v>
      </c>
      <c r="M1053" s="4" t="s">
        <v>3943</v>
      </c>
      <c r="N1053" s="4" t="s">
        <v>3944</v>
      </c>
      <c r="T1053" s="4" t="s">
        <v>9264</v>
      </c>
      <c r="U1053" s="4" t="s">
        <v>73</v>
      </c>
      <c r="V1053" s="4" t="s">
        <v>74</v>
      </c>
      <c r="W1053" s="4" t="s">
        <v>623</v>
      </c>
      <c r="X1053" s="4" t="s">
        <v>425</v>
      </c>
      <c r="Y1053" s="4" t="s">
        <v>3945</v>
      </c>
      <c r="Z1053" s="4" t="s">
        <v>3946</v>
      </c>
      <c r="AC1053" s="4">
        <v>52</v>
      </c>
      <c r="AD1053" s="4" t="s">
        <v>142</v>
      </c>
      <c r="AE1053" s="4" t="s">
        <v>143</v>
      </c>
      <c r="AJ1053" s="4" t="s">
        <v>34</v>
      </c>
      <c r="AK1053" s="4" t="s">
        <v>35</v>
      </c>
      <c r="AL1053" s="4" t="s">
        <v>1255</v>
      </c>
      <c r="AM1053" s="4" t="s">
        <v>1256</v>
      </c>
      <c r="AT1053" s="4" t="s">
        <v>82</v>
      </c>
      <c r="AU1053" s="4" t="s">
        <v>83</v>
      </c>
      <c r="AV1053" s="4" t="s">
        <v>3947</v>
      </c>
      <c r="AW1053" s="4" t="s">
        <v>3948</v>
      </c>
      <c r="BG1053" s="4" t="s">
        <v>82</v>
      </c>
      <c r="BH1053" s="4" t="s">
        <v>83</v>
      </c>
      <c r="BI1053" s="4" t="s">
        <v>3949</v>
      </c>
      <c r="BJ1053" s="4" t="s">
        <v>3950</v>
      </c>
      <c r="BK1053" s="4" t="s">
        <v>82</v>
      </c>
      <c r="BL1053" s="4" t="s">
        <v>83</v>
      </c>
      <c r="BM1053" s="4" t="s">
        <v>3951</v>
      </c>
      <c r="BN1053" s="4" t="s">
        <v>2658</v>
      </c>
      <c r="BO1053" s="4" t="s">
        <v>82</v>
      </c>
      <c r="BP1053" s="4" t="s">
        <v>83</v>
      </c>
      <c r="BQ1053" s="4" t="s">
        <v>3952</v>
      </c>
      <c r="BR1053" s="4" t="s">
        <v>9821</v>
      </c>
      <c r="BS1053" s="4" t="s">
        <v>697</v>
      </c>
      <c r="BT1053" s="4" t="s">
        <v>698</v>
      </c>
    </row>
    <row r="1054" spans="1:72" ht="13.5" customHeight="1">
      <c r="A1054" s="6" t="str">
        <f>HYPERLINK("http://kyu.snu.ac.kr/sdhj/index.jsp?type=hj/GK14791_00IM0001_137b.jpg","1870_해북촌_137b")</f>
        <v>1870_해북촌_137b</v>
      </c>
      <c r="B1054" s="4">
        <v>1870</v>
      </c>
      <c r="C1054" s="4" t="s">
        <v>9822</v>
      </c>
      <c r="D1054" s="4" t="s">
        <v>9823</v>
      </c>
      <c r="E1054" s="4">
        <v>1053</v>
      </c>
      <c r="F1054" s="4">
        <v>7</v>
      </c>
      <c r="G1054" s="4" t="s">
        <v>3694</v>
      </c>
      <c r="H1054" s="4" t="s">
        <v>3695</v>
      </c>
      <c r="I1054" s="4">
        <v>3</v>
      </c>
      <c r="L1054" s="4">
        <v>4</v>
      </c>
      <c r="M1054" s="4" t="s">
        <v>3943</v>
      </c>
      <c r="N1054" s="4" t="s">
        <v>3944</v>
      </c>
      <c r="S1054" s="4" t="s">
        <v>96</v>
      </c>
      <c r="T1054" s="4" t="s">
        <v>97</v>
      </c>
      <c r="W1054" s="4" t="s">
        <v>126</v>
      </c>
      <c r="X1054" s="4" t="s">
        <v>9824</v>
      </c>
      <c r="Y1054" s="4" t="s">
        <v>100</v>
      </c>
      <c r="Z1054" s="4" t="s">
        <v>101</v>
      </c>
      <c r="AC1054" s="4">
        <v>50</v>
      </c>
      <c r="AD1054" s="4" t="s">
        <v>588</v>
      </c>
      <c r="AE1054" s="4" t="s">
        <v>589</v>
      </c>
      <c r="AJ1054" s="4" t="s">
        <v>104</v>
      </c>
      <c r="AK1054" s="4" t="s">
        <v>105</v>
      </c>
      <c r="AL1054" s="4" t="s">
        <v>572</v>
      </c>
      <c r="AM1054" s="4" t="s">
        <v>573</v>
      </c>
      <c r="AT1054" s="4" t="s">
        <v>82</v>
      </c>
      <c r="AU1054" s="4" t="s">
        <v>83</v>
      </c>
      <c r="AV1054" s="4" t="s">
        <v>3953</v>
      </c>
      <c r="AW1054" s="4" t="s">
        <v>3278</v>
      </c>
      <c r="BG1054" s="4" t="s">
        <v>82</v>
      </c>
      <c r="BH1054" s="4" t="s">
        <v>83</v>
      </c>
      <c r="BI1054" s="4" t="s">
        <v>3954</v>
      </c>
      <c r="BJ1054" s="4" t="s">
        <v>3955</v>
      </c>
      <c r="BK1054" s="4" t="s">
        <v>82</v>
      </c>
      <c r="BL1054" s="4" t="s">
        <v>83</v>
      </c>
      <c r="BM1054" s="4" t="s">
        <v>3956</v>
      </c>
      <c r="BN1054" s="4" t="s">
        <v>3957</v>
      </c>
      <c r="BO1054" s="4" t="s">
        <v>82</v>
      </c>
      <c r="BP1054" s="4" t="s">
        <v>83</v>
      </c>
      <c r="BQ1054" s="4" t="s">
        <v>3958</v>
      </c>
      <c r="BR1054" s="4" t="s">
        <v>3959</v>
      </c>
      <c r="BS1054" s="4" t="s">
        <v>727</v>
      </c>
      <c r="BT1054" s="4" t="s">
        <v>728</v>
      </c>
    </row>
    <row r="1055" spans="1:72" ht="13.5" customHeight="1">
      <c r="A1055" s="6" t="str">
        <f>HYPERLINK("http://kyu.snu.ac.kr/sdhj/index.jsp?type=hj/GK14791_00IM0001_137b.jpg","1870_해북촌_137b")</f>
        <v>1870_해북촌_137b</v>
      </c>
      <c r="B1055" s="4">
        <v>1870</v>
      </c>
      <c r="C1055" s="4" t="s">
        <v>9214</v>
      </c>
      <c r="D1055" s="4" t="s">
        <v>9215</v>
      </c>
      <c r="E1055" s="4">
        <v>1054</v>
      </c>
      <c r="F1055" s="4">
        <v>7</v>
      </c>
      <c r="G1055" s="4" t="s">
        <v>3694</v>
      </c>
      <c r="H1055" s="4" t="s">
        <v>3695</v>
      </c>
      <c r="I1055" s="4">
        <v>3</v>
      </c>
      <c r="L1055" s="4">
        <v>4</v>
      </c>
      <c r="M1055" s="4" t="s">
        <v>3943</v>
      </c>
      <c r="N1055" s="4" t="s">
        <v>3944</v>
      </c>
      <c r="T1055" s="4" t="s">
        <v>9273</v>
      </c>
      <c r="U1055" s="4" t="s">
        <v>138</v>
      </c>
      <c r="V1055" s="4" t="s">
        <v>139</v>
      </c>
      <c r="Y1055" s="4" t="s">
        <v>3960</v>
      </c>
      <c r="Z1055" s="4" t="s">
        <v>3961</v>
      </c>
      <c r="AD1055" s="4" t="s">
        <v>295</v>
      </c>
      <c r="AE1055" s="4" t="s">
        <v>296</v>
      </c>
    </row>
    <row r="1056" spans="1:72" ht="13.5" customHeight="1">
      <c r="A1056" s="6" t="str">
        <f>HYPERLINK("http://kyu.snu.ac.kr/sdhj/index.jsp?type=hj/GK14791_00IM0001_137b.jpg","1870_해북촌_137b")</f>
        <v>1870_해북촌_137b</v>
      </c>
      <c r="B1056" s="4">
        <v>1870</v>
      </c>
      <c r="C1056" s="4" t="s">
        <v>9269</v>
      </c>
      <c r="D1056" s="4" t="s">
        <v>9270</v>
      </c>
      <c r="E1056" s="4">
        <v>1055</v>
      </c>
      <c r="F1056" s="4">
        <v>7</v>
      </c>
      <c r="G1056" s="4" t="s">
        <v>3694</v>
      </c>
      <c r="H1056" s="4" t="s">
        <v>3695</v>
      </c>
      <c r="I1056" s="4">
        <v>3</v>
      </c>
      <c r="L1056" s="4">
        <v>4</v>
      </c>
      <c r="M1056" s="4" t="s">
        <v>3943</v>
      </c>
      <c r="N1056" s="4" t="s">
        <v>3944</v>
      </c>
      <c r="T1056" s="4" t="s">
        <v>9273</v>
      </c>
      <c r="U1056" s="4" t="s">
        <v>138</v>
      </c>
      <c r="V1056" s="4" t="s">
        <v>139</v>
      </c>
      <c r="Y1056" s="4" t="s">
        <v>3962</v>
      </c>
      <c r="Z1056" s="4" t="s">
        <v>3963</v>
      </c>
      <c r="AD1056" s="4" t="s">
        <v>127</v>
      </c>
      <c r="AE1056" s="4" t="s">
        <v>128</v>
      </c>
    </row>
    <row r="1057" spans="1:72" ht="13.5" customHeight="1">
      <c r="A1057" s="6" t="str">
        <f>HYPERLINK("http://kyu.snu.ac.kr/sdhj/index.jsp?type=hj/GK14791_00IM0001_137b.jpg","1870_해북촌_137b")</f>
        <v>1870_해북촌_137b</v>
      </c>
      <c r="B1057" s="4">
        <v>1870</v>
      </c>
      <c r="C1057" s="4" t="s">
        <v>9269</v>
      </c>
      <c r="D1057" s="4" t="s">
        <v>9270</v>
      </c>
      <c r="E1057" s="4">
        <v>1056</v>
      </c>
      <c r="F1057" s="4">
        <v>7</v>
      </c>
      <c r="G1057" s="4" t="s">
        <v>3694</v>
      </c>
      <c r="H1057" s="4" t="s">
        <v>3695</v>
      </c>
      <c r="I1057" s="4">
        <v>3</v>
      </c>
      <c r="L1057" s="4">
        <v>5</v>
      </c>
      <c r="M1057" s="4" t="s">
        <v>3964</v>
      </c>
      <c r="N1057" s="4" t="s">
        <v>3965</v>
      </c>
      <c r="T1057" s="4" t="s">
        <v>9825</v>
      </c>
      <c r="U1057" s="4" t="s">
        <v>73</v>
      </c>
      <c r="V1057" s="4" t="s">
        <v>74</v>
      </c>
      <c r="W1057" s="4" t="s">
        <v>310</v>
      </c>
      <c r="X1057" s="4" t="s">
        <v>311</v>
      </c>
      <c r="Y1057" s="4" t="s">
        <v>3966</v>
      </c>
      <c r="Z1057" s="4" t="s">
        <v>3967</v>
      </c>
      <c r="AC1057" s="4">
        <v>50</v>
      </c>
      <c r="AD1057" s="4" t="s">
        <v>169</v>
      </c>
      <c r="AE1057" s="4" t="s">
        <v>170</v>
      </c>
      <c r="AJ1057" s="4" t="s">
        <v>34</v>
      </c>
      <c r="AK1057" s="4" t="s">
        <v>35</v>
      </c>
      <c r="AL1057" s="4" t="s">
        <v>488</v>
      </c>
      <c r="AM1057" s="4" t="s">
        <v>489</v>
      </c>
      <c r="AT1057" s="4" t="s">
        <v>82</v>
      </c>
      <c r="AU1057" s="4" t="s">
        <v>83</v>
      </c>
      <c r="AV1057" s="4" t="s">
        <v>3968</v>
      </c>
      <c r="AW1057" s="4" t="s">
        <v>3969</v>
      </c>
      <c r="BG1057" s="4" t="s">
        <v>82</v>
      </c>
      <c r="BH1057" s="4" t="s">
        <v>83</v>
      </c>
      <c r="BI1057" s="4" t="s">
        <v>2406</v>
      </c>
      <c r="BJ1057" s="4" t="s">
        <v>2407</v>
      </c>
      <c r="BK1057" s="4" t="s">
        <v>82</v>
      </c>
      <c r="BL1057" s="4" t="s">
        <v>83</v>
      </c>
      <c r="BM1057" s="4" t="s">
        <v>3970</v>
      </c>
      <c r="BN1057" s="4" t="s">
        <v>3971</v>
      </c>
      <c r="BO1057" s="4" t="s">
        <v>82</v>
      </c>
      <c r="BP1057" s="4" t="s">
        <v>83</v>
      </c>
      <c r="BQ1057" s="4" t="s">
        <v>3972</v>
      </c>
      <c r="BR1057" s="4" t="s">
        <v>3973</v>
      </c>
      <c r="BS1057" s="4" t="s">
        <v>260</v>
      </c>
      <c r="BT1057" s="4" t="s">
        <v>261</v>
      </c>
    </row>
    <row r="1058" spans="1:72" ht="13.5" customHeight="1">
      <c r="A1058" s="6" t="str">
        <f>HYPERLINK("http://kyu.snu.ac.kr/sdhj/index.jsp?type=hj/GK14791_00IM0001_137b.jpg","1870_해북촌_137b")</f>
        <v>1870_해북촌_137b</v>
      </c>
      <c r="B1058" s="4">
        <v>1870</v>
      </c>
      <c r="C1058" s="4" t="s">
        <v>9047</v>
      </c>
      <c r="D1058" s="4" t="s">
        <v>9048</v>
      </c>
      <c r="E1058" s="4">
        <v>1057</v>
      </c>
      <c r="F1058" s="4">
        <v>7</v>
      </c>
      <c r="G1058" s="4" t="s">
        <v>3694</v>
      </c>
      <c r="H1058" s="4" t="s">
        <v>3695</v>
      </c>
      <c r="I1058" s="4">
        <v>3</v>
      </c>
      <c r="L1058" s="4">
        <v>5</v>
      </c>
      <c r="M1058" s="4" t="s">
        <v>3964</v>
      </c>
      <c r="N1058" s="4" t="s">
        <v>3965</v>
      </c>
      <c r="S1058" s="4" t="s">
        <v>96</v>
      </c>
      <c r="T1058" s="4" t="s">
        <v>97</v>
      </c>
      <c r="W1058" s="4" t="s">
        <v>688</v>
      </c>
      <c r="X1058" s="4" t="s">
        <v>689</v>
      </c>
      <c r="Y1058" s="4" t="s">
        <v>100</v>
      </c>
      <c r="Z1058" s="4" t="s">
        <v>101</v>
      </c>
      <c r="AC1058" s="4">
        <v>42</v>
      </c>
      <c r="AD1058" s="4" t="s">
        <v>308</v>
      </c>
      <c r="AE1058" s="4" t="s">
        <v>309</v>
      </c>
      <c r="AJ1058" s="4" t="s">
        <v>104</v>
      </c>
      <c r="AK1058" s="4" t="s">
        <v>105</v>
      </c>
      <c r="AL1058" s="4" t="s">
        <v>260</v>
      </c>
      <c r="AM1058" s="4" t="s">
        <v>261</v>
      </c>
      <c r="AT1058" s="4" t="s">
        <v>82</v>
      </c>
      <c r="AU1058" s="4" t="s">
        <v>83</v>
      </c>
      <c r="AV1058" s="4" t="s">
        <v>3457</v>
      </c>
      <c r="AW1058" s="4" t="s">
        <v>2367</v>
      </c>
      <c r="BG1058" s="4" t="s">
        <v>82</v>
      </c>
      <c r="BH1058" s="4" t="s">
        <v>83</v>
      </c>
      <c r="BI1058" s="4" t="s">
        <v>2476</v>
      </c>
      <c r="BJ1058" s="4" t="s">
        <v>2477</v>
      </c>
      <c r="BK1058" s="4" t="s">
        <v>336</v>
      </c>
      <c r="BL1058" s="4" t="s">
        <v>337</v>
      </c>
      <c r="BM1058" s="4" t="s">
        <v>3458</v>
      </c>
      <c r="BN1058" s="4" t="s">
        <v>3459</v>
      </c>
      <c r="BO1058" s="4" t="s">
        <v>82</v>
      </c>
      <c r="BP1058" s="4" t="s">
        <v>83</v>
      </c>
      <c r="BQ1058" s="4" t="s">
        <v>1023</v>
      </c>
      <c r="BR1058" s="4" t="s">
        <v>1024</v>
      </c>
      <c r="BS1058" s="4" t="s">
        <v>153</v>
      </c>
      <c r="BT1058" s="4" t="s">
        <v>154</v>
      </c>
    </row>
    <row r="1059" spans="1:72" ht="13.5" customHeight="1">
      <c r="A1059" s="6" t="str">
        <f>HYPERLINK("http://kyu.snu.ac.kr/sdhj/index.jsp?type=hj/GK14791_00IM0001_137b.jpg","1870_해북촌_137b")</f>
        <v>1870_해북촌_137b</v>
      </c>
      <c r="B1059" s="4">
        <v>1870</v>
      </c>
      <c r="C1059" s="4" t="s">
        <v>9261</v>
      </c>
      <c r="D1059" s="4" t="s">
        <v>9262</v>
      </c>
      <c r="E1059" s="4">
        <v>1058</v>
      </c>
      <c r="F1059" s="4">
        <v>7</v>
      </c>
      <c r="G1059" s="4" t="s">
        <v>3694</v>
      </c>
      <c r="H1059" s="4" t="s">
        <v>3695</v>
      </c>
      <c r="I1059" s="4">
        <v>3</v>
      </c>
      <c r="L1059" s="4">
        <v>5</v>
      </c>
      <c r="M1059" s="4" t="s">
        <v>3964</v>
      </c>
      <c r="N1059" s="4" t="s">
        <v>3965</v>
      </c>
      <c r="S1059" s="4" t="s">
        <v>116</v>
      </c>
      <c r="T1059" s="4" t="s">
        <v>117</v>
      </c>
      <c r="Y1059" s="4" t="s">
        <v>3974</v>
      </c>
      <c r="Z1059" s="4" t="s">
        <v>3975</v>
      </c>
      <c r="AC1059" s="4">
        <v>13</v>
      </c>
      <c r="AD1059" s="4" t="s">
        <v>295</v>
      </c>
      <c r="AE1059" s="4" t="s">
        <v>296</v>
      </c>
    </row>
    <row r="1060" spans="1:72" ht="13.5" customHeight="1">
      <c r="A1060" s="6" t="str">
        <f>HYPERLINK("http://kyu.snu.ac.kr/sdhj/index.jsp?type=hj/GK14791_00IM0001_137b.jpg","1870_해북촌_137b")</f>
        <v>1870_해북촌_137b</v>
      </c>
      <c r="B1060" s="4">
        <v>1870</v>
      </c>
      <c r="C1060" s="4" t="s">
        <v>9204</v>
      </c>
      <c r="D1060" s="4" t="s">
        <v>9205</v>
      </c>
      <c r="E1060" s="4">
        <v>1059</v>
      </c>
      <c r="F1060" s="4">
        <v>7</v>
      </c>
      <c r="G1060" s="4" t="s">
        <v>3694</v>
      </c>
      <c r="H1060" s="4" t="s">
        <v>3695</v>
      </c>
      <c r="I1060" s="4">
        <v>3</v>
      </c>
      <c r="L1060" s="4">
        <v>5</v>
      </c>
      <c r="M1060" s="4" t="s">
        <v>3964</v>
      </c>
      <c r="N1060" s="4" t="s">
        <v>3965</v>
      </c>
      <c r="T1060" s="4" t="s">
        <v>9826</v>
      </c>
      <c r="U1060" s="4" t="s">
        <v>284</v>
      </c>
      <c r="V1060" s="4" t="s">
        <v>285</v>
      </c>
      <c r="Y1060" s="4" t="s">
        <v>3976</v>
      </c>
      <c r="Z1060" s="4" t="s">
        <v>3977</v>
      </c>
      <c r="AD1060" s="4" t="s">
        <v>308</v>
      </c>
      <c r="AE1060" s="4" t="s">
        <v>309</v>
      </c>
    </row>
    <row r="1061" spans="1:72" ht="13.5" customHeight="1">
      <c r="A1061" s="6" t="str">
        <f>HYPERLINK("http://kyu.snu.ac.kr/sdhj/index.jsp?type=hj/GK14791_00IM0001_137b.jpg","1870_해북촌_137b")</f>
        <v>1870_해북촌_137b</v>
      </c>
      <c r="B1061" s="4">
        <v>1870</v>
      </c>
      <c r="C1061" s="4" t="s">
        <v>9204</v>
      </c>
      <c r="D1061" s="4" t="s">
        <v>9205</v>
      </c>
      <c r="E1061" s="4">
        <v>1060</v>
      </c>
      <c r="F1061" s="4">
        <v>7</v>
      </c>
      <c r="G1061" s="4" t="s">
        <v>3694</v>
      </c>
      <c r="H1061" s="4" t="s">
        <v>3695</v>
      </c>
      <c r="I1061" s="4">
        <v>3</v>
      </c>
      <c r="L1061" s="4">
        <v>5</v>
      </c>
      <c r="M1061" s="4" t="s">
        <v>3964</v>
      </c>
      <c r="N1061" s="4" t="s">
        <v>3965</v>
      </c>
      <c r="T1061" s="4" t="s">
        <v>9826</v>
      </c>
      <c r="U1061" s="4" t="s">
        <v>138</v>
      </c>
      <c r="V1061" s="4" t="s">
        <v>139</v>
      </c>
      <c r="Y1061" s="4" t="s">
        <v>3978</v>
      </c>
      <c r="Z1061" s="4" t="s">
        <v>3979</v>
      </c>
      <c r="AD1061" s="4" t="s">
        <v>826</v>
      </c>
      <c r="AE1061" s="4" t="s">
        <v>827</v>
      </c>
    </row>
    <row r="1062" spans="1:72" ht="13.5" customHeight="1">
      <c r="A1062" s="6" t="str">
        <f>HYPERLINK("http://kyu.snu.ac.kr/sdhj/index.jsp?type=hj/GK14791_00IM0001_137b.jpg","1870_해북촌_137b")</f>
        <v>1870_해북촌_137b</v>
      </c>
      <c r="B1062" s="4">
        <v>1870</v>
      </c>
      <c r="C1062" s="4" t="s">
        <v>9204</v>
      </c>
      <c r="D1062" s="4" t="s">
        <v>9205</v>
      </c>
      <c r="E1062" s="4">
        <v>1061</v>
      </c>
      <c r="F1062" s="4">
        <v>7</v>
      </c>
      <c r="G1062" s="4" t="s">
        <v>3694</v>
      </c>
      <c r="H1062" s="4" t="s">
        <v>3695</v>
      </c>
      <c r="I1062" s="4">
        <v>4</v>
      </c>
      <c r="J1062" s="4" t="s">
        <v>3980</v>
      </c>
      <c r="K1062" s="4" t="s">
        <v>9827</v>
      </c>
      <c r="L1062" s="4">
        <v>1</v>
      </c>
      <c r="M1062" s="4" t="s">
        <v>3981</v>
      </c>
      <c r="N1062" s="4" t="s">
        <v>3982</v>
      </c>
      <c r="T1062" s="4" t="s">
        <v>9009</v>
      </c>
      <c r="U1062" s="4" t="s">
        <v>73</v>
      </c>
      <c r="V1062" s="4" t="s">
        <v>74</v>
      </c>
      <c r="W1062" s="4" t="s">
        <v>688</v>
      </c>
      <c r="X1062" s="4" t="s">
        <v>689</v>
      </c>
      <c r="Y1062" s="4" t="s">
        <v>3983</v>
      </c>
      <c r="Z1062" s="4" t="s">
        <v>3984</v>
      </c>
      <c r="AC1062" s="4">
        <v>41</v>
      </c>
      <c r="AD1062" s="4" t="s">
        <v>174</v>
      </c>
      <c r="AE1062" s="4" t="s">
        <v>175</v>
      </c>
      <c r="AJ1062" s="4" t="s">
        <v>34</v>
      </c>
      <c r="AK1062" s="4" t="s">
        <v>35</v>
      </c>
      <c r="AL1062" s="4" t="s">
        <v>260</v>
      </c>
      <c r="AM1062" s="4" t="s">
        <v>261</v>
      </c>
      <c r="AT1062" s="4" t="s">
        <v>82</v>
      </c>
      <c r="AU1062" s="4" t="s">
        <v>83</v>
      </c>
      <c r="AV1062" s="4" t="s">
        <v>3985</v>
      </c>
      <c r="AW1062" s="4" t="s">
        <v>3986</v>
      </c>
      <c r="BG1062" s="4" t="s">
        <v>82</v>
      </c>
      <c r="BH1062" s="4" t="s">
        <v>83</v>
      </c>
      <c r="BI1062" s="4" t="s">
        <v>3987</v>
      </c>
      <c r="BJ1062" s="4" t="s">
        <v>3988</v>
      </c>
      <c r="BK1062" s="4" t="s">
        <v>82</v>
      </c>
      <c r="BL1062" s="4" t="s">
        <v>83</v>
      </c>
      <c r="BM1062" s="4" t="s">
        <v>3989</v>
      </c>
      <c r="BN1062" s="4" t="s">
        <v>3990</v>
      </c>
      <c r="BO1062" s="4" t="s">
        <v>82</v>
      </c>
      <c r="BP1062" s="4" t="s">
        <v>83</v>
      </c>
      <c r="BQ1062" s="4" t="s">
        <v>3991</v>
      </c>
      <c r="BR1062" s="4" t="s">
        <v>9828</v>
      </c>
      <c r="BS1062" s="4" t="s">
        <v>129</v>
      </c>
      <c r="BT1062" s="4" t="s">
        <v>9829</v>
      </c>
    </row>
    <row r="1063" spans="1:72" ht="13.5" customHeight="1">
      <c r="A1063" s="6" t="str">
        <f>HYPERLINK("http://kyu.snu.ac.kr/sdhj/index.jsp?type=hj/GK14791_00IM0001_137b.jpg","1870_해북촌_137b")</f>
        <v>1870_해북촌_137b</v>
      </c>
      <c r="B1063" s="4">
        <v>1870</v>
      </c>
      <c r="C1063" s="4" t="s">
        <v>9830</v>
      </c>
      <c r="D1063" s="4" t="s">
        <v>9831</v>
      </c>
      <c r="E1063" s="4">
        <v>1062</v>
      </c>
      <c r="F1063" s="4">
        <v>7</v>
      </c>
      <c r="G1063" s="4" t="s">
        <v>3694</v>
      </c>
      <c r="H1063" s="4" t="s">
        <v>3695</v>
      </c>
      <c r="I1063" s="4">
        <v>4</v>
      </c>
      <c r="L1063" s="4">
        <v>1</v>
      </c>
      <c r="M1063" s="4" t="s">
        <v>3981</v>
      </c>
      <c r="N1063" s="4" t="s">
        <v>3982</v>
      </c>
      <c r="S1063" s="4" t="s">
        <v>96</v>
      </c>
      <c r="T1063" s="4" t="s">
        <v>97</v>
      </c>
      <c r="W1063" s="4" t="s">
        <v>3992</v>
      </c>
      <c r="X1063" s="4" t="s">
        <v>3993</v>
      </c>
      <c r="Y1063" s="4" t="s">
        <v>100</v>
      </c>
      <c r="Z1063" s="4" t="s">
        <v>101</v>
      </c>
      <c r="AC1063" s="4">
        <v>41</v>
      </c>
      <c r="AD1063" s="4" t="s">
        <v>174</v>
      </c>
      <c r="AE1063" s="4" t="s">
        <v>175</v>
      </c>
      <c r="AJ1063" s="4" t="s">
        <v>104</v>
      </c>
      <c r="AK1063" s="4" t="s">
        <v>105</v>
      </c>
      <c r="AL1063" s="4" t="s">
        <v>3994</v>
      </c>
      <c r="AM1063" s="4" t="s">
        <v>3995</v>
      </c>
      <c r="AT1063" s="4" t="s">
        <v>82</v>
      </c>
      <c r="AU1063" s="4" t="s">
        <v>83</v>
      </c>
      <c r="AV1063" s="4" t="s">
        <v>3996</v>
      </c>
      <c r="AW1063" s="4" t="s">
        <v>3997</v>
      </c>
      <c r="BG1063" s="4" t="s">
        <v>82</v>
      </c>
      <c r="BH1063" s="4" t="s">
        <v>83</v>
      </c>
      <c r="BI1063" s="4" t="s">
        <v>376</v>
      </c>
      <c r="BJ1063" s="4" t="s">
        <v>377</v>
      </c>
      <c r="BK1063" s="4" t="s">
        <v>82</v>
      </c>
      <c r="BL1063" s="4" t="s">
        <v>83</v>
      </c>
      <c r="BM1063" s="4" t="s">
        <v>3998</v>
      </c>
      <c r="BN1063" s="4" t="s">
        <v>3999</v>
      </c>
      <c r="BO1063" s="4" t="s">
        <v>82</v>
      </c>
      <c r="BP1063" s="4" t="s">
        <v>83</v>
      </c>
      <c r="BQ1063" s="4" t="s">
        <v>4000</v>
      </c>
      <c r="BR1063" s="4" t="s">
        <v>4001</v>
      </c>
      <c r="BS1063" s="4" t="s">
        <v>115</v>
      </c>
      <c r="BT1063" s="4" t="s">
        <v>9598</v>
      </c>
    </row>
    <row r="1064" spans="1:72" ht="13.5" customHeight="1">
      <c r="A1064" s="6" t="str">
        <f>HYPERLINK("http://kyu.snu.ac.kr/sdhj/index.jsp?type=hj/GK14791_00IM0001_137b.jpg","1870_해북촌_137b")</f>
        <v>1870_해북촌_137b</v>
      </c>
      <c r="B1064" s="4">
        <v>1870</v>
      </c>
      <c r="C1064" s="4" t="s">
        <v>9144</v>
      </c>
      <c r="D1064" s="4" t="s">
        <v>9145</v>
      </c>
      <c r="E1064" s="4">
        <v>1063</v>
      </c>
      <c r="F1064" s="4">
        <v>7</v>
      </c>
      <c r="G1064" s="4" t="s">
        <v>3694</v>
      </c>
      <c r="H1064" s="4" t="s">
        <v>3695</v>
      </c>
      <c r="I1064" s="4">
        <v>4</v>
      </c>
      <c r="L1064" s="4">
        <v>1</v>
      </c>
      <c r="M1064" s="4" t="s">
        <v>3981</v>
      </c>
      <c r="N1064" s="4" t="s">
        <v>3982</v>
      </c>
      <c r="T1064" s="4" t="s">
        <v>9021</v>
      </c>
      <c r="U1064" s="4" t="s">
        <v>138</v>
      </c>
      <c r="V1064" s="4" t="s">
        <v>139</v>
      </c>
      <c r="Y1064" s="4" t="s">
        <v>4002</v>
      </c>
      <c r="Z1064" s="4" t="s">
        <v>4003</v>
      </c>
      <c r="AD1064" s="4" t="s">
        <v>151</v>
      </c>
      <c r="AE1064" s="4" t="s">
        <v>152</v>
      </c>
    </row>
    <row r="1065" spans="1:72" ht="13.5" customHeight="1">
      <c r="A1065" s="6" t="str">
        <f>HYPERLINK("http://kyu.snu.ac.kr/sdhj/index.jsp?type=hj/GK14791_00IM0001_137b.jpg","1870_해북촌_137b")</f>
        <v>1870_해북촌_137b</v>
      </c>
      <c r="B1065" s="4">
        <v>1870</v>
      </c>
      <c r="C1065" s="4" t="s">
        <v>9012</v>
      </c>
      <c r="D1065" s="4" t="s">
        <v>9013</v>
      </c>
      <c r="E1065" s="4">
        <v>1064</v>
      </c>
      <c r="F1065" s="4">
        <v>7</v>
      </c>
      <c r="G1065" s="4" t="s">
        <v>3694</v>
      </c>
      <c r="H1065" s="4" t="s">
        <v>3695</v>
      </c>
      <c r="I1065" s="4">
        <v>4</v>
      </c>
      <c r="L1065" s="4">
        <v>1</v>
      </c>
      <c r="M1065" s="4" t="s">
        <v>3981</v>
      </c>
      <c r="N1065" s="4" t="s">
        <v>3982</v>
      </c>
      <c r="T1065" s="4" t="s">
        <v>9021</v>
      </c>
      <c r="U1065" s="4" t="s">
        <v>138</v>
      </c>
      <c r="V1065" s="4" t="s">
        <v>139</v>
      </c>
      <c r="Y1065" s="4" t="s">
        <v>4004</v>
      </c>
      <c r="Z1065" s="4" t="s">
        <v>4005</v>
      </c>
      <c r="AD1065" s="4" t="s">
        <v>274</v>
      </c>
      <c r="AE1065" s="4" t="s">
        <v>275</v>
      </c>
    </row>
    <row r="1066" spans="1:72" ht="13.5" customHeight="1">
      <c r="A1066" s="6" t="str">
        <f>HYPERLINK("http://kyu.snu.ac.kr/sdhj/index.jsp?type=hj/GK14791_00IM0001_137b.jpg","1870_해북촌_137b")</f>
        <v>1870_해북촌_137b</v>
      </c>
      <c r="B1066" s="4">
        <v>1870</v>
      </c>
      <c r="C1066" s="4" t="s">
        <v>9012</v>
      </c>
      <c r="D1066" s="4" t="s">
        <v>9013</v>
      </c>
      <c r="E1066" s="4">
        <v>1065</v>
      </c>
      <c r="F1066" s="4">
        <v>7</v>
      </c>
      <c r="G1066" s="4" t="s">
        <v>3694</v>
      </c>
      <c r="H1066" s="4" t="s">
        <v>3695</v>
      </c>
      <c r="I1066" s="4">
        <v>4</v>
      </c>
      <c r="L1066" s="4">
        <v>1</v>
      </c>
      <c r="M1066" s="4" t="s">
        <v>3981</v>
      </c>
      <c r="N1066" s="4" t="s">
        <v>3982</v>
      </c>
      <c r="T1066" s="4" t="s">
        <v>9021</v>
      </c>
      <c r="U1066" s="4" t="s">
        <v>284</v>
      </c>
      <c r="V1066" s="4" t="s">
        <v>285</v>
      </c>
      <c r="Y1066" s="4" t="s">
        <v>4006</v>
      </c>
      <c r="Z1066" s="4" t="s">
        <v>4007</v>
      </c>
      <c r="AD1066" s="4" t="s">
        <v>151</v>
      </c>
      <c r="AE1066" s="4" t="s">
        <v>152</v>
      </c>
    </row>
    <row r="1067" spans="1:72" ht="13.5" customHeight="1">
      <c r="A1067" s="6" t="str">
        <f>HYPERLINK("http://kyu.snu.ac.kr/sdhj/index.jsp?type=hj/GK14791_00IM0001_137b.jpg","1870_해북촌_137b")</f>
        <v>1870_해북촌_137b</v>
      </c>
      <c r="B1067" s="4">
        <v>1870</v>
      </c>
      <c r="C1067" s="4" t="s">
        <v>9012</v>
      </c>
      <c r="D1067" s="4" t="s">
        <v>9013</v>
      </c>
      <c r="E1067" s="4">
        <v>1066</v>
      </c>
      <c r="F1067" s="4">
        <v>7</v>
      </c>
      <c r="G1067" s="4" t="s">
        <v>3694</v>
      </c>
      <c r="H1067" s="4" t="s">
        <v>3695</v>
      </c>
      <c r="I1067" s="4">
        <v>4</v>
      </c>
      <c r="L1067" s="4">
        <v>2</v>
      </c>
      <c r="M1067" s="4" t="s">
        <v>4008</v>
      </c>
      <c r="N1067" s="4" t="s">
        <v>4009</v>
      </c>
      <c r="T1067" s="4" t="s">
        <v>9030</v>
      </c>
      <c r="U1067" s="4" t="s">
        <v>3530</v>
      </c>
      <c r="V1067" s="4" t="s">
        <v>3531</v>
      </c>
      <c r="W1067" s="4" t="s">
        <v>126</v>
      </c>
      <c r="X1067" s="4" t="s">
        <v>9832</v>
      </c>
      <c r="Y1067" s="4" t="s">
        <v>4010</v>
      </c>
      <c r="Z1067" s="4" t="s">
        <v>1291</v>
      </c>
      <c r="AC1067" s="4">
        <v>57</v>
      </c>
      <c r="AD1067" s="4" t="s">
        <v>248</v>
      </c>
      <c r="AE1067" s="4" t="s">
        <v>249</v>
      </c>
      <c r="AJ1067" s="4" t="s">
        <v>34</v>
      </c>
      <c r="AK1067" s="4" t="s">
        <v>35</v>
      </c>
      <c r="AL1067" s="4" t="s">
        <v>115</v>
      </c>
      <c r="AM1067" s="4" t="s">
        <v>9833</v>
      </c>
      <c r="AT1067" s="4" t="s">
        <v>3530</v>
      </c>
      <c r="AU1067" s="4" t="s">
        <v>3531</v>
      </c>
      <c r="AV1067" s="4" t="s">
        <v>4011</v>
      </c>
      <c r="AW1067" s="4" t="s">
        <v>4012</v>
      </c>
      <c r="BG1067" s="4" t="s">
        <v>3530</v>
      </c>
      <c r="BH1067" s="4" t="s">
        <v>3531</v>
      </c>
      <c r="BI1067" s="4" t="s">
        <v>4013</v>
      </c>
      <c r="BJ1067" s="4" t="s">
        <v>4014</v>
      </c>
      <c r="BK1067" s="4" t="s">
        <v>3530</v>
      </c>
      <c r="BL1067" s="4" t="s">
        <v>3531</v>
      </c>
      <c r="BM1067" s="4" t="s">
        <v>4015</v>
      </c>
      <c r="BN1067" s="4" t="s">
        <v>4016</v>
      </c>
      <c r="BO1067" s="4" t="s">
        <v>1971</v>
      </c>
      <c r="BP1067" s="4" t="s">
        <v>1972</v>
      </c>
      <c r="BQ1067" s="4" t="s">
        <v>4017</v>
      </c>
      <c r="BR1067" s="4" t="s">
        <v>4018</v>
      </c>
      <c r="BS1067" s="4" t="s">
        <v>684</v>
      </c>
      <c r="BT1067" s="4" t="s">
        <v>685</v>
      </c>
    </row>
    <row r="1068" spans="1:72" ht="13.5" customHeight="1">
      <c r="A1068" s="6" t="str">
        <f>HYPERLINK("http://kyu.snu.ac.kr/sdhj/index.jsp?type=hj/GK14791_00IM0001_137b.jpg","1870_해북촌_137b")</f>
        <v>1870_해북촌_137b</v>
      </c>
      <c r="B1068" s="4">
        <v>1870</v>
      </c>
      <c r="C1068" s="4" t="s">
        <v>9062</v>
      </c>
      <c r="D1068" s="4" t="s">
        <v>9063</v>
      </c>
      <c r="E1068" s="4">
        <v>1067</v>
      </c>
      <c r="F1068" s="4">
        <v>7</v>
      </c>
      <c r="G1068" s="4" t="s">
        <v>3694</v>
      </c>
      <c r="H1068" s="4" t="s">
        <v>3695</v>
      </c>
      <c r="I1068" s="4">
        <v>4</v>
      </c>
      <c r="L1068" s="4">
        <v>2</v>
      </c>
      <c r="M1068" s="4" t="s">
        <v>4008</v>
      </c>
      <c r="N1068" s="4" t="s">
        <v>4009</v>
      </c>
      <c r="S1068" s="4" t="s">
        <v>96</v>
      </c>
      <c r="T1068" s="4" t="s">
        <v>97</v>
      </c>
      <c r="W1068" s="4" t="s">
        <v>4019</v>
      </c>
      <c r="X1068" s="4" t="s">
        <v>9834</v>
      </c>
      <c r="Y1068" s="4" t="s">
        <v>21</v>
      </c>
      <c r="Z1068" s="4" t="s">
        <v>22</v>
      </c>
      <c r="AC1068" s="4">
        <v>52</v>
      </c>
      <c r="AD1068" s="4" t="s">
        <v>380</v>
      </c>
      <c r="AE1068" s="4" t="s">
        <v>381</v>
      </c>
      <c r="AJ1068" s="4" t="s">
        <v>34</v>
      </c>
      <c r="AK1068" s="4" t="s">
        <v>35</v>
      </c>
      <c r="AL1068" s="4" t="s">
        <v>270</v>
      </c>
      <c r="AM1068" s="4" t="s">
        <v>271</v>
      </c>
      <c r="AT1068" s="4" t="s">
        <v>1971</v>
      </c>
      <c r="AU1068" s="4" t="s">
        <v>1972</v>
      </c>
      <c r="AV1068" s="4" t="s">
        <v>4020</v>
      </c>
      <c r="AW1068" s="4" t="s">
        <v>4021</v>
      </c>
      <c r="BG1068" s="4" t="s">
        <v>1971</v>
      </c>
      <c r="BH1068" s="4" t="s">
        <v>1972</v>
      </c>
      <c r="BI1068" s="4" t="s">
        <v>4022</v>
      </c>
      <c r="BJ1068" s="4" t="s">
        <v>4023</v>
      </c>
      <c r="BK1068" s="4" t="s">
        <v>1971</v>
      </c>
      <c r="BL1068" s="4" t="s">
        <v>1972</v>
      </c>
      <c r="BM1068" s="4" t="s">
        <v>4024</v>
      </c>
      <c r="BN1068" s="4" t="s">
        <v>4025</v>
      </c>
      <c r="BO1068" s="4" t="s">
        <v>1971</v>
      </c>
      <c r="BP1068" s="4" t="s">
        <v>1972</v>
      </c>
      <c r="BQ1068" s="4" t="s">
        <v>4026</v>
      </c>
      <c r="BR1068" s="4" t="s">
        <v>9835</v>
      </c>
      <c r="BS1068" s="4" t="s">
        <v>422</v>
      </c>
      <c r="BT1068" s="4" t="s">
        <v>423</v>
      </c>
    </row>
    <row r="1069" spans="1:72" ht="13.5" customHeight="1">
      <c r="A1069" s="6" t="str">
        <f>HYPERLINK("http://kyu.snu.ac.kr/sdhj/index.jsp?type=hj/GK14791_00IM0001_138a.jpg","1870_해북촌_138a")</f>
        <v>1870_해북촌_138a</v>
      </c>
      <c r="B1069" s="4">
        <v>1870</v>
      </c>
      <c r="C1069" s="4" t="s">
        <v>9836</v>
      </c>
      <c r="D1069" s="4" t="s">
        <v>9837</v>
      </c>
      <c r="E1069" s="4">
        <v>1068</v>
      </c>
      <c r="F1069" s="4">
        <v>7</v>
      </c>
      <c r="G1069" s="4" t="s">
        <v>3694</v>
      </c>
      <c r="H1069" s="4" t="s">
        <v>3695</v>
      </c>
      <c r="I1069" s="4">
        <v>4</v>
      </c>
      <c r="L1069" s="4">
        <v>2</v>
      </c>
      <c r="M1069" s="4" t="s">
        <v>4008</v>
      </c>
      <c r="N1069" s="4" t="s">
        <v>4009</v>
      </c>
      <c r="S1069" s="4" t="s">
        <v>116</v>
      </c>
      <c r="T1069" s="4" t="s">
        <v>117</v>
      </c>
      <c r="Y1069" s="4" t="s">
        <v>9838</v>
      </c>
      <c r="Z1069" s="4" t="s">
        <v>4027</v>
      </c>
      <c r="AC1069" s="4">
        <v>33</v>
      </c>
      <c r="AD1069" s="4" t="s">
        <v>621</v>
      </c>
      <c r="AE1069" s="4" t="s">
        <v>622</v>
      </c>
    </row>
    <row r="1070" spans="1:72" ht="13.5" customHeight="1">
      <c r="A1070" s="6" t="str">
        <f>HYPERLINK("http://kyu.snu.ac.kr/sdhj/index.jsp?type=hj/GK14791_00IM0001_138a.jpg","1870_해북촌_138a")</f>
        <v>1870_해북촌_138a</v>
      </c>
      <c r="B1070" s="4">
        <v>1870</v>
      </c>
      <c r="C1070" s="4" t="s">
        <v>9033</v>
      </c>
      <c r="D1070" s="4" t="s">
        <v>9034</v>
      </c>
      <c r="E1070" s="4">
        <v>1069</v>
      </c>
      <c r="F1070" s="4">
        <v>7</v>
      </c>
      <c r="G1070" s="4" t="s">
        <v>3694</v>
      </c>
      <c r="H1070" s="4" t="s">
        <v>3695</v>
      </c>
      <c r="I1070" s="4">
        <v>4</v>
      </c>
      <c r="L1070" s="4">
        <v>2</v>
      </c>
      <c r="M1070" s="4" t="s">
        <v>4008</v>
      </c>
      <c r="N1070" s="4" t="s">
        <v>4009</v>
      </c>
      <c r="S1070" s="4" t="s">
        <v>124</v>
      </c>
      <c r="T1070" s="4" t="s">
        <v>125</v>
      </c>
      <c r="W1070" s="4" t="s">
        <v>9839</v>
      </c>
      <c r="X1070" s="4" t="s">
        <v>9840</v>
      </c>
      <c r="Y1070" s="4" t="s">
        <v>21</v>
      </c>
      <c r="Z1070" s="4" t="s">
        <v>22</v>
      </c>
      <c r="AC1070" s="4">
        <v>28</v>
      </c>
      <c r="AD1070" s="4" t="s">
        <v>242</v>
      </c>
      <c r="AE1070" s="4" t="s">
        <v>243</v>
      </c>
    </row>
    <row r="1071" spans="1:72" ht="13.5" customHeight="1">
      <c r="A1071" s="6" t="str">
        <f>HYPERLINK("http://kyu.snu.ac.kr/sdhj/index.jsp?type=hj/GK14791_00IM0001_138a.jpg","1870_해북촌_138a")</f>
        <v>1870_해북촌_138a</v>
      </c>
      <c r="B1071" s="4">
        <v>1870</v>
      </c>
      <c r="C1071" s="4" t="s">
        <v>9033</v>
      </c>
      <c r="D1071" s="4" t="s">
        <v>9034</v>
      </c>
      <c r="E1071" s="4">
        <v>1070</v>
      </c>
      <c r="F1071" s="4">
        <v>7</v>
      </c>
      <c r="G1071" s="4" t="s">
        <v>3694</v>
      </c>
      <c r="H1071" s="4" t="s">
        <v>3695</v>
      </c>
      <c r="I1071" s="4">
        <v>4</v>
      </c>
      <c r="L1071" s="4">
        <v>2</v>
      </c>
      <c r="M1071" s="4" t="s">
        <v>4008</v>
      </c>
      <c r="N1071" s="4" t="s">
        <v>4009</v>
      </c>
      <c r="T1071" s="4" t="s">
        <v>9040</v>
      </c>
      <c r="U1071" s="4" t="s">
        <v>138</v>
      </c>
      <c r="V1071" s="4" t="s">
        <v>139</v>
      </c>
      <c r="Y1071" s="4" t="s">
        <v>1004</v>
      </c>
      <c r="Z1071" s="4" t="s">
        <v>1005</v>
      </c>
      <c r="AD1071" s="4" t="s">
        <v>510</v>
      </c>
      <c r="AE1071" s="4" t="s">
        <v>511</v>
      </c>
    </row>
    <row r="1072" spans="1:72" ht="13.5" customHeight="1">
      <c r="A1072" s="6" t="str">
        <f>HYPERLINK("http://kyu.snu.ac.kr/sdhj/index.jsp?type=hj/GK14791_00IM0001_138a.jpg","1870_해북촌_138a")</f>
        <v>1870_해북촌_138a</v>
      </c>
      <c r="B1072" s="4">
        <v>1870</v>
      </c>
      <c r="C1072" s="4" t="s">
        <v>9033</v>
      </c>
      <c r="D1072" s="4" t="s">
        <v>9034</v>
      </c>
      <c r="E1072" s="4">
        <v>1071</v>
      </c>
      <c r="F1072" s="4">
        <v>7</v>
      </c>
      <c r="G1072" s="4" t="s">
        <v>3694</v>
      </c>
      <c r="H1072" s="4" t="s">
        <v>3695</v>
      </c>
      <c r="I1072" s="4">
        <v>4</v>
      </c>
      <c r="L1072" s="4">
        <v>2</v>
      </c>
      <c r="M1072" s="4" t="s">
        <v>4008</v>
      </c>
      <c r="N1072" s="4" t="s">
        <v>4009</v>
      </c>
      <c r="T1072" s="4" t="s">
        <v>9040</v>
      </c>
      <c r="Y1072" s="4" t="s">
        <v>630</v>
      </c>
      <c r="Z1072" s="4" t="s">
        <v>631</v>
      </c>
      <c r="AD1072" s="4" t="s">
        <v>274</v>
      </c>
      <c r="AE1072" s="4" t="s">
        <v>275</v>
      </c>
    </row>
    <row r="1073" spans="1:72" ht="13.5" customHeight="1">
      <c r="A1073" s="6" t="str">
        <f>HYPERLINK("http://kyu.snu.ac.kr/sdhj/index.jsp?type=hj/GK14791_00IM0001_138a.jpg","1870_해북촌_138a")</f>
        <v>1870_해북촌_138a</v>
      </c>
      <c r="B1073" s="4">
        <v>1870</v>
      </c>
      <c r="C1073" s="4" t="s">
        <v>9033</v>
      </c>
      <c r="D1073" s="4" t="s">
        <v>9034</v>
      </c>
      <c r="E1073" s="4">
        <v>1072</v>
      </c>
      <c r="F1073" s="4">
        <v>7</v>
      </c>
      <c r="G1073" s="4" t="s">
        <v>3694</v>
      </c>
      <c r="H1073" s="4" t="s">
        <v>3695</v>
      </c>
      <c r="I1073" s="4">
        <v>4</v>
      </c>
      <c r="L1073" s="4">
        <v>3</v>
      </c>
      <c r="M1073" s="4" t="s">
        <v>4028</v>
      </c>
      <c r="N1073" s="4" t="s">
        <v>4029</v>
      </c>
      <c r="T1073" s="4" t="s">
        <v>9009</v>
      </c>
      <c r="U1073" s="4" t="s">
        <v>73</v>
      </c>
      <c r="V1073" s="4" t="s">
        <v>74</v>
      </c>
      <c r="W1073" s="4" t="s">
        <v>75</v>
      </c>
      <c r="X1073" s="4" t="s">
        <v>9010</v>
      </c>
      <c r="Y1073" s="4" t="s">
        <v>4030</v>
      </c>
      <c r="Z1073" s="4" t="s">
        <v>4031</v>
      </c>
      <c r="AC1073" s="4">
        <v>74</v>
      </c>
      <c r="AD1073" s="4" t="s">
        <v>218</v>
      </c>
      <c r="AE1073" s="4" t="s">
        <v>219</v>
      </c>
      <c r="AJ1073" s="4" t="s">
        <v>34</v>
      </c>
      <c r="AK1073" s="4" t="s">
        <v>35</v>
      </c>
      <c r="AL1073" s="4" t="s">
        <v>80</v>
      </c>
      <c r="AM1073" s="4" t="s">
        <v>81</v>
      </c>
      <c r="AT1073" s="4" t="s">
        <v>82</v>
      </c>
      <c r="AU1073" s="4" t="s">
        <v>83</v>
      </c>
      <c r="AV1073" s="4" t="s">
        <v>4032</v>
      </c>
      <c r="AW1073" s="4" t="s">
        <v>4033</v>
      </c>
      <c r="BG1073" s="4" t="s">
        <v>82</v>
      </c>
      <c r="BH1073" s="4" t="s">
        <v>83</v>
      </c>
      <c r="BI1073" s="4" t="s">
        <v>4034</v>
      </c>
      <c r="BJ1073" s="4" t="s">
        <v>652</v>
      </c>
      <c r="BK1073" s="4" t="s">
        <v>82</v>
      </c>
      <c r="BL1073" s="4" t="s">
        <v>83</v>
      </c>
      <c r="BM1073" s="4" t="s">
        <v>4035</v>
      </c>
      <c r="BN1073" s="4" t="s">
        <v>4036</v>
      </c>
      <c r="BO1073" s="4" t="s">
        <v>82</v>
      </c>
      <c r="BP1073" s="4" t="s">
        <v>83</v>
      </c>
      <c r="BQ1073" s="4" t="s">
        <v>4037</v>
      </c>
      <c r="BR1073" s="4" t="s">
        <v>4038</v>
      </c>
      <c r="BS1073" s="4" t="s">
        <v>697</v>
      </c>
      <c r="BT1073" s="4" t="s">
        <v>698</v>
      </c>
    </row>
    <row r="1074" spans="1:72" ht="13.5" customHeight="1">
      <c r="A1074" s="6" t="str">
        <f>HYPERLINK("http://kyu.snu.ac.kr/sdhj/index.jsp?type=hj/GK14791_00IM0001_138a.jpg","1870_해북촌_138a")</f>
        <v>1870_해북촌_138a</v>
      </c>
      <c r="B1074" s="4">
        <v>1870</v>
      </c>
      <c r="C1074" s="4" t="s">
        <v>9541</v>
      </c>
      <c r="D1074" s="4" t="s">
        <v>9542</v>
      </c>
      <c r="E1074" s="4">
        <v>1073</v>
      </c>
      <c r="F1074" s="4">
        <v>7</v>
      </c>
      <c r="G1074" s="4" t="s">
        <v>3694</v>
      </c>
      <c r="H1074" s="4" t="s">
        <v>3695</v>
      </c>
      <c r="I1074" s="4">
        <v>4</v>
      </c>
      <c r="L1074" s="4">
        <v>3</v>
      </c>
      <c r="M1074" s="4" t="s">
        <v>4028</v>
      </c>
      <c r="N1074" s="4" t="s">
        <v>4029</v>
      </c>
      <c r="S1074" s="4" t="s">
        <v>116</v>
      </c>
      <c r="T1074" s="4" t="s">
        <v>117</v>
      </c>
      <c r="Y1074" s="4" t="s">
        <v>4039</v>
      </c>
      <c r="Z1074" s="4" t="s">
        <v>2069</v>
      </c>
      <c r="AC1074" s="4">
        <v>42</v>
      </c>
      <c r="AD1074" s="4" t="s">
        <v>184</v>
      </c>
      <c r="AE1074" s="4" t="s">
        <v>185</v>
      </c>
    </row>
    <row r="1075" spans="1:72" ht="13.5" customHeight="1">
      <c r="A1075" s="6" t="str">
        <f>HYPERLINK("http://kyu.snu.ac.kr/sdhj/index.jsp?type=hj/GK14791_00IM0001_138a.jpg","1870_해북촌_138a")</f>
        <v>1870_해북촌_138a</v>
      </c>
      <c r="B1075" s="4">
        <v>1870</v>
      </c>
      <c r="C1075" s="4" t="s">
        <v>9012</v>
      </c>
      <c r="D1075" s="4" t="s">
        <v>9013</v>
      </c>
      <c r="E1075" s="4">
        <v>1074</v>
      </c>
      <c r="F1075" s="4">
        <v>7</v>
      </c>
      <c r="G1075" s="4" t="s">
        <v>3694</v>
      </c>
      <c r="H1075" s="4" t="s">
        <v>3695</v>
      </c>
      <c r="I1075" s="4">
        <v>4</v>
      </c>
      <c r="L1075" s="4">
        <v>3</v>
      </c>
      <c r="M1075" s="4" t="s">
        <v>4028</v>
      </c>
      <c r="N1075" s="4" t="s">
        <v>4029</v>
      </c>
      <c r="S1075" s="4" t="s">
        <v>124</v>
      </c>
      <c r="T1075" s="4" t="s">
        <v>125</v>
      </c>
      <c r="W1075" s="4" t="s">
        <v>198</v>
      </c>
      <c r="X1075" s="4" t="s">
        <v>199</v>
      </c>
      <c r="Y1075" s="4" t="s">
        <v>100</v>
      </c>
      <c r="Z1075" s="4" t="s">
        <v>101</v>
      </c>
      <c r="AC1075" s="4">
        <v>42</v>
      </c>
      <c r="AD1075" s="4" t="s">
        <v>184</v>
      </c>
      <c r="AE1075" s="4" t="s">
        <v>185</v>
      </c>
    </row>
    <row r="1076" spans="1:72" ht="13.5" customHeight="1">
      <c r="A1076" s="6" t="str">
        <f>HYPERLINK("http://kyu.snu.ac.kr/sdhj/index.jsp?type=hj/GK14791_00IM0001_138a.jpg","1870_해북촌_138a")</f>
        <v>1870_해북촌_138a</v>
      </c>
      <c r="B1076" s="4">
        <v>1870</v>
      </c>
      <c r="C1076" s="4" t="s">
        <v>9012</v>
      </c>
      <c r="D1076" s="4" t="s">
        <v>9013</v>
      </c>
      <c r="E1076" s="4">
        <v>1075</v>
      </c>
      <c r="F1076" s="4">
        <v>7</v>
      </c>
      <c r="G1076" s="4" t="s">
        <v>3694</v>
      </c>
      <c r="H1076" s="4" t="s">
        <v>3695</v>
      </c>
      <c r="I1076" s="4">
        <v>4</v>
      </c>
      <c r="L1076" s="4">
        <v>3</v>
      </c>
      <c r="M1076" s="4" t="s">
        <v>4028</v>
      </c>
      <c r="N1076" s="4" t="s">
        <v>4029</v>
      </c>
      <c r="T1076" s="4" t="s">
        <v>9021</v>
      </c>
      <c r="U1076" s="4" t="s">
        <v>138</v>
      </c>
      <c r="V1076" s="4" t="s">
        <v>139</v>
      </c>
      <c r="Y1076" s="4" t="s">
        <v>2959</v>
      </c>
      <c r="Z1076" s="4" t="s">
        <v>2960</v>
      </c>
      <c r="AD1076" s="4" t="s">
        <v>274</v>
      </c>
      <c r="AE1076" s="4" t="s">
        <v>275</v>
      </c>
    </row>
    <row r="1077" spans="1:72" ht="13.5" customHeight="1">
      <c r="A1077" s="6" t="str">
        <f>HYPERLINK("http://kyu.snu.ac.kr/sdhj/index.jsp?type=hj/GK14791_00IM0001_138a.jpg","1870_해북촌_138a")</f>
        <v>1870_해북촌_138a</v>
      </c>
      <c r="B1077" s="4">
        <v>1870</v>
      </c>
      <c r="C1077" s="4" t="s">
        <v>9012</v>
      </c>
      <c r="D1077" s="4" t="s">
        <v>9013</v>
      </c>
      <c r="E1077" s="4">
        <v>1076</v>
      </c>
      <c r="F1077" s="4">
        <v>7</v>
      </c>
      <c r="G1077" s="4" t="s">
        <v>3694</v>
      </c>
      <c r="H1077" s="4" t="s">
        <v>3695</v>
      </c>
      <c r="I1077" s="4">
        <v>4</v>
      </c>
      <c r="L1077" s="4">
        <v>3</v>
      </c>
      <c r="M1077" s="4" t="s">
        <v>4028</v>
      </c>
      <c r="N1077" s="4" t="s">
        <v>4029</v>
      </c>
      <c r="T1077" s="4" t="s">
        <v>9021</v>
      </c>
      <c r="U1077" s="4" t="s">
        <v>138</v>
      </c>
      <c r="V1077" s="4" t="s">
        <v>139</v>
      </c>
      <c r="Y1077" s="4" t="s">
        <v>4040</v>
      </c>
      <c r="Z1077" s="4" t="s">
        <v>4041</v>
      </c>
      <c r="AD1077" s="4" t="s">
        <v>184</v>
      </c>
      <c r="AE1077" s="4" t="s">
        <v>185</v>
      </c>
    </row>
    <row r="1078" spans="1:72" ht="13.5" customHeight="1">
      <c r="A1078" s="6" t="str">
        <f>HYPERLINK("http://kyu.snu.ac.kr/sdhj/index.jsp?type=hj/GK14791_00IM0001_138a.jpg","1870_해북촌_138a")</f>
        <v>1870_해북촌_138a</v>
      </c>
      <c r="B1078" s="4">
        <v>1870</v>
      </c>
      <c r="C1078" s="4" t="s">
        <v>9012</v>
      </c>
      <c r="D1078" s="4" t="s">
        <v>9013</v>
      </c>
      <c r="E1078" s="4">
        <v>1077</v>
      </c>
      <c r="F1078" s="4">
        <v>7</v>
      </c>
      <c r="G1078" s="4" t="s">
        <v>3694</v>
      </c>
      <c r="H1078" s="4" t="s">
        <v>3695</v>
      </c>
      <c r="I1078" s="4">
        <v>4</v>
      </c>
      <c r="L1078" s="4">
        <v>4</v>
      </c>
      <c r="M1078" s="4" t="s">
        <v>4042</v>
      </c>
      <c r="N1078" s="4" t="s">
        <v>4043</v>
      </c>
      <c r="T1078" s="4" t="s">
        <v>9423</v>
      </c>
      <c r="U1078" s="4" t="s">
        <v>73</v>
      </c>
      <c r="V1078" s="4" t="s">
        <v>74</v>
      </c>
      <c r="W1078" s="4" t="s">
        <v>75</v>
      </c>
      <c r="X1078" s="4" t="s">
        <v>9427</v>
      </c>
      <c r="Y1078" s="4" t="s">
        <v>4044</v>
      </c>
      <c r="Z1078" s="4" t="s">
        <v>4045</v>
      </c>
      <c r="AC1078" s="4">
        <v>54</v>
      </c>
      <c r="AD1078" s="4" t="s">
        <v>151</v>
      </c>
      <c r="AE1078" s="4" t="s">
        <v>152</v>
      </c>
      <c r="AJ1078" s="4" t="s">
        <v>34</v>
      </c>
      <c r="AK1078" s="4" t="s">
        <v>35</v>
      </c>
      <c r="AL1078" s="4" t="s">
        <v>80</v>
      </c>
      <c r="AM1078" s="4" t="s">
        <v>81</v>
      </c>
      <c r="AT1078" s="4" t="s">
        <v>82</v>
      </c>
      <c r="AU1078" s="4" t="s">
        <v>83</v>
      </c>
      <c r="AV1078" s="4" t="s">
        <v>4046</v>
      </c>
      <c r="AW1078" s="4" t="s">
        <v>4047</v>
      </c>
      <c r="BG1078" s="4" t="s">
        <v>82</v>
      </c>
      <c r="BH1078" s="4" t="s">
        <v>83</v>
      </c>
      <c r="BI1078" s="4" t="s">
        <v>4048</v>
      </c>
      <c r="BJ1078" s="4" t="s">
        <v>4049</v>
      </c>
      <c r="BK1078" s="4" t="s">
        <v>82</v>
      </c>
      <c r="BL1078" s="4" t="s">
        <v>83</v>
      </c>
      <c r="BM1078" s="4" t="s">
        <v>8965</v>
      </c>
      <c r="BN1078" s="4" t="s">
        <v>4050</v>
      </c>
      <c r="BO1078" s="4" t="s">
        <v>82</v>
      </c>
      <c r="BP1078" s="4" t="s">
        <v>83</v>
      </c>
      <c r="BQ1078" s="4" t="s">
        <v>4051</v>
      </c>
      <c r="BR1078" s="4" t="s">
        <v>4052</v>
      </c>
      <c r="BS1078" s="4" t="s">
        <v>638</v>
      </c>
      <c r="BT1078" s="4" t="s">
        <v>639</v>
      </c>
    </row>
    <row r="1079" spans="1:72" ht="13.5" customHeight="1">
      <c r="A1079" s="6" t="str">
        <f>HYPERLINK("http://kyu.snu.ac.kr/sdhj/index.jsp?type=hj/GK14791_00IM0001_138a.jpg","1870_해북촌_138a")</f>
        <v>1870_해북촌_138a</v>
      </c>
      <c r="B1079" s="4">
        <v>1870</v>
      </c>
      <c r="C1079" s="4" t="s">
        <v>9254</v>
      </c>
      <c r="D1079" s="4" t="s">
        <v>9255</v>
      </c>
      <c r="E1079" s="4">
        <v>1078</v>
      </c>
      <c r="F1079" s="4">
        <v>7</v>
      </c>
      <c r="G1079" s="4" t="s">
        <v>3694</v>
      </c>
      <c r="H1079" s="4" t="s">
        <v>3695</v>
      </c>
      <c r="I1079" s="4">
        <v>4</v>
      </c>
      <c r="L1079" s="4">
        <v>4</v>
      </c>
      <c r="M1079" s="4" t="s">
        <v>4042</v>
      </c>
      <c r="N1079" s="4" t="s">
        <v>4043</v>
      </c>
      <c r="S1079" s="4" t="s">
        <v>96</v>
      </c>
      <c r="T1079" s="4" t="s">
        <v>97</v>
      </c>
      <c r="W1079" s="4" t="s">
        <v>310</v>
      </c>
      <c r="X1079" s="4" t="s">
        <v>311</v>
      </c>
      <c r="Y1079" s="4" t="s">
        <v>100</v>
      </c>
      <c r="Z1079" s="4" t="s">
        <v>101</v>
      </c>
      <c r="AC1079" s="4">
        <v>54</v>
      </c>
      <c r="AD1079" s="4" t="s">
        <v>151</v>
      </c>
      <c r="AE1079" s="4" t="s">
        <v>152</v>
      </c>
      <c r="AJ1079" s="4" t="s">
        <v>34</v>
      </c>
      <c r="AK1079" s="4" t="s">
        <v>35</v>
      </c>
      <c r="AL1079" s="4" t="s">
        <v>488</v>
      </c>
      <c r="AM1079" s="4" t="s">
        <v>489</v>
      </c>
      <c r="AT1079" s="4" t="s">
        <v>82</v>
      </c>
      <c r="AU1079" s="4" t="s">
        <v>83</v>
      </c>
      <c r="AV1079" s="4" t="s">
        <v>4053</v>
      </c>
      <c r="AW1079" s="4" t="s">
        <v>4054</v>
      </c>
      <c r="BG1079" s="4" t="s">
        <v>82</v>
      </c>
      <c r="BH1079" s="4" t="s">
        <v>83</v>
      </c>
      <c r="BI1079" s="4" t="s">
        <v>4055</v>
      </c>
      <c r="BJ1079" s="4" t="s">
        <v>4056</v>
      </c>
      <c r="BK1079" s="4" t="s">
        <v>2684</v>
      </c>
      <c r="BL1079" s="4" t="s">
        <v>2685</v>
      </c>
      <c r="BM1079" s="4" t="s">
        <v>4057</v>
      </c>
      <c r="BN1079" s="4" t="s">
        <v>4058</v>
      </c>
      <c r="BO1079" s="4" t="s">
        <v>82</v>
      </c>
      <c r="BP1079" s="4" t="s">
        <v>83</v>
      </c>
      <c r="BQ1079" s="4" t="s">
        <v>4059</v>
      </c>
      <c r="BR1079" s="4" t="s">
        <v>4060</v>
      </c>
      <c r="BS1079" s="4" t="s">
        <v>260</v>
      </c>
      <c r="BT1079" s="4" t="s">
        <v>261</v>
      </c>
    </row>
    <row r="1080" spans="1:72" ht="13.5" customHeight="1">
      <c r="A1080" s="6" t="str">
        <f>HYPERLINK("http://kyu.snu.ac.kr/sdhj/index.jsp?type=hj/GK14791_00IM0001_138a.jpg","1870_해북촌_138a")</f>
        <v>1870_해북촌_138a</v>
      </c>
      <c r="B1080" s="4">
        <v>1870</v>
      </c>
      <c r="C1080" s="4" t="s">
        <v>9518</v>
      </c>
      <c r="D1080" s="4" t="s">
        <v>9519</v>
      </c>
      <c r="E1080" s="4">
        <v>1079</v>
      </c>
      <c r="F1080" s="4">
        <v>7</v>
      </c>
      <c r="G1080" s="4" t="s">
        <v>3694</v>
      </c>
      <c r="H1080" s="4" t="s">
        <v>3695</v>
      </c>
      <c r="I1080" s="4">
        <v>4</v>
      </c>
      <c r="L1080" s="4">
        <v>4</v>
      </c>
      <c r="M1080" s="4" t="s">
        <v>4042</v>
      </c>
      <c r="N1080" s="4" t="s">
        <v>4043</v>
      </c>
      <c r="S1080" s="4" t="s">
        <v>116</v>
      </c>
      <c r="T1080" s="4" t="s">
        <v>117</v>
      </c>
      <c r="Y1080" s="4" t="s">
        <v>4061</v>
      </c>
      <c r="Z1080" s="4" t="s">
        <v>4062</v>
      </c>
      <c r="AC1080" s="4">
        <v>27</v>
      </c>
      <c r="AD1080" s="4" t="s">
        <v>136</v>
      </c>
      <c r="AE1080" s="4" t="s">
        <v>137</v>
      </c>
    </row>
    <row r="1081" spans="1:72" ht="13.5" customHeight="1">
      <c r="A1081" s="6" t="str">
        <f>HYPERLINK("http://kyu.snu.ac.kr/sdhj/index.jsp?type=hj/GK14791_00IM0001_138a.jpg","1870_해북촌_138a")</f>
        <v>1870_해북촌_138a</v>
      </c>
      <c r="B1081" s="4">
        <v>1870</v>
      </c>
      <c r="C1081" s="4" t="s">
        <v>9425</v>
      </c>
      <c r="D1081" s="4" t="s">
        <v>9426</v>
      </c>
      <c r="E1081" s="4">
        <v>1080</v>
      </c>
      <c r="F1081" s="4">
        <v>7</v>
      </c>
      <c r="G1081" s="4" t="s">
        <v>3694</v>
      </c>
      <c r="H1081" s="4" t="s">
        <v>3695</v>
      </c>
      <c r="I1081" s="4">
        <v>4</v>
      </c>
      <c r="L1081" s="4">
        <v>4</v>
      </c>
      <c r="M1081" s="4" t="s">
        <v>4042</v>
      </c>
      <c r="N1081" s="4" t="s">
        <v>4043</v>
      </c>
      <c r="S1081" s="4" t="s">
        <v>116</v>
      </c>
      <c r="T1081" s="4" t="s">
        <v>117</v>
      </c>
      <c r="Y1081" s="4" t="s">
        <v>4063</v>
      </c>
      <c r="Z1081" s="4" t="s">
        <v>4064</v>
      </c>
      <c r="AC1081" s="4">
        <v>24</v>
      </c>
      <c r="AD1081" s="4" t="s">
        <v>1000</v>
      </c>
      <c r="AE1081" s="4" t="s">
        <v>1001</v>
      </c>
    </row>
    <row r="1082" spans="1:72" ht="13.5" customHeight="1">
      <c r="A1082" s="6" t="str">
        <f>HYPERLINK("http://kyu.snu.ac.kr/sdhj/index.jsp?type=hj/GK14791_00IM0001_138a.jpg","1870_해북촌_138a")</f>
        <v>1870_해북촌_138a</v>
      </c>
      <c r="B1082" s="4">
        <v>1870</v>
      </c>
      <c r="C1082" s="4" t="s">
        <v>9425</v>
      </c>
      <c r="D1082" s="4" t="s">
        <v>9426</v>
      </c>
      <c r="E1082" s="4">
        <v>1081</v>
      </c>
      <c r="F1082" s="4">
        <v>7</v>
      </c>
      <c r="G1082" s="4" t="s">
        <v>3694</v>
      </c>
      <c r="H1082" s="4" t="s">
        <v>3695</v>
      </c>
      <c r="I1082" s="4">
        <v>4</v>
      </c>
      <c r="L1082" s="4">
        <v>4</v>
      </c>
      <c r="M1082" s="4" t="s">
        <v>4042</v>
      </c>
      <c r="N1082" s="4" t="s">
        <v>4043</v>
      </c>
      <c r="T1082" s="4" t="s">
        <v>9429</v>
      </c>
      <c r="U1082" s="4" t="s">
        <v>138</v>
      </c>
      <c r="V1082" s="4" t="s">
        <v>139</v>
      </c>
      <c r="Y1082" s="4" t="s">
        <v>9841</v>
      </c>
      <c r="Z1082" s="4" t="s">
        <v>4065</v>
      </c>
      <c r="AD1082" s="4" t="s">
        <v>480</v>
      </c>
      <c r="AE1082" s="4" t="s">
        <v>481</v>
      </c>
    </row>
    <row r="1083" spans="1:72" ht="13.5" customHeight="1">
      <c r="A1083" s="6" t="str">
        <f>HYPERLINK("http://kyu.snu.ac.kr/sdhj/index.jsp?type=hj/GK14791_00IM0001_138a.jpg","1870_해북촌_138a")</f>
        <v>1870_해북촌_138a</v>
      </c>
      <c r="B1083" s="4">
        <v>1870</v>
      </c>
      <c r="C1083" s="4" t="s">
        <v>9425</v>
      </c>
      <c r="D1083" s="4" t="s">
        <v>9426</v>
      </c>
      <c r="E1083" s="4">
        <v>1082</v>
      </c>
      <c r="F1083" s="4">
        <v>7</v>
      </c>
      <c r="G1083" s="4" t="s">
        <v>3694</v>
      </c>
      <c r="H1083" s="4" t="s">
        <v>3695</v>
      </c>
      <c r="I1083" s="4">
        <v>4</v>
      </c>
      <c r="L1083" s="4">
        <v>4</v>
      </c>
      <c r="M1083" s="4" t="s">
        <v>4042</v>
      </c>
      <c r="N1083" s="4" t="s">
        <v>4043</v>
      </c>
      <c r="T1083" s="4" t="s">
        <v>9429</v>
      </c>
      <c r="U1083" s="4" t="s">
        <v>138</v>
      </c>
      <c r="V1083" s="4" t="s">
        <v>139</v>
      </c>
      <c r="Y1083" s="4" t="s">
        <v>9842</v>
      </c>
      <c r="Z1083" s="4" t="s">
        <v>4066</v>
      </c>
      <c r="AD1083" s="4" t="s">
        <v>278</v>
      </c>
      <c r="AE1083" s="4" t="s">
        <v>279</v>
      </c>
    </row>
    <row r="1084" spans="1:72" ht="13.5" customHeight="1">
      <c r="A1084" s="6" t="str">
        <f>HYPERLINK("http://kyu.snu.ac.kr/sdhj/index.jsp?type=hj/GK14791_00IM0001_138a.jpg","1870_해북촌_138a")</f>
        <v>1870_해북촌_138a</v>
      </c>
      <c r="B1084" s="4">
        <v>1870</v>
      </c>
      <c r="C1084" s="4" t="s">
        <v>9425</v>
      </c>
      <c r="D1084" s="4" t="s">
        <v>9426</v>
      </c>
      <c r="E1084" s="4">
        <v>1083</v>
      </c>
      <c r="F1084" s="4">
        <v>7</v>
      </c>
      <c r="G1084" s="4" t="s">
        <v>3694</v>
      </c>
      <c r="H1084" s="4" t="s">
        <v>3695</v>
      </c>
      <c r="I1084" s="4">
        <v>4</v>
      </c>
      <c r="L1084" s="4">
        <v>4</v>
      </c>
      <c r="M1084" s="4" t="s">
        <v>4042</v>
      </c>
      <c r="N1084" s="4" t="s">
        <v>4043</v>
      </c>
      <c r="T1084" s="4" t="s">
        <v>9429</v>
      </c>
      <c r="U1084" s="4" t="s">
        <v>1378</v>
      </c>
      <c r="V1084" s="4" t="s">
        <v>1379</v>
      </c>
      <c r="Y1084" s="4" t="s">
        <v>4067</v>
      </c>
      <c r="Z1084" s="4" t="s">
        <v>4068</v>
      </c>
      <c r="AD1084" s="4" t="s">
        <v>480</v>
      </c>
      <c r="AE1084" s="4" t="s">
        <v>481</v>
      </c>
    </row>
    <row r="1085" spans="1:72" ht="13.5" customHeight="1">
      <c r="A1085" s="6" t="str">
        <f>HYPERLINK("http://kyu.snu.ac.kr/sdhj/index.jsp?type=hj/GK14791_00IM0001_138a.jpg","1870_해북촌_138a")</f>
        <v>1870_해북촌_138a</v>
      </c>
      <c r="B1085" s="4">
        <v>1870</v>
      </c>
      <c r="C1085" s="4" t="s">
        <v>9425</v>
      </c>
      <c r="D1085" s="4" t="s">
        <v>9426</v>
      </c>
      <c r="E1085" s="4">
        <v>1084</v>
      </c>
      <c r="F1085" s="4">
        <v>7</v>
      </c>
      <c r="G1085" s="4" t="s">
        <v>3694</v>
      </c>
      <c r="H1085" s="4" t="s">
        <v>3695</v>
      </c>
      <c r="I1085" s="4">
        <v>4</v>
      </c>
      <c r="L1085" s="4">
        <v>5</v>
      </c>
      <c r="M1085" s="4" t="s">
        <v>4069</v>
      </c>
      <c r="N1085" s="4" t="s">
        <v>4070</v>
      </c>
      <c r="T1085" s="4" t="s">
        <v>9843</v>
      </c>
      <c r="U1085" s="4" t="s">
        <v>73</v>
      </c>
      <c r="V1085" s="4" t="s">
        <v>74</v>
      </c>
      <c r="W1085" s="4" t="s">
        <v>75</v>
      </c>
      <c r="X1085" s="4" t="s">
        <v>9844</v>
      </c>
      <c r="Y1085" s="4" t="s">
        <v>4071</v>
      </c>
      <c r="Z1085" s="4" t="s">
        <v>4072</v>
      </c>
      <c r="AC1085" s="4">
        <v>62</v>
      </c>
      <c r="AD1085" s="4" t="s">
        <v>102</v>
      </c>
      <c r="AE1085" s="4" t="s">
        <v>103</v>
      </c>
      <c r="AJ1085" s="4" t="s">
        <v>34</v>
      </c>
      <c r="AK1085" s="4" t="s">
        <v>35</v>
      </c>
      <c r="AL1085" s="4" t="s">
        <v>260</v>
      </c>
      <c r="AM1085" s="4" t="s">
        <v>261</v>
      </c>
      <c r="AT1085" s="4" t="s">
        <v>82</v>
      </c>
      <c r="AU1085" s="4" t="s">
        <v>83</v>
      </c>
      <c r="AV1085" s="4" t="s">
        <v>9845</v>
      </c>
      <c r="AW1085" s="4" t="s">
        <v>9846</v>
      </c>
      <c r="BG1085" s="4" t="s">
        <v>82</v>
      </c>
      <c r="BH1085" s="4" t="s">
        <v>83</v>
      </c>
      <c r="BI1085" s="4" t="s">
        <v>4073</v>
      </c>
      <c r="BJ1085" s="4" t="s">
        <v>4074</v>
      </c>
      <c r="BK1085" s="4" t="s">
        <v>82</v>
      </c>
      <c r="BL1085" s="4" t="s">
        <v>83</v>
      </c>
      <c r="BM1085" s="4" t="s">
        <v>4075</v>
      </c>
      <c r="BN1085" s="4" t="s">
        <v>4076</v>
      </c>
      <c r="BO1085" s="4" t="s">
        <v>82</v>
      </c>
      <c r="BP1085" s="4" t="s">
        <v>83</v>
      </c>
      <c r="BQ1085" s="4" t="s">
        <v>4077</v>
      </c>
      <c r="BR1085" s="4" t="s">
        <v>4078</v>
      </c>
      <c r="BS1085" s="4" t="s">
        <v>463</v>
      </c>
      <c r="BT1085" s="4" t="s">
        <v>464</v>
      </c>
    </row>
    <row r="1086" spans="1:72" ht="13.5" customHeight="1">
      <c r="A1086" s="6" t="str">
        <f>HYPERLINK("http://kyu.snu.ac.kr/sdhj/index.jsp?type=hj/GK14791_00IM0001_138a.jpg","1870_해북촌_138a")</f>
        <v>1870_해북촌_138a</v>
      </c>
      <c r="B1086" s="4">
        <v>1870</v>
      </c>
      <c r="C1086" s="4" t="s">
        <v>9847</v>
      </c>
      <c r="D1086" s="4" t="s">
        <v>9848</v>
      </c>
      <c r="E1086" s="4">
        <v>1085</v>
      </c>
      <c r="F1086" s="4">
        <v>7</v>
      </c>
      <c r="G1086" s="4" t="s">
        <v>3694</v>
      </c>
      <c r="H1086" s="4" t="s">
        <v>3695</v>
      </c>
      <c r="I1086" s="4">
        <v>4</v>
      </c>
      <c r="L1086" s="4">
        <v>5</v>
      </c>
      <c r="M1086" s="4" t="s">
        <v>4069</v>
      </c>
      <c r="N1086" s="4" t="s">
        <v>4070</v>
      </c>
      <c r="S1086" s="4" t="s">
        <v>96</v>
      </c>
      <c r="T1086" s="4" t="s">
        <v>97</v>
      </c>
      <c r="W1086" s="4" t="s">
        <v>198</v>
      </c>
      <c r="X1086" s="4" t="s">
        <v>199</v>
      </c>
      <c r="Y1086" s="4" t="s">
        <v>100</v>
      </c>
      <c r="Z1086" s="4" t="s">
        <v>101</v>
      </c>
      <c r="AC1086" s="4">
        <v>49</v>
      </c>
      <c r="AD1086" s="4" t="s">
        <v>492</v>
      </c>
      <c r="AE1086" s="4" t="s">
        <v>493</v>
      </c>
      <c r="AJ1086" s="4" t="s">
        <v>104</v>
      </c>
      <c r="AK1086" s="4" t="s">
        <v>105</v>
      </c>
      <c r="AL1086" s="4" t="s">
        <v>202</v>
      </c>
      <c r="AM1086" s="4" t="s">
        <v>203</v>
      </c>
      <c r="AT1086" s="4" t="s">
        <v>82</v>
      </c>
      <c r="AU1086" s="4" t="s">
        <v>83</v>
      </c>
      <c r="AV1086" s="4" t="s">
        <v>4079</v>
      </c>
      <c r="AW1086" s="4" t="s">
        <v>4080</v>
      </c>
      <c r="BG1086" s="4" t="s">
        <v>82</v>
      </c>
      <c r="BH1086" s="4" t="s">
        <v>83</v>
      </c>
      <c r="BI1086" s="4" t="s">
        <v>4081</v>
      </c>
      <c r="BJ1086" s="4" t="s">
        <v>4082</v>
      </c>
      <c r="BK1086" s="4" t="s">
        <v>82</v>
      </c>
      <c r="BL1086" s="4" t="s">
        <v>83</v>
      </c>
      <c r="BM1086" s="4" t="s">
        <v>4083</v>
      </c>
      <c r="BN1086" s="4" t="s">
        <v>4084</v>
      </c>
      <c r="BO1086" s="4" t="s">
        <v>82</v>
      </c>
      <c r="BP1086" s="4" t="s">
        <v>83</v>
      </c>
      <c r="BQ1086" s="4" t="s">
        <v>4085</v>
      </c>
      <c r="BR1086" s="4" t="s">
        <v>4086</v>
      </c>
      <c r="BS1086" s="4" t="s">
        <v>684</v>
      </c>
      <c r="BT1086" s="4" t="s">
        <v>685</v>
      </c>
    </row>
    <row r="1087" spans="1:72" ht="13.5" customHeight="1">
      <c r="A1087" s="6" t="str">
        <f>HYPERLINK("http://kyu.snu.ac.kr/sdhj/index.jsp?type=hj/GK14791_00IM0001_138a.jpg","1870_해북촌_138a")</f>
        <v>1870_해북촌_138a</v>
      </c>
      <c r="B1087" s="4">
        <v>1870</v>
      </c>
      <c r="C1087" s="4" t="s">
        <v>9849</v>
      </c>
      <c r="D1087" s="4" t="s">
        <v>9850</v>
      </c>
      <c r="E1087" s="4">
        <v>1086</v>
      </c>
      <c r="F1087" s="4">
        <v>7</v>
      </c>
      <c r="G1087" s="4" t="s">
        <v>3694</v>
      </c>
      <c r="H1087" s="4" t="s">
        <v>3695</v>
      </c>
      <c r="I1087" s="4">
        <v>4</v>
      </c>
      <c r="L1087" s="4">
        <v>5</v>
      </c>
      <c r="M1087" s="4" t="s">
        <v>4069</v>
      </c>
      <c r="N1087" s="4" t="s">
        <v>4070</v>
      </c>
      <c r="S1087" s="4" t="s">
        <v>116</v>
      </c>
      <c r="T1087" s="4" t="s">
        <v>117</v>
      </c>
      <c r="Y1087" s="4" t="s">
        <v>4087</v>
      </c>
      <c r="Z1087" s="4" t="s">
        <v>4088</v>
      </c>
      <c r="AC1087" s="4">
        <v>25</v>
      </c>
    </row>
    <row r="1088" spans="1:72" ht="13.5" customHeight="1">
      <c r="A1088" s="6" t="str">
        <f>HYPERLINK("http://kyu.snu.ac.kr/sdhj/index.jsp?type=hj/GK14791_00IM0001_138a.jpg","1870_해북촌_138a")</f>
        <v>1870_해북촌_138a</v>
      </c>
      <c r="B1088" s="4">
        <v>1870</v>
      </c>
      <c r="C1088" s="4" t="s">
        <v>9523</v>
      </c>
      <c r="D1088" s="4" t="s">
        <v>9524</v>
      </c>
      <c r="E1088" s="4">
        <v>1087</v>
      </c>
      <c r="F1088" s="4">
        <v>7</v>
      </c>
      <c r="G1088" s="4" t="s">
        <v>3694</v>
      </c>
      <c r="H1088" s="4" t="s">
        <v>3695</v>
      </c>
      <c r="I1088" s="4">
        <v>4</v>
      </c>
      <c r="L1088" s="4">
        <v>5</v>
      </c>
      <c r="M1088" s="4" t="s">
        <v>4069</v>
      </c>
      <c r="N1088" s="4" t="s">
        <v>4070</v>
      </c>
      <c r="T1088" s="4" t="s">
        <v>9851</v>
      </c>
      <c r="U1088" s="4" t="s">
        <v>284</v>
      </c>
      <c r="V1088" s="4" t="s">
        <v>285</v>
      </c>
      <c r="Y1088" s="4" t="s">
        <v>4089</v>
      </c>
      <c r="Z1088" s="4" t="s">
        <v>4090</v>
      </c>
      <c r="AD1088" s="4" t="s">
        <v>330</v>
      </c>
      <c r="AE1088" s="4" t="s">
        <v>331</v>
      </c>
    </row>
    <row r="1089" spans="1:72" ht="13.5" customHeight="1">
      <c r="A1089" s="6" t="str">
        <f>HYPERLINK("http://kyu.snu.ac.kr/sdhj/index.jsp?type=hj/GK14791_00IM0001_138a.jpg","1870_해북촌_138a")</f>
        <v>1870_해북촌_138a</v>
      </c>
      <c r="B1089" s="4">
        <v>1870</v>
      </c>
      <c r="C1089" s="4" t="s">
        <v>9523</v>
      </c>
      <c r="D1089" s="4" t="s">
        <v>9524</v>
      </c>
      <c r="E1089" s="4">
        <v>1088</v>
      </c>
      <c r="F1089" s="4">
        <v>7</v>
      </c>
      <c r="G1089" s="4" t="s">
        <v>3694</v>
      </c>
      <c r="H1089" s="4" t="s">
        <v>3695</v>
      </c>
      <c r="I1089" s="4">
        <v>4</v>
      </c>
      <c r="L1089" s="4">
        <v>5</v>
      </c>
      <c r="M1089" s="4" t="s">
        <v>4069</v>
      </c>
      <c r="N1089" s="4" t="s">
        <v>4070</v>
      </c>
      <c r="T1089" s="4" t="s">
        <v>9851</v>
      </c>
      <c r="U1089" s="4" t="s">
        <v>138</v>
      </c>
      <c r="V1089" s="4" t="s">
        <v>139</v>
      </c>
      <c r="Y1089" s="4" t="s">
        <v>446</v>
      </c>
      <c r="Z1089" s="4" t="s">
        <v>447</v>
      </c>
      <c r="AD1089" s="4" t="s">
        <v>282</v>
      </c>
      <c r="AE1089" s="4" t="s">
        <v>283</v>
      </c>
    </row>
    <row r="1090" spans="1:72" ht="13.5" customHeight="1">
      <c r="A1090" s="6" t="str">
        <f>HYPERLINK("http://kyu.snu.ac.kr/sdhj/index.jsp?type=hj/GK14791_00IM0001_138a.jpg","1870_해북촌_138a")</f>
        <v>1870_해북촌_138a</v>
      </c>
      <c r="B1090" s="4">
        <v>1870</v>
      </c>
      <c r="C1090" s="4" t="s">
        <v>9523</v>
      </c>
      <c r="D1090" s="4" t="s">
        <v>9524</v>
      </c>
      <c r="E1090" s="4">
        <v>1089</v>
      </c>
      <c r="F1090" s="4">
        <v>7</v>
      </c>
      <c r="G1090" s="4" t="s">
        <v>3694</v>
      </c>
      <c r="H1090" s="4" t="s">
        <v>3695</v>
      </c>
      <c r="I1090" s="4">
        <v>4</v>
      </c>
      <c r="L1090" s="4">
        <v>6</v>
      </c>
      <c r="M1090" s="4" t="s">
        <v>4091</v>
      </c>
      <c r="N1090" s="4" t="s">
        <v>4092</v>
      </c>
      <c r="O1090" s="4" t="s">
        <v>13</v>
      </c>
      <c r="P1090" s="4" t="s">
        <v>14</v>
      </c>
      <c r="T1090" s="4" t="s">
        <v>9202</v>
      </c>
      <c r="U1090" s="4" t="s">
        <v>73</v>
      </c>
      <c r="V1090" s="4" t="s">
        <v>74</v>
      </c>
      <c r="W1090" s="4" t="s">
        <v>126</v>
      </c>
      <c r="X1090" s="4" t="s">
        <v>9852</v>
      </c>
      <c r="Y1090" s="4" t="s">
        <v>4093</v>
      </c>
      <c r="Z1090" s="4" t="s">
        <v>4094</v>
      </c>
      <c r="AC1090" s="4">
        <v>59</v>
      </c>
      <c r="AD1090" s="4" t="s">
        <v>378</v>
      </c>
      <c r="AE1090" s="4" t="s">
        <v>379</v>
      </c>
      <c r="AJ1090" s="4" t="s">
        <v>34</v>
      </c>
      <c r="AK1090" s="4" t="s">
        <v>35</v>
      </c>
      <c r="AL1090" s="4" t="s">
        <v>115</v>
      </c>
      <c r="AM1090" s="4" t="s">
        <v>9853</v>
      </c>
      <c r="AT1090" s="4" t="s">
        <v>82</v>
      </c>
      <c r="AU1090" s="4" t="s">
        <v>83</v>
      </c>
      <c r="AV1090" s="4" t="s">
        <v>2342</v>
      </c>
      <c r="AW1090" s="4" t="s">
        <v>2343</v>
      </c>
      <c r="BG1090" s="4" t="s">
        <v>82</v>
      </c>
      <c r="BH1090" s="4" t="s">
        <v>83</v>
      </c>
      <c r="BI1090" s="4" t="s">
        <v>2342</v>
      </c>
      <c r="BJ1090" s="4" t="s">
        <v>2343</v>
      </c>
      <c r="BM1090" s="4" t="s">
        <v>2342</v>
      </c>
      <c r="BN1090" s="4" t="s">
        <v>2343</v>
      </c>
      <c r="BQ1090" s="4" t="s">
        <v>2342</v>
      </c>
      <c r="BR1090" s="4" t="s">
        <v>2343</v>
      </c>
    </row>
    <row r="1091" spans="1:72" ht="13.5" customHeight="1">
      <c r="A1091" s="6" t="str">
        <f>HYPERLINK("http://kyu.snu.ac.kr/sdhj/index.jsp?type=hj/GK14791_00IM0001_138a.jpg","1870_해북촌_138a")</f>
        <v>1870_해북촌_138a</v>
      </c>
      <c r="B1091" s="4">
        <v>1870</v>
      </c>
      <c r="C1091" s="4" t="s">
        <v>9206</v>
      </c>
      <c r="D1091" s="4" t="s">
        <v>9207</v>
      </c>
      <c r="E1091" s="4">
        <v>1090</v>
      </c>
      <c r="F1091" s="4">
        <v>7</v>
      </c>
      <c r="G1091" s="4" t="s">
        <v>3694</v>
      </c>
      <c r="H1091" s="4" t="s">
        <v>3695</v>
      </c>
      <c r="I1091" s="4">
        <v>4</v>
      </c>
      <c r="L1091" s="4">
        <v>6</v>
      </c>
      <c r="M1091" s="4" t="s">
        <v>4091</v>
      </c>
      <c r="N1091" s="4" t="s">
        <v>4092</v>
      </c>
      <c r="T1091" s="4" t="s">
        <v>9208</v>
      </c>
      <c r="U1091" s="4" t="s">
        <v>138</v>
      </c>
      <c r="V1091" s="4" t="s">
        <v>139</v>
      </c>
      <c r="Y1091" s="4" t="s">
        <v>1047</v>
      </c>
      <c r="Z1091" s="4" t="s">
        <v>1048</v>
      </c>
      <c r="AD1091" s="4" t="s">
        <v>122</v>
      </c>
      <c r="AE1091" s="4" t="s">
        <v>123</v>
      </c>
    </row>
    <row r="1092" spans="1:72" ht="13.5" customHeight="1">
      <c r="A1092" s="6" t="str">
        <f>HYPERLINK("http://kyu.snu.ac.kr/sdhj/index.jsp?type=hj/GK14791_00IM0001_138a.jpg","1870_해북촌_138a")</f>
        <v>1870_해북촌_138a</v>
      </c>
      <c r="B1092" s="4">
        <v>1870</v>
      </c>
      <c r="C1092" s="4" t="s">
        <v>9206</v>
      </c>
      <c r="D1092" s="4" t="s">
        <v>9207</v>
      </c>
      <c r="E1092" s="4">
        <v>1091</v>
      </c>
      <c r="F1092" s="4">
        <v>8</v>
      </c>
      <c r="G1092" s="4" t="s">
        <v>4095</v>
      </c>
      <c r="H1092" s="4" t="s">
        <v>4096</v>
      </c>
      <c r="I1092" s="4">
        <v>1</v>
      </c>
      <c r="J1092" s="4" t="s">
        <v>4097</v>
      </c>
      <c r="K1092" s="4" t="s">
        <v>4098</v>
      </c>
      <c r="L1092" s="4">
        <v>1</v>
      </c>
      <c r="M1092" s="4" t="s">
        <v>4099</v>
      </c>
      <c r="N1092" s="4" t="s">
        <v>4100</v>
      </c>
      <c r="T1092" s="4" t="s">
        <v>9219</v>
      </c>
      <c r="U1092" s="4" t="s">
        <v>73</v>
      </c>
      <c r="V1092" s="4" t="s">
        <v>74</v>
      </c>
      <c r="W1092" s="4" t="s">
        <v>647</v>
      </c>
      <c r="X1092" s="4" t="s">
        <v>648</v>
      </c>
      <c r="Y1092" s="4" t="s">
        <v>4101</v>
      </c>
      <c r="Z1092" s="4" t="s">
        <v>9854</v>
      </c>
      <c r="AC1092" s="4">
        <v>63</v>
      </c>
      <c r="AD1092" s="4" t="s">
        <v>319</v>
      </c>
      <c r="AE1092" s="4" t="s">
        <v>320</v>
      </c>
      <c r="AJ1092" s="4" t="s">
        <v>34</v>
      </c>
      <c r="AK1092" s="4" t="s">
        <v>35</v>
      </c>
      <c r="AL1092" s="4" t="s">
        <v>697</v>
      </c>
      <c r="AM1092" s="4" t="s">
        <v>698</v>
      </c>
      <c r="AT1092" s="4" t="s">
        <v>82</v>
      </c>
      <c r="AU1092" s="4" t="s">
        <v>83</v>
      </c>
      <c r="AV1092" s="4" t="s">
        <v>4102</v>
      </c>
      <c r="AW1092" s="4" t="s">
        <v>4103</v>
      </c>
      <c r="BG1092" s="4" t="s">
        <v>82</v>
      </c>
      <c r="BH1092" s="4" t="s">
        <v>83</v>
      </c>
      <c r="BI1092" s="4" t="s">
        <v>4104</v>
      </c>
      <c r="BJ1092" s="4" t="s">
        <v>9855</v>
      </c>
      <c r="BK1092" s="4" t="s">
        <v>82</v>
      </c>
      <c r="BL1092" s="4" t="s">
        <v>83</v>
      </c>
      <c r="BM1092" s="4" t="s">
        <v>4105</v>
      </c>
      <c r="BN1092" s="4" t="s">
        <v>2760</v>
      </c>
      <c r="BO1092" s="4" t="s">
        <v>82</v>
      </c>
      <c r="BP1092" s="4" t="s">
        <v>83</v>
      </c>
      <c r="BQ1092" s="4" t="s">
        <v>4106</v>
      </c>
      <c r="BR1092" s="4" t="s">
        <v>4107</v>
      </c>
      <c r="BS1092" s="4" t="s">
        <v>883</v>
      </c>
      <c r="BT1092" s="4" t="s">
        <v>884</v>
      </c>
    </row>
    <row r="1093" spans="1:72" ht="13.5" customHeight="1">
      <c r="A1093" s="6" t="str">
        <f>HYPERLINK("http://kyu.snu.ac.kr/sdhj/index.jsp?type=hj/GK14791_00IM0001_138a.jpg","1870_해북촌_138a")</f>
        <v>1870_해북촌_138a</v>
      </c>
      <c r="B1093" s="4">
        <v>1870</v>
      </c>
      <c r="C1093" s="4" t="s">
        <v>9047</v>
      </c>
      <c r="D1093" s="4" t="s">
        <v>9048</v>
      </c>
      <c r="E1093" s="4">
        <v>1092</v>
      </c>
      <c r="F1093" s="4">
        <v>8</v>
      </c>
      <c r="G1093" s="4" t="s">
        <v>4095</v>
      </c>
      <c r="H1093" s="4" t="s">
        <v>4096</v>
      </c>
      <c r="I1093" s="4">
        <v>1</v>
      </c>
      <c r="L1093" s="4">
        <v>1</v>
      </c>
      <c r="M1093" s="4" t="s">
        <v>4099</v>
      </c>
      <c r="N1093" s="4" t="s">
        <v>4100</v>
      </c>
      <c r="S1093" s="4" t="s">
        <v>96</v>
      </c>
      <c r="T1093" s="4" t="s">
        <v>97</v>
      </c>
      <c r="W1093" s="4" t="s">
        <v>3992</v>
      </c>
      <c r="X1093" s="4" t="s">
        <v>3993</v>
      </c>
      <c r="Y1093" s="4" t="s">
        <v>100</v>
      </c>
      <c r="Z1093" s="4" t="s">
        <v>101</v>
      </c>
      <c r="AC1093" s="4">
        <v>61</v>
      </c>
      <c r="AD1093" s="4" t="s">
        <v>295</v>
      </c>
      <c r="AE1093" s="4" t="s">
        <v>296</v>
      </c>
      <c r="AJ1093" s="4" t="s">
        <v>104</v>
      </c>
      <c r="AK1093" s="4" t="s">
        <v>105</v>
      </c>
      <c r="AL1093" s="4" t="s">
        <v>4108</v>
      </c>
      <c r="AM1093" s="4" t="s">
        <v>4109</v>
      </c>
      <c r="AT1093" s="4" t="s">
        <v>82</v>
      </c>
      <c r="AU1093" s="4" t="s">
        <v>83</v>
      </c>
      <c r="AV1093" s="4" t="s">
        <v>4110</v>
      </c>
      <c r="AW1093" s="4" t="s">
        <v>4111</v>
      </c>
      <c r="BG1093" s="4" t="s">
        <v>82</v>
      </c>
      <c r="BH1093" s="4" t="s">
        <v>83</v>
      </c>
      <c r="BI1093" s="4" t="s">
        <v>376</v>
      </c>
      <c r="BJ1093" s="4" t="s">
        <v>377</v>
      </c>
      <c r="BK1093" s="4" t="s">
        <v>82</v>
      </c>
      <c r="BL1093" s="4" t="s">
        <v>83</v>
      </c>
      <c r="BM1093" s="4" t="s">
        <v>3998</v>
      </c>
      <c r="BN1093" s="4" t="s">
        <v>3999</v>
      </c>
      <c r="BO1093" s="4" t="s">
        <v>82</v>
      </c>
      <c r="BP1093" s="4" t="s">
        <v>83</v>
      </c>
      <c r="BQ1093" s="4" t="s">
        <v>4112</v>
      </c>
      <c r="BR1093" s="4" t="s">
        <v>4113</v>
      </c>
      <c r="BS1093" s="4" t="s">
        <v>727</v>
      </c>
      <c r="BT1093" s="4" t="s">
        <v>728</v>
      </c>
    </row>
    <row r="1094" spans="1:72" ht="13.5" customHeight="1">
      <c r="A1094" s="6" t="str">
        <f>HYPERLINK("http://kyu.snu.ac.kr/sdhj/index.jsp?type=hj/GK14791_00IM0001_138b.jpg","1870_해북촌_138b")</f>
        <v>1870_해북촌_138b</v>
      </c>
      <c r="B1094" s="4">
        <v>1870</v>
      </c>
      <c r="C1094" s="4" t="s">
        <v>9481</v>
      </c>
      <c r="D1094" s="4" t="s">
        <v>9482</v>
      </c>
      <c r="E1094" s="4">
        <v>1093</v>
      </c>
      <c r="F1094" s="4">
        <v>8</v>
      </c>
      <c r="G1094" s="4" t="s">
        <v>4095</v>
      </c>
      <c r="H1094" s="4" t="s">
        <v>4096</v>
      </c>
      <c r="I1094" s="4">
        <v>1</v>
      </c>
      <c r="L1094" s="4">
        <v>1</v>
      </c>
      <c r="M1094" s="4" t="s">
        <v>4099</v>
      </c>
      <c r="N1094" s="4" t="s">
        <v>4100</v>
      </c>
      <c r="S1094" s="4" t="s">
        <v>2116</v>
      </c>
      <c r="T1094" s="4" t="s">
        <v>2117</v>
      </c>
      <c r="Y1094" s="4" t="s">
        <v>4114</v>
      </c>
      <c r="Z1094" s="4" t="s">
        <v>4115</v>
      </c>
      <c r="AC1094" s="4">
        <v>38</v>
      </c>
      <c r="AD1094" s="4" t="s">
        <v>312</v>
      </c>
      <c r="AE1094" s="4" t="s">
        <v>313</v>
      </c>
    </row>
    <row r="1095" spans="1:72" ht="13.5" customHeight="1">
      <c r="A1095" s="6" t="str">
        <f>HYPERLINK("http://kyu.snu.ac.kr/sdhj/index.jsp?type=hj/GK14791_00IM0001_138b.jpg","1870_해북촌_138b")</f>
        <v>1870_해북촌_138b</v>
      </c>
      <c r="B1095" s="4">
        <v>1870</v>
      </c>
      <c r="C1095" s="4" t="s">
        <v>9224</v>
      </c>
      <c r="D1095" s="4" t="s">
        <v>9225</v>
      </c>
      <c r="E1095" s="4">
        <v>1094</v>
      </c>
      <c r="F1095" s="4">
        <v>8</v>
      </c>
      <c r="G1095" s="4" t="s">
        <v>4095</v>
      </c>
      <c r="H1095" s="4" t="s">
        <v>4096</v>
      </c>
      <c r="I1095" s="4">
        <v>1</v>
      </c>
      <c r="L1095" s="4">
        <v>1</v>
      </c>
      <c r="M1095" s="4" t="s">
        <v>4099</v>
      </c>
      <c r="N1095" s="4" t="s">
        <v>4100</v>
      </c>
      <c r="S1095" s="4" t="s">
        <v>1092</v>
      </c>
      <c r="T1095" s="4" t="s">
        <v>495</v>
      </c>
      <c r="W1095" s="4" t="s">
        <v>2785</v>
      </c>
      <c r="X1095" s="4" t="s">
        <v>2786</v>
      </c>
      <c r="Y1095" s="4" t="s">
        <v>100</v>
      </c>
      <c r="Z1095" s="4" t="s">
        <v>101</v>
      </c>
      <c r="AC1095" s="4">
        <v>38</v>
      </c>
      <c r="AD1095" s="4" t="s">
        <v>312</v>
      </c>
      <c r="AE1095" s="4" t="s">
        <v>313</v>
      </c>
    </row>
    <row r="1096" spans="1:72" ht="13.5" customHeight="1">
      <c r="A1096" s="6" t="str">
        <f>HYPERLINK("http://kyu.snu.ac.kr/sdhj/index.jsp?type=hj/GK14791_00IM0001_138b.jpg","1870_해북촌_138b")</f>
        <v>1870_해북촌_138b</v>
      </c>
      <c r="B1096" s="4">
        <v>1870</v>
      </c>
      <c r="C1096" s="4" t="s">
        <v>9224</v>
      </c>
      <c r="D1096" s="4" t="s">
        <v>9225</v>
      </c>
      <c r="E1096" s="4">
        <v>1095</v>
      </c>
      <c r="F1096" s="4">
        <v>8</v>
      </c>
      <c r="G1096" s="4" t="s">
        <v>4095</v>
      </c>
      <c r="H1096" s="4" t="s">
        <v>4096</v>
      </c>
      <c r="I1096" s="4">
        <v>1</v>
      </c>
      <c r="L1096" s="4">
        <v>1</v>
      </c>
      <c r="M1096" s="4" t="s">
        <v>4099</v>
      </c>
      <c r="N1096" s="4" t="s">
        <v>4100</v>
      </c>
      <c r="T1096" s="4" t="s">
        <v>9227</v>
      </c>
      <c r="U1096" s="4" t="s">
        <v>138</v>
      </c>
      <c r="V1096" s="4" t="s">
        <v>139</v>
      </c>
      <c r="Y1096" s="4" t="s">
        <v>4116</v>
      </c>
      <c r="Z1096" s="4" t="s">
        <v>4117</v>
      </c>
      <c r="AD1096" s="4" t="s">
        <v>330</v>
      </c>
      <c r="AE1096" s="4" t="s">
        <v>331</v>
      </c>
    </row>
    <row r="1097" spans="1:72" ht="13.5" customHeight="1">
      <c r="A1097" s="6" t="str">
        <f>HYPERLINK("http://kyu.snu.ac.kr/sdhj/index.jsp?type=hj/GK14791_00IM0001_138b.jpg","1870_해북촌_138b")</f>
        <v>1870_해북촌_138b</v>
      </c>
      <c r="B1097" s="4">
        <v>1870</v>
      </c>
      <c r="C1097" s="4" t="s">
        <v>9224</v>
      </c>
      <c r="D1097" s="4" t="s">
        <v>9225</v>
      </c>
      <c r="E1097" s="4">
        <v>1096</v>
      </c>
      <c r="F1097" s="4">
        <v>8</v>
      </c>
      <c r="G1097" s="4" t="s">
        <v>4095</v>
      </c>
      <c r="H1097" s="4" t="s">
        <v>4096</v>
      </c>
      <c r="I1097" s="4">
        <v>1</v>
      </c>
      <c r="L1097" s="4">
        <v>2</v>
      </c>
      <c r="M1097" s="4" t="s">
        <v>4097</v>
      </c>
      <c r="N1097" s="4" t="s">
        <v>4098</v>
      </c>
      <c r="T1097" s="4" t="s">
        <v>9109</v>
      </c>
      <c r="U1097" s="4" t="s">
        <v>73</v>
      </c>
      <c r="V1097" s="4" t="s">
        <v>74</v>
      </c>
      <c r="W1097" s="4" t="s">
        <v>688</v>
      </c>
      <c r="X1097" s="4" t="s">
        <v>689</v>
      </c>
      <c r="Y1097" s="4" t="s">
        <v>4118</v>
      </c>
      <c r="Z1097" s="4" t="s">
        <v>4119</v>
      </c>
      <c r="AC1097" s="4">
        <v>60</v>
      </c>
      <c r="AD1097" s="4" t="s">
        <v>9856</v>
      </c>
      <c r="AE1097" s="4" t="s">
        <v>9857</v>
      </c>
      <c r="AJ1097" s="4" t="s">
        <v>34</v>
      </c>
      <c r="AK1097" s="4" t="s">
        <v>35</v>
      </c>
      <c r="AL1097" s="4" t="s">
        <v>260</v>
      </c>
      <c r="AM1097" s="4" t="s">
        <v>261</v>
      </c>
      <c r="AT1097" s="4" t="s">
        <v>82</v>
      </c>
      <c r="AU1097" s="4" t="s">
        <v>83</v>
      </c>
      <c r="AV1097" s="4" t="s">
        <v>9858</v>
      </c>
      <c r="AW1097" s="4" t="s">
        <v>9859</v>
      </c>
      <c r="BG1097" s="4" t="s">
        <v>82</v>
      </c>
      <c r="BH1097" s="4" t="s">
        <v>83</v>
      </c>
      <c r="BI1097" s="4" t="s">
        <v>4120</v>
      </c>
      <c r="BJ1097" s="4" t="s">
        <v>4121</v>
      </c>
      <c r="BK1097" s="4" t="s">
        <v>82</v>
      </c>
      <c r="BL1097" s="4" t="s">
        <v>83</v>
      </c>
      <c r="BM1097" s="4" t="s">
        <v>3142</v>
      </c>
      <c r="BN1097" s="4" t="s">
        <v>3143</v>
      </c>
      <c r="BO1097" s="4" t="s">
        <v>82</v>
      </c>
      <c r="BP1097" s="4" t="s">
        <v>83</v>
      </c>
      <c r="BQ1097" s="4" t="s">
        <v>4122</v>
      </c>
      <c r="BR1097" s="4" t="s">
        <v>4123</v>
      </c>
      <c r="BS1097" s="4" t="s">
        <v>757</v>
      </c>
      <c r="BT1097" s="4" t="s">
        <v>758</v>
      </c>
    </row>
    <row r="1098" spans="1:72" ht="13.5" customHeight="1">
      <c r="A1098" s="6" t="str">
        <f>HYPERLINK("http://kyu.snu.ac.kr/sdhj/index.jsp?type=hj/GK14791_00IM0001_138b.jpg","1870_해북촌_138b")</f>
        <v>1870_해북촌_138b</v>
      </c>
      <c r="B1098" s="4">
        <v>1870</v>
      </c>
      <c r="C1098" s="4" t="s">
        <v>9026</v>
      </c>
      <c r="D1098" s="4" t="s">
        <v>9027</v>
      </c>
      <c r="E1098" s="4">
        <v>1097</v>
      </c>
      <c r="F1098" s="4">
        <v>8</v>
      </c>
      <c r="G1098" s="4" t="s">
        <v>4095</v>
      </c>
      <c r="H1098" s="4" t="s">
        <v>4096</v>
      </c>
      <c r="I1098" s="4">
        <v>1</v>
      </c>
      <c r="L1098" s="4">
        <v>2</v>
      </c>
      <c r="M1098" s="4" t="s">
        <v>4097</v>
      </c>
      <c r="N1098" s="4" t="s">
        <v>4098</v>
      </c>
      <c r="S1098" s="4" t="s">
        <v>116</v>
      </c>
      <c r="T1098" s="4" t="s">
        <v>117</v>
      </c>
      <c r="Y1098" s="4" t="s">
        <v>4124</v>
      </c>
      <c r="Z1098" s="4" t="s">
        <v>4125</v>
      </c>
      <c r="AC1098" s="4">
        <v>33</v>
      </c>
      <c r="AD1098" s="4" t="s">
        <v>621</v>
      </c>
      <c r="AE1098" s="4" t="s">
        <v>622</v>
      </c>
    </row>
    <row r="1099" spans="1:72" ht="13.5" customHeight="1">
      <c r="A1099" s="6" t="str">
        <f>HYPERLINK("http://kyu.snu.ac.kr/sdhj/index.jsp?type=hj/GK14791_00IM0001_138b.jpg","1870_해북촌_138b")</f>
        <v>1870_해북촌_138b</v>
      </c>
      <c r="B1099" s="4">
        <v>1870</v>
      </c>
      <c r="C1099" s="4" t="s">
        <v>9116</v>
      </c>
      <c r="D1099" s="4" t="s">
        <v>9117</v>
      </c>
      <c r="E1099" s="4">
        <v>1098</v>
      </c>
      <c r="F1099" s="4">
        <v>8</v>
      </c>
      <c r="G1099" s="4" t="s">
        <v>4095</v>
      </c>
      <c r="H1099" s="4" t="s">
        <v>4096</v>
      </c>
      <c r="I1099" s="4">
        <v>1</v>
      </c>
      <c r="L1099" s="4">
        <v>2</v>
      </c>
      <c r="M1099" s="4" t="s">
        <v>4097</v>
      </c>
      <c r="N1099" s="4" t="s">
        <v>4098</v>
      </c>
      <c r="T1099" s="4" t="s">
        <v>9120</v>
      </c>
      <c r="U1099" s="4" t="s">
        <v>138</v>
      </c>
      <c r="V1099" s="4" t="s">
        <v>139</v>
      </c>
      <c r="Y1099" s="4" t="s">
        <v>4126</v>
      </c>
      <c r="Z1099" s="4" t="s">
        <v>4127</v>
      </c>
      <c r="AD1099" s="4" t="s">
        <v>274</v>
      </c>
      <c r="AE1099" s="4" t="s">
        <v>275</v>
      </c>
    </row>
    <row r="1100" spans="1:72" ht="13.5" customHeight="1">
      <c r="A1100" s="6" t="str">
        <f>HYPERLINK("http://kyu.snu.ac.kr/sdhj/index.jsp?type=hj/GK14791_00IM0001_138b.jpg","1870_해북촌_138b")</f>
        <v>1870_해북촌_138b</v>
      </c>
      <c r="B1100" s="4">
        <v>1870</v>
      </c>
      <c r="C1100" s="4" t="s">
        <v>8930</v>
      </c>
      <c r="D1100" s="4" t="s">
        <v>8931</v>
      </c>
      <c r="E1100" s="4">
        <v>1099</v>
      </c>
      <c r="F1100" s="4">
        <v>8</v>
      </c>
      <c r="G1100" s="4" t="s">
        <v>4095</v>
      </c>
      <c r="H1100" s="4" t="s">
        <v>4096</v>
      </c>
      <c r="I1100" s="4">
        <v>1</v>
      </c>
      <c r="L1100" s="4">
        <v>2</v>
      </c>
      <c r="M1100" s="4" t="s">
        <v>4097</v>
      </c>
      <c r="N1100" s="4" t="s">
        <v>4098</v>
      </c>
      <c r="T1100" s="4" t="s">
        <v>9120</v>
      </c>
      <c r="U1100" s="4" t="s">
        <v>138</v>
      </c>
      <c r="V1100" s="4" t="s">
        <v>139</v>
      </c>
      <c r="Y1100" s="4" t="s">
        <v>4128</v>
      </c>
      <c r="Z1100" s="4" t="s">
        <v>4129</v>
      </c>
      <c r="AD1100" s="4" t="s">
        <v>174</v>
      </c>
      <c r="AE1100" s="4" t="s">
        <v>175</v>
      </c>
    </row>
    <row r="1101" spans="1:72" ht="13.5" customHeight="1">
      <c r="A1101" s="6" t="str">
        <f>HYPERLINK("http://kyu.snu.ac.kr/sdhj/index.jsp?type=hj/GK14791_00IM0001_138b.jpg","1870_해북촌_138b")</f>
        <v>1870_해북촌_138b</v>
      </c>
      <c r="B1101" s="4">
        <v>1870</v>
      </c>
      <c r="C1101" s="4" t="s">
        <v>9116</v>
      </c>
      <c r="D1101" s="4" t="s">
        <v>9117</v>
      </c>
      <c r="E1101" s="4">
        <v>1100</v>
      </c>
      <c r="F1101" s="4">
        <v>8</v>
      </c>
      <c r="G1101" s="4" t="s">
        <v>4095</v>
      </c>
      <c r="H1101" s="4" t="s">
        <v>4096</v>
      </c>
      <c r="I1101" s="4">
        <v>1</v>
      </c>
      <c r="L1101" s="4">
        <v>2</v>
      </c>
      <c r="M1101" s="4" t="s">
        <v>4097</v>
      </c>
      <c r="N1101" s="4" t="s">
        <v>4098</v>
      </c>
      <c r="T1101" s="4" t="s">
        <v>9120</v>
      </c>
      <c r="U1101" s="4" t="s">
        <v>138</v>
      </c>
      <c r="V1101" s="4" t="s">
        <v>139</v>
      </c>
      <c r="Y1101" s="4" t="s">
        <v>4130</v>
      </c>
      <c r="Z1101" s="4" t="s">
        <v>4131</v>
      </c>
      <c r="AD1101" s="4" t="s">
        <v>122</v>
      </c>
      <c r="AE1101" s="4" t="s">
        <v>123</v>
      </c>
    </row>
    <row r="1102" spans="1:72" ht="13.5" customHeight="1">
      <c r="A1102" s="6" t="str">
        <f>HYPERLINK("http://kyu.snu.ac.kr/sdhj/index.jsp?type=hj/GK14791_00IM0001_138b.jpg","1870_해북촌_138b")</f>
        <v>1870_해북촌_138b</v>
      </c>
      <c r="B1102" s="4">
        <v>1870</v>
      </c>
      <c r="C1102" s="4" t="s">
        <v>9116</v>
      </c>
      <c r="D1102" s="4" t="s">
        <v>9117</v>
      </c>
      <c r="E1102" s="4">
        <v>1101</v>
      </c>
      <c r="F1102" s="4">
        <v>8</v>
      </c>
      <c r="G1102" s="4" t="s">
        <v>4095</v>
      </c>
      <c r="H1102" s="4" t="s">
        <v>4096</v>
      </c>
      <c r="I1102" s="4">
        <v>1</v>
      </c>
      <c r="L1102" s="4">
        <v>2</v>
      </c>
      <c r="M1102" s="4" t="s">
        <v>4097</v>
      </c>
      <c r="N1102" s="4" t="s">
        <v>4098</v>
      </c>
      <c r="T1102" s="4" t="s">
        <v>9120</v>
      </c>
      <c r="U1102" s="4" t="s">
        <v>138</v>
      </c>
      <c r="V1102" s="4" t="s">
        <v>139</v>
      </c>
      <c r="Y1102" s="4" t="s">
        <v>4132</v>
      </c>
      <c r="Z1102" s="4" t="s">
        <v>4133</v>
      </c>
      <c r="AD1102" s="4" t="s">
        <v>414</v>
      </c>
      <c r="AE1102" s="4" t="s">
        <v>415</v>
      </c>
    </row>
    <row r="1103" spans="1:72" ht="13.5" customHeight="1">
      <c r="A1103" s="6" t="str">
        <f>HYPERLINK("http://kyu.snu.ac.kr/sdhj/index.jsp?type=hj/GK14791_00IM0001_138b.jpg","1870_해북촌_138b")</f>
        <v>1870_해북촌_138b</v>
      </c>
      <c r="B1103" s="4">
        <v>1870</v>
      </c>
      <c r="C1103" s="4" t="s">
        <v>9116</v>
      </c>
      <c r="D1103" s="4" t="s">
        <v>9117</v>
      </c>
      <c r="E1103" s="4">
        <v>1102</v>
      </c>
      <c r="F1103" s="4">
        <v>8</v>
      </c>
      <c r="G1103" s="4" t="s">
        <v>4095</v>
      </c>
      <c r="H1103" s="4" t="s">
        <v>4096</v>
      </c>
      <c r="I1103" s="4">
        <v>1</v>
      </c>
      <c r="L1103" s="4">
        <v>3</v>
      </c>
      <c r="M1103" s="4" t="s">
        <v>9860</v>
      </c>
      <c r="N1103" s="4" t="s">
        <v>9861</v>
      </c>
      <c r="T1103" s="4" t="s">
        <v>9109</v>
      </c>
      <c r="U1103" s="4" t="s">
        <v>73</v>
      </c>
      <c r="V1103" s="4" t="s">
        <v>74</v>
      </c>
      <c r="W1103" s="4" t="s">
        <v>9862</v>
      </c>
      <c r="X1103" s="4" t="s">
        <v>9119</v>
      </c>
      <c r="Y1103" s="4" t="s">
        <v>9863</v>
      </c>
      <c r="Z1103" s="4" t="s">
        <v>9864</v>
      </c>
      <c r="AC1103" s="4">
        <v>54</v>
      </c>
      <c r="AD1103" s="4" t="s">
        <v>380</v>
      </c>
      <c r="AE1103" s="4" t="s">
        <v>381</v>
      </c>
      <c r="AJ1103" s="4" t="s">
        <v>34</v>
      </c>
      <c r="AK1103" s="4" t="s">
        <v>35</v>
      </c>
      <c r="AL1103" s="4" t="s">
        <v>115</v>
      </c>
      <c r="AM1103" s="4" t="s">
        <v>9554</v>
      </c>
      <c r="AT1103" s="4" t="s">
        <v>82</v>
      </c>
      <c r="AU1103" s="4" t="s">
        <v>83</v>
      </c>
      <c r="AV1103" s="4" t="s">
        <v>4134</v>
      </c>
      <c r="AW1103" s="4" t="s">
        <v>4135</v>
      </c>
      <c r="BG1103" s="4" t="s">
        <v>82</v>
      </c>
      <c r="BH1103" s="4" t="s">
        <v>83</v>
      </c>
      <c r="BI1103" s="4" t="s">
        <v>4136</v>
      </c>
      <c r="BJ1103" s="4" t="s">
        <v>2731</v>
      </c>
      <c r="BK1103" s="4" t="s">
        <v>82</v>
      </c>
      <c r="BL1103" s="4" t="s">
        <v>83</v>
      </c>
      <c r="BM1103" s="4" t="s">
        <v>4137</v>
      </c>
      <c r="BN1103" s="4" t="s">
        <v>4138</v>
      </c>
      <c r="BO1103" s="4" t="s">
        <v>82</v>
      </c>
      <c r="BP1103" s="4" t="s">
        <v>83</v>
      </c>
      <c r="BQ1103" s="4" t="s">
        <v>4139</v>
      </c>
      <c r="BR1103" s="4" t="s">
        <v>4140</v>
      </c>
      <c r="BS1103" s="4" t="s">
        <v>488</v>
      </c>
      <c r="BT1103" s="4" t="s">
        <v>489</v>
      </c>
    </row>
    <row r="1104" spans="1:72" ht="13.5" customHeight="1">
      <c r="A1104" s="6" t="str">
        <f>HYPERLINK("http://kyu.snu.ac.kr/sdhj/index.jsp?type=hj/GK14791_00IM0001_138b.jpg","1870_해북촌_138b")</f>
        <v>1870_해북촌_138b</v>
      </c>
      <c r="B1104" s="4">
        <v>1870</v>
      </c>
      <c r="C1104" s="4" t="s">
        <v>9865</v>
      </c>
      <c r="D1104" s="4" t="s">
        <v>9866</v>
      </c>
      <c r="E1104" s="4">
        <v>1103</v>
      </c>
      <c r="F1104" s="4">
        <v>8</v>
      </c>
      <c r="G1104" s="4" t="s">
        <v>4095</v>
      </c>
      <c r="H1104" s="4" t="s">
        <v>4096</v>
      </c>
      <c r="I1104" s="4">
        <v>1</v>
      </c>
      <c r="L1104" s="4">
        <v>3</v>
      </c>
      <c r="M1104" s="4" t="s">
        <v>9860</v>
      </c>
      <c r="N1104" s="4" t="s">
        <v>9861</v>
      </c>
      <c r="S1104" s="4" t="s">
        <v>214</v>
      </c>
      <c r="T1104" s="4" t="s">
        <v>215</v>
      </c>
      <c r="W1104" s="4" t="s">
        <v>490</v>
      </c>
      <c r="X1104" s="4" t="s">
        <v>491</v>
      </c>
      <c r="Y1104" s="4" t="s">
        <v>100</v>
      </c>
      <c r="Z1104" s="4" t="s">
        <v>101</v>
      </c>
      <c r="AC1104" s="4">
        <v>77</v>
      </c>
      <c r="AD1104" s="4" t="s">
        <v>218</v>
      </c>
      <c r="AE1104" s="4" t="s">
        <v>219</v>
      </c>
    </row>
    <row r="1105" spans="1:72" ht="13.5" customHeight="1">
      <c r="A1105" s="6" t="str">
        <f>HYPERLINK("http://kyu.snu.ac.kr/sdhj/index.jsp?type=hj/GK14791_00IM0001_138b.jpg","1870_해북촌_138b")</f>
        <v>1870_해북촌_138b</v>
      </c>
      <c r="B1105" s="4">
        <v>1870</v>
      </c>
      <c r="C1105" s="4" t="s">
        <v>9116</v>
      </c>
      <c r="D1105" s="4" t="s">
        <v>9117</v>
      </c>
      <c r="E1105" s="4">
        <v>1104</v>
      </c>
      <c r="F1105" s="4">
        <v>8</v>
      </c>
      <c r="G1105" s="4" t="s">
        <v>4095</v>
      </c>
      <c r="H1105" s="4" t="s">
        <v>4096</v>
      </c>
      <c r="I1105" s="4">
        <v>1</v>
      </c>
      <c r="L1105" s="4">
        <v>3</v>
      </c>
      <c r="M1105" s="4" t="s">
        <v>9860</v>
      </c>
      <c r="N1105" s="4" t="s">
        <v>9861</v>
      </c>
      <c r="S1105" s="4" t="s">
        <v>96</v>
      </c>
      <c r="T1105" s="4" t="s">
        <v>97</v>
      </c>
      <c r="W1105" s="4" t="s">
        <v>291</v>
      </c>
      <c r="X1105" s="4" t="s">
        <v>292</v>
      </c>
      <c r="Y1105" s="4" t="s">
        <v>100</v>
      </c>
      <c r="Z1105" s="4" t="s">
        <v>101</v>
      </c>
      <c r="AC1105" s="4">
        <v>62</v>
      </c>
      <c r="AD1105" s="4" t="s">
        <v>410</v>
      </c>
      <c r="AE1105" s="4" t="s">
        <v>411</v>
      </c>
      <c r="AJ1105" s="4" t="s">
        <v>104</v>
      </c>
      <c r="AK1105" s="4" t="s">
        <v>105</v>
      </c>
      <c r="AL1105" s="4" t="s">
        <v>297</v>
      </c>
      <c r="AM1105" s="4" t="s">
        <v>298</v>
      </c>
      <c r="AT1105" s="4" t="s">
        <v>82</v>
      </c>
      <c r="AU1105" s="4" t="s">
        <v>83</v>
      </c>
      <c r="AV1105" s="4" t="s">
        <v>4141</v>
      </c>
      <c r="AW1105" s="4" t="s">
        <v>4142</v>
      </c>
      <c r="BG1105" s="4" t="s">
        <v>82</v>
      </c>
      <c r="BH1105" s="4" t="s">
        <v>83</v>
      </c>
      <c r="BI1105" s="4" t="s">
        <v>4143</v>
      </c>
      <c r="BJ1105" s="4" t="s">
        <v>4144</v>
      </c>
      <c r="BK1105" s="4" t="s">
        <v>82</v>
      </c>
      <c r="BL1105" s="4" t="s">
        <v>83</v>
      </c>
      <c r="BM1105" s="4" t="s">
        <v>4145</v>
      </c>
      <c r="BN1105" s="4" t="s">
        <v>4146</v>
      </c>
      <c r="BO1105" s="4" t="s">
        <v>82</v>
      </c>
      <c r="BP1105" s="4" t="s">
        <v>83</v>
      </c>
      <c r="BQ1105" s="4" t="s">
        <v>4147</v>
      </c>
      <c r="BR1105" s="4" t="s">
        <v>4148</v>
      </c>
      <c r="BS1105" s="4" t="s">
        <v>115</v>
      </c>
      <c r="BT1105" s="4" t="s">
        <v>9867</v>
      </c>
    </row>
    <row r="1106" spans="1:72" ht="13.5" customHeight="1">
      <c r="A1106" s="6" t="str">
        <f>HYPERLINK("http://kyu.snu.ac.kr/sdhj/index.jsp?type=hj/GK14791_00IM0001_138b.jpg","1870_해북촌_138b")</f>
        <v>1870_해북촌_138b</v>
      </c>
      <c r="B1106" s="4">
        <v>1870</v>
      </c>
      <c r="C1106" s="4" t="s">
        <v>9747</v>
      </c>
      <c r="D1106" s="4" t="s">
        <v>9748</v>
      </c>
      <c r="E1106" s="4">
        <v>1105</v>
      </c>
      <c r="F1106" s="4">
        <v>8</v>
      </c>
      <c r="G1106" s="4" t="s">
        <v>4095</v>
      </c>
      <c r="H1106" s="4" t="s">
        <v>4096</v>
      </c>
      <c r="I1106" s="4">
        <v>1</v>
      </c>
      <c r="L1106" s="4">
        <v>3</v>
      </c>
      <c r="M1106" s="4" t="s">
        <v>9860</v>
      </c>
      <c r="N1106" s="4" t="s">
        <v>9861</v>
      </c>
      <c r="S1106" s="4" t="s">
        <v>116</v>
      </c>
      <c r="T1106" s="4" t="s">
        <v>117</v>
      </c>
      <c r="Y1106" s="4" t="s">
        <v>4149</v>
      </c>
      <c r="Z1106" s="4" t="s">
        <v>4150</v>
      </c>
      <c r="AC1106" s="4">
        <v>35</v>
      </c>
      <c r="AD1106" s="4" t="s">
        <v>621</v>
      </c>
      <c r="AE1106" s="4" t="s">
        <v>622</v>
      </c>
    </row>
    <row r="1107" spans="1:72" ht="13.5" customHeight="1">
      <c r="A1107" s="6" t="str">
        <f>HYPERLINK("http://kyu.snu.ac.kr/sdhj/index.jsp?type=hj/GK14791_00IM0001_138b.jpg","1870_해북촌_138b")</f>
        <v>1870_해북촌_138b</v>
      </c>
      <c r="B1107" s="4">
        <v>1870</v>
      </c>
      <c r="C1107" s="4" t="s">
        <v>9116</v>
      </c>
      <c r="D1107" s="4" t="s">
        <v>9117</v>
      </c>
      <c r="E1107" s="4">
        <v>1106</v>
      </c>
      <c r="F1107" s="4">
        <v>8</v>
      </c>
      <c r="G1107" s="4" t="s">
        <v>4095</v>
      </c>
      <c r="H1107" s="4" t="s">
        <v>4096</v>
      </c>
      <c r="I1107" s="4">
        <v>1</v>
      </c>
      <c r="L1107" s="4">
        <v>3</v>
      </c>
      <c r="M1107" s="4" t="s">
        <v>9860</v>
      </c>
      <c r="N1107" s="4" t="s">
        <v>9861</v>
      </c>
      <c r="S1107" s="4" t="s">
        <v>124</v>
      </c>
      <c r="T1107" s="4" t="s">
        <v>125</v>
      </c>
      <c r="W1107" s="4" t="s">
        <v>1017</v>
      </c>
      <c r="X1107" s="4" t="s">
        <v>1018</v>
      </c>
      <c r="Y1107" s="4" t="s">
        <v>100</v>
      </c>
      <c r="Z1107" s="4" t="s">
        <v>101</v>
      </c>
      <c r="AC1107" s="4">
        <v>35</v>
      </c>
      <c r="AD1107" s="4" t="s">
        <v>621</v>
      </c>
      <c r="AE1107" s="4" t="s">
        <v>622</v>
      </c>
    </row>
    <row r="1108" spans="1:72" ht="13.5" customHeight="1">
      <c r="A1108" s="6" t="str">
        <f>HYPERLINK("http://kyu.snu.ac.kr/sdhj/index.jsp?type=hj/GK14791_00IM0001_138b.jpg","1870_해북촌_138b")</f>
        <v>1870_해북촌_138b</v>
      </c>
      <c r="B1108" s="4">
        <v>1870</v>
      </c>
      <c r="C1108" s="4" t="s">
        <v>9116</v>
      </c>
      <c r="D1108" s="4" t="s">
        <v>9117</v>
      </c>
      <c r="E1108" s="4">
        <v>1107</v>
      </c>
      <c r="F1108" s="4">
        <v>8</v>
      </c>
      <c r="G1108" s="4" t="s">
        <v>4095</v>
      </c>
      <c r="H1108" s="4" t="s">
        <v>4096</v>
      </c>
      <c r="I1108" s="4">
        <v>1</v>
      </c>
      <c r="L1108" s="4">
        <v>3</v>
      </c>
      <c r="M1108" s="4" t="s">
        <v>9860</v>
      </c>
      <c r="N1108" s="4" t="s">
        <v>9861</v>
      </c>
      <c r="T1108" s="4" t="s">
        <v>9120</v>
      </c>
      <c r="U1108" s="4" t="s">
        <v>138</v>
      </c>
      <c r="V1108" s="4" t="s">
        <v>139</v>
      </c>
      <c r="Y1108" s="4" t="s">
        <v>4151</v>
      </c>
      <c r="Z1108" s="4" t="s">
        <v>4152</v>
      </c>
      <c r="AD1108" s="4" t="s">
        <v>671</v>
      </c>
      <c r="AE1108" s="4" t="s">
        <v>672</v>
      </c>
    </row>
    <row r="1109" spans="1:72" ht="13.5" customHeight="1">
      <c r="A1109" s="6" t="str">
        <f>HYPERLINK("http://kyu.snu.ac.kr/sdhj/index.jsp?type=hj/GK14791_00IM0001_138b.jpg","1870_해북촌_138b")</f>
        <v>1870_해북촌_138b</v>
      </c>
      <c r="B1109" s="4">
        <v>1870</v>
      </c>
      <c r="C1109" s="4" t="s">
        <v>9116</v>
      </c>
      <c r="D1109" s="4" t="s">
        <v>9117</v>
      </c>
      <c r="E1109" s="4">
        <v>1108</v>
      </c>
      <c r="F1109" s="4">
        <v>8</v>
      </c>
      <c r="G1109" s="4" t="s">
        <v>4095</v>
      </c>
      <c r="H1109" s="4" t="s">
        <v>4096</v>
      </c>
      <c r="I1109" s="4">
        <v>1</v>
      </c>
      <c r="L1109" s="4">
        <v>3</v>
      </c>
      <c r="M1109" s="4" t="s">
        <v>9860</v>
      </c>
      <c r="N1109" s="4" t="s">
        <v>9861</v>
      </c>
      <c r="T1109" s="4" t="s">
        <v>9120</v>
      </c>
      <c r="U1109" s="4" t="s">
        <v>138</v>
      </c>
      <c r="V1109" s="4" t="s">
        <v>139</v>
      </c>
      <c r="Y1109" s="4" t="s">
        <v>4153</v>
      </c>
      <c r="Z1109" s="4" t="s">
        <v>4154</v>
      </c>
      <c r="AD1109" s="4" t="s">
        <v>151</v>
      </c>
      <c r="AE1109" s="4" t="s">
        <v>152</v>
      </c>
    </row>
    <row r="1110" spans="1:72" ht="13.5" customHeight="1">
      <c r="A1110" s="6" t="str">
        <f>HYPERLINK("http://kyu.snu.ac.kr/sdhj/index.jsp?type=hj/GK14791_00IM0001_138b.jpg","1870_해북촌_138b")</f>
        <v>1870_해북촌_138b</v>
      </c>
      <c r="B1110" s="4">
        <v>1870</v>
      </c>
      <c r="C1110" s="4" t="s">
        <v>9116</v>
      </c>
      <c r="D1110" s="4" t="s">
        <v>9117</v>
      </c>
      <c r="E1110" s="4">
        <v>1109</v>
      </c>
      <c r="F1110" s="4">
        <v>8</v>
      </c>
      <c r="G1110" s="4" t="s">
        <v>4095</v>
      </c>
      <c r="H1110" s="4" t="s">
        <v>4096</v>
      </c>
      <c r="I1110" s="4">
        <v>1</v>
      </c>
      <c r="L1110" s="4">
        <v>4</v>
      </c>
      <c r="M1110" s="4" t="s">
        <v>9868</v>
      </c>
      <c r="N1110" s="4" t="s">
        <v>9869</v>
      </c>
      <c r="Q1110" s="4" t="s">
        <v>9870</v>
      </c>
      <c r="R1110" s="4" t="s">
        <v>4155</v>
      </c>
      <c r="T1110" s="4" t="s">
        <v>9109</v>
      </c>
      <c r="W1110" s="4" t="s">
        <v>9871</v>
      </c>
      <c r="X1110" s="4" t="s">
        <v>9872</v>
      </c>
      <c r="Y1110" s="4" t="s">
        <v>4156</v>
      </c>
      <c r="Z1110" s="4" t="s">
        <v>4157</v>
      </c>
      <c r="AC1110" s="4">
        <v>57</v>
      </c>
      <c r="AD1110" s="4" t="s">
        <v>248</v>
      </c>
      <c r="AE1110" s="4" t="s">
        <v>249</v>
      </c>
      <c r="AJ1110" s="4" t="s">
        <v>34</v>
      </c>
      <c r="AK1110" s="4" t="s">
        <v>35</v>
      </c>
      <c r="AL1110" s="4" t="s">
        <v>611</v>
      </c>
      <c r="AM1110" s="4" t="s">
        <v>612</v>
      </c>
      <c r="AT1110" s="4" t="s">
        <v>82</v>
      </c>
      <c r="AU1110" s="4" t="s">
        <v>83</v>
      </c>
      <c r="AV1110" s="4" t="s">
        <v>4158</v>
      </c>
      <c r="AW1110" s="4" t="s">
        <v>4159</v>
      </c>
      <c r="BG1110" s="4" t="s">
        <v>82</v>
      </c>
      <c r="BH1110" s="4" t="s">
        <v>83</v>
      </c>
      <c r="BI1110" s="4" t="s">
        <v>4160</v>
      </c>
      <c r="BJ1110" s="4" t="s">
        <v>4161</v>
      </c>
      <c r="BK1110" s="4" t="s">
        <v>82</v>
      </c>
      <c r="BL1110" s="4" t="s">
        <v>83</v>
      </c>
      <c r="BM1110" s="4" t="s">
        <v>3166</v>
      </c>
      <c r="BN1110" s="4" t="s">
        <v>3167</v>
      </c>
      <c r="BO1110" s="4" t="s">
        <v>82</v>
      </c>
      <c r="BP1110" s="4" t="s">
        <v>83</v>
      </c>
      <c r="BQ1110" s="4" t="s">
        <v>4162</v>
      </c>
      <c r="BR1110" s="4" t="s">
        <v>9873</v>
      </c>
      <c r="BS1110" s="4" t="s">
        <v>4163</v>
      </c>
      <c r="BT1110" s="4" t="s">
        <v>4164</v>
      </c>
    </row>
    <row r="1111" spans="1:72" ht="13.5" customHeight="1">
      <c r="A1111" s="6" t="str">
        <f>HYPERLINK("http://kyu.snu.ac.kr/sdhj/index.jsp?type=hj/GK14791_00IM0001_138b.jpg","1870_해북촌_138b")</f>
        <v>1870_해북촌_138b</v>
      </c>
      <c r="B1111" s="4">
        <v>1870</v>
      </c>
      <c r="C1111" s="4" t="s">
        <v>9874</v>
      </c>
      <c r="D1111" s="4" t="s">
        <v>9875</v>
      </c>
      <c r="E1111" s="4">
        <v>1110</v>
      </c>
      <c r="F1111" s="4">
        <v>8</v>
      </c>
      <c r="G1111" s="4" t="s">
        <v>4095</v>
      </c>
      <c r="H1111" s="4" t="s">
        <v>4096</v>
      </c>
      <c r="I1111" s="4">
        <v>1</v>
      </c>
      <c r="L1111" s="4">
        <v>4</v>
      </c>
      <c r="M1111" s="4" t="s">
        <v>9868</v>
      </c>
      <c r="N1111" s="4" t="s">
        <v>9869</v>
      </c>
      <c r="S1111" s="4" t="s">
        <v>96</v>
      </c>
      <c r="T1111" s="4" t="s">
        <v>97</v>
      </c>
      <c r="W1111" s="4" t="s">
        <v>126</v>
      </c>
      <c r="X1111" s="4" t="s">
        <v>9119</v>
      </c>
      <c r="Y1111" s="4" t="s">
        <v>100</v>
      </c>
      <c r="Z1111" s="4" t="s">
        <v>101</v>
      </c>
      <c r="AC1111" s="4">
        <v>54</v>
      </c>
      <c r="AD1111" s="4" t="s">
        <v>151</v>
      </c>
      <c r="AE1111" s="4" t="s">
        <v>152</v>
      </c>
      <c r="AJ1111" s="4" t="s">
        <v>34</v>
      </c>
      <c r="AK1111" s="4" t="s">
        <v>35</v>
      </c>
      <c r="AL1111" s="4" t="s">
        <v>222</v>
      </c>
      <c r="AM1111" s="4" t="s">
        <v>223</v>
      </c>
    </row>
    <row r="1112" spans="1:72" ht="13.5" customHeight="1">
      <c r="A1112" s="6" t="str">
        <f>HYPERLINK("http://kyu.snu.ac.kr/sdhj/index.jsp?type=hj/GK14791_00IM0001_138b.jpg","1870_해북촌_138b")</f>
        <v>1870_해북촌_138b</v>
      </c>
      <c r="B1112" s="4">
        <v>1870</v>
      </c>
      <c r="C1112" s="4" t="s">
        <v>9116</v>
      </c>
      <c r="D1112" s="4" t="s">
        <v>9117</v>
      </c>
      <c r="E1112" s="4">
        <v>1111</v>
      </c>
      <c r="F1112" s="4">
        <v>8</v>
      </c>
      <c r="G1112" s="4" t="s">
        <v>4095</v>
      </c>
      <c r="H1112" s="4" t="s">
        <v>4096</v>
      </c>
      <c r="I1112" s="4">
        <v>1</v>
      </c>
      <c r="L1112" s="4">
        <v>4</v>
      </c>
      <c r="M1112" s="4" t="s">
        <v>9868</v>
      </c>
      <c r="N1112" s="4" t="s">
        <v>9869</v>
      </c>
      <c r="S1112" s="4" t="s">
        <v>116</v>
      </c>
      <c r="T1112" s="4" t="s">
        <v>117</v>
      </c>
      <c r="Y1112" s="4" t="s">
        <v>2572</v>
      </c>
      <c r="Z1112" s="4" t="s">
        <v>1657</v>
      </c>
      <c r="AC1112" s="4">
        <v>15</v>
      </c>
      <c r="AD1112" s="4" t="s">
        <v>218</v>
      </c>
      <c r="AE1112" s="4" t="s">
        <v>219</v>
      </c>
    </row>
    <row r="1113" spans="1:72" ht="13.5" customHeight="1">
      <c r="A1113" s="6" t="str">
        <f>HYPERLINK("http://kyu.snu.ac.kr/sdhj/index.jsp?type=hj/GK14791_00IM0001_138b.jpg","1870_해북촌_138b")</f>
        <v>1870_해북촌_138b</v>
      </c>
      <c r="B1113" s="4">
        <v>1870</v>
      </c>
      <c r="C1113" s="4" t="s">
        <v>9116</v>
      </c>
      <c r="D1113" s="4" t="s">
        <v>9117</v>
      </c>
      <c r="E1113" s="4">
        <v>1112</v>
      </c>
      <c r="F1113" s="4">
        <v>8</v>
      </c>
      <c r="G1113" s="4" t="s">
        <v>4095</v>
      </c>
      <c r="H1113" s="4" t="s">
        <v>4096</v>
      </c>
      <c r="I1113" s="4">
        <v>1</v>
      </c>
      <c r="L1113" s="4">
        <v>4</v>
      </c>
      <c r="M1113" s="4" t="s">
        <v>9868</v>
      </c>
      <c r="N1113" s="4" t="s">
        <v>9869</v>
      </c>
      <c r="T1113" s="4" t="s">
        <v>9120</v>
      </c>
      <c r="U1113" s="4" t="s">
        <v>138</v>
      </c>
      <c r="V1113" s="4" t="s">
        <v>139</v>
      </c>
      <c r="Y1113" s="4" t="s">
        <v>4165</v>
      </c>
      <c r="Z1113" s="4" t="s">
        <v>3264</v>
      </c>
      <c r="AD1113" s="4" t="s">
        <v>1000</v>
      </c>
      <c r="AE1113" s="4" t="s">
        <v>1001</v>
      </c>
    </row>
    <row r="1114" spans="1:72" ht="13.5" customHeight="1">
      <c r="A1114" s="6" t="str">
        <f>HYPERLINK("http://kyu.snu.ac.kr/sdhj/index.jsp?type=hj/GK14791_00IM0001_138b.jpg","1870_해북촌_138b")</f>
        <v>1870_해북촌_138b</v>
      </c>
      <c r="B1114" s="4">
        <v>1870</v>
      </c>
      <c r="C1114" s="4" t="s">
        <v>9116</v>
      </c>
      <c r="D1114" s="4" t="s">
        <v>9117</v>
      </c>
      <c r="E1114" s="4">
        <v>1113</v>
      </c>
      <c r="F1114" s="4">
        <v>8</v>
      </c>
      <c r="G1114" s="4" t="s">
        <v>4095</v>
      </c>
      <c r="H1114" s="4" t="s">
        <v>4096</v>
      </c>
      <c r="I1114" s="4">
        <v>1</v>
      </c>
      <c r="L1114" s="4">
        <v>4</v>
      </c>
      <c r="M1114" s="4" t="s">
        <v>9868</v>
      </c>
      <c r="N1114" s="4" t="s">
        <v>9869</v>
      </c>
      <c r="T1114" s="4" t="s">
        <v>9120</v>
      </c>
      <c r="U1114" s="4" t="s">
        <v>138</v>
      </c>
      <c r="V1114" s="4" t="s">
        <v>139</v>
      </c>
      <c r="Y1114" s="4" t="s">
        <v>514</v>
      </c>
      <c r="Z1114" s="4" t="s">
        <v>515</v>
      </c>
      <c r="AD1114" s="4" t="s">
        <v>248</v>
      </c>
      <c r="AE1114" s="4" t="s">
        <v>249</v>
      </c>
    </row>
    <row r="1115" spans="1:72" ht="13.5" customHeight="1">
      <c r="A1115" s="6" t="str">
        <f>HYPERLINK("http://kyu.snu.ac.kr/sdhj/index.jsp?type=hj/GK14791_00IM0001_138b.jpg","1870_해북촌_138b")</f>
        <v>1870_해북촌_138b</v>
      </c>
      <c r="B1115" s="4">
        <v>1870</v>
      </c>
      <c r="C1115" s="4" t="s">
        <v>9116</v>
      </c>
      <c r="D1115" s="4" t="s">
        <v>9117</v>
      </c>
      <c r="E1115" s="4">
        <v>1114</v>
      </c>
      <c r="F1115" s="4">
        <v>8</v>
      </c>
      <c r="G1115" s="4" t="s">
        <v>4095</v>
      </c>
      <c r="H1115" s="4" t="s">
        <v>4096</v>
      </c>
      <c r="I1115" s="4">
        <v>1</v>
      </c>
      <c r="L1115" s="4">
        <v>4</v>
      </c>
      <c r="M1115" s="4" t="s">
        <v>9868</v>
      </c>
      <c r="N1115" s="4" t="s">
        <v>9869</v>
      </c>
      <c r="T1115" s="4" t="s">
        <v>9120</v>
      </c>
      <c r="U1115" s="4" t="s">
        <v>138</v>
      </c>
      <c r="V1115" s="4" t="s">
        <v>139</v>
      </c>
      <c r="Y1115" s="4" t="s">
        <v>512</v>
      </c>
      <c r="Z1115" s="4" t="s">
        <v>513</v>
      </c>
      <c r="AD1115" s="4" t="s">
        <v>274</v>
      </c>
      <c r="AE1115" s="4" t="s">
        <v>275</v>
      </c>
    </row>
    <row r="1116" spans="1:72" ht="13.5" customHeight="1">
      <c r="A1116" s="6" t="str">
        <f>HYPERLINK("http://kyu.snu.ac.kr/sdhj/index.jsp?type=hj/GK14791_00IM0001_138b.jpg","1870_해북촌_138b")</f>
        <v>1870_해북촌_138b</v>
      </c>
      <c r="B1116" s="4">
        <v>1870</v>
      </c>
      <c r="C1116" s="4" t="s">
        <v>9116</v>
      </c>
      <c r="D1116" s="4" t="s">
        <v>9117</v>
      </c>
      <c r="E1116" s="4">
        <v>1115</v>
      </c>
      <c r="F1116" s="4">
        <v>8</v>
      </c>
      <c r="G1116" s="4" t="s">
        <v>4095</v>
      </c>
      <c r="H1116" s="4" t="s">
        <v>4096</v>
      </c>
      <c r="I1116" s="4">
        <v>1</v>
      </c>
      <c r="L1116" s="4">
        <v>5</v>
      </c>
      <c r="M1116" s="4" t="s">
        <v>4166</v>
      </c>
      <c r="N1116" s="4" t="s">
        <v>4167</v>
      </c>
      <c r="T1116" s="4" t="s">
        <v>9022</v>
      </c>
      <c r="U1116" s="4" t="s">
        <v>73</v>
      </c>
      <c r="V1116" s="4" t="s">
        <v>74</v>
      </c>
      <c r="W1116" s="4" t="s">
        <v>2785</v>
      </c>
      <c r="X1116" s="4" t="s">
        <v>2786</v>
      </c>
      <c r="Y1116" s="4" t="s">
        <v>4168</v>
      </c>
      <c r="Z1116" s="4" t="s">
        <v>1483</v>
      </c>
      <c r="AC1116" s="4">
        <v>67</v>
      </c>
      <c r="AD1116" s="4" t="s">
        <v>238</v>
      </c>
      <c r="AE1116" s="4" t="s">
        <v>239</v>
      </c>
      <c r="AJ1116" s="4" t="s">
        <v>34</v>
      </c>
      <c r="AK1116" s="4" t="s">
        <v>35</v>
      </c>
      <c r="AL1116" s="4" t="s">
        <v>893</v>
      </c>
      <c r="AM1116" s="4" t="s">
        <v>894</v>
      </c>
      <c r="AT1116" s="4" t="s">
        <v>82</v>
      </c>
      <c r="AU1116" s="4" t="s">
        <v>83</v>
      </c>
      <c r="AV1116" s="4" t="s">
        <v>4169</v>
      </c>
      <c r="AW1116" s="4" t="s">
        <v>4170</v>
      </c>
      <c r="BG1116" s="4" t="s">
        <v>82</v>
      </c>
      <c r="BH1116" s="4" t="s">
        <v>83</v>
      </c>
      <c r="BI1116" s="4" t="s">
        <v>4171</v>
      </c>
      <c r="BJ1116" s="4" t="s">
        <v>4172</v>
      </c>
      <c r="BK1116" s="4" t="s">
        <v>82</v>
      </c>
      <c r="BL1116" s="4" t="s">
        <v>83</v>
      </c>
      <c r="BM1116" s="4" t="s">
        <v>4173</v>
      </c>
      <c r="BN1116" s="4" t="s">
        <v>4174</v>
      </c>
      <c r="BO1116" s="4" t="s">
        <v>82</v>
      </c>
      <c r="BP1116" s="4" t="s">
        <v>83</v>
      </c>
      <c r="BQ1116" s="4" t="s">
        <v>4175</v>
      </c>
      <c r="BR1116" s="4" t="s">
        <v>4176</v>
      </c>
      <c r="BS1116" s="4" t="s">
        <v>202</v>
      </c>
      <c r="BT1116" s="4" t="s">
        <v>203</v>
      </c>
    </row>
    <row r="1117" spans="1:72" ht="13.5" customHeight="1">
      <c r="A1117" s="6" t="str">
        <f>HYPERLINK("http://kyu.snu.ac.kr/sdhj/index.jsp?type=hj/GK14791_00IM0001_138b.jpg","1870_해북촌_138b")</f>
        <v>1870_해북촌_138b</v>
      </c>
      <c r="B1117" s="4">
        <v>1870</v>
      </c>
      <c r="C1117" s="4" t="s">
        <v>9876</v>
      </c>
      <c r="D1117" s="4" t="s">
        <v>9877</v>
      </c>
      <c r="E1117" s="4">
        <v>1116</v>
      </c>
      <c r="F1117" s="4">
        <v>8</v>
      </c>
      <c r="G1117" s="4" t="s">
        <v>4095</v>
      </c>
      <c r="H1117" s="4" t="s">
        <v>4096</v>
      </c>
      <c r="I1117" s="4">
        <v>1</v>
      </c>
      <c r="L1117" s="4">
        <v>5</v>
      </c>
      <c r="M1117" s="4" t="s">
        <v>4166</v>
      </c>
      <c r="N1117" s="4" t="s">
        <v>4167</v>
      </c>
      <c r="S1117" s="4" t="s">
        <v>96</v>
      </c>
      <c r="T1117" s="4" t="s">
        <v>97</v>
      </c>
      <c r="W1117" s="4" t="s">
        <v>126</v>
      </c>
      <c r="X1117" s="4" t="s">
        <v>9878</v>
      </c>
      <c r="Y1117" s="4" t="s">
        <v>100</v>
      </c>
      <c r="Z1117" s="4" t="s">
        <v>101</v>
      </c>
      <c r="AC1117" s="4">
        <v>55</v>
      </c>
      <c r="AD1117" s="4" t="s">
        <v>258</v>
      </c>
      <c r="AE1117" s="4" t="s">
        <v>259</v>
      </c>
      <c r="AJ1117" s="4" t="s">
        <v>104</v>
      </c>
      <c r="AK1117" s="4" t="s">
        <v>105</v>
      </c>
      <c r="AL1117" s="4" t="s">
        <v>115</v>
      </c>
      <c r="AM1117" s="4" t="s">
        <v>9879</v>
      </c>
      <c r="AT1117" s="4" t="s">
        <v>82</v>
      </c>
      <c r="AU1117" s="4" t="s">
        <v>83</v>
      </c>
      <c r="AV1117" s="4" t="s">
        <v>4177</v>
      </c>
      <c r="AW1117" s="4" t="s">
        <v>4178</v>
      </c>
      <c r="BG1117" s="4" t="s">
        <v>82</v>
      </c>
      <c r="BH1117" s="4" t="s">
        <v>83</v>
      </c>
      <c r="BI1117" s="4" t="s">
        <v>4179</v>
      </c>
      <c r="BJ1117" s="4" t="s">
        <v>4180</v>
      </c>
      <c r="BK1117" s="4" t="s">
        <v>82</v>
      </c>
      <c r="BL1117" s="4" t="s">
        <v>83</v>
      </c>
      <c r="BM1117" s="4" t="s">
        <v>4181</v>
      </c>
      <c r="BN1117" s="4" t="s">
        <v>4182</v>
      </c>
      <c r="BO1117" s="4" t="s">
        <v>82</v>
      </c>
      <c r="BP1117" s="4" t="s">
        <v>83</v>
      </c>
      <c r="BQ1117" s="4" t="s">
        <v>4183</v>
      </c>
      <c r="BR1117" s="4" t="s">
        <v>4184</v>
      </c>
      <c r="BS1117" s="4" t="s">
        <v>260</v>
      </c>
      <c r="BT1117" s="4" t="s">
        <v>261</v>
      </c>
    </row>
    <row r="1118" spans="1:72" ht="13.5" customHeight="1">
      <c r="A1118" s="6" t="str">
        <f>HYPERLINK("http://kyu.snu.ac.kr/sdhj/index.jsp?type=hj/GK14791_00IM0001_138b.jpg","1870_해북촌_138b")</f>
        <v>1870_해북촌_138b</v>
      </c>
      <c r="B1118" s="4">
        <v>1870</v>
      </c>
      <c r="C1118" s="4" t="s">
        <v>9163</v>
      </c>
      <c r="D1118" s="4" t="s">
        <v>9164</v>
      </c>
      <c r="E1118" s="4">
        <v>1117</v>
      </c>
      <c r="F1118" s="4">
        <v>8</v>
      </c>
      <c r="G1118" s="4" t="s">
        <v>4095</v>
      </c>
      <c r="H1118" s="4" t="s">
        <v>4096</v>
      </c>
      <c r="I1118" s="4">
        <v>1</v>
      </c>
      <c r="L1118" s="4">
        <v>5</v>
      </c>
      <c r="M1118" s="4" t="s">
        <v>4166</v>
      </c>
      <c r="N1118" s="4" t="s">
        <v>4167</v>
      </c>
      <c r="T1118" s="4" t="s">
        <v>9029</v>
      </c>
      <c r="U1118" s="4" t="s">
        <v>138</v>
      </c>
      <c r="V1118" s="4" t="s">
        <v>139</v>
      </c>
      <c r="Y1118" s="4" t="s">
        <v>3731</v>
      </c>
      <c r="Z1118" s="4" t="s">
        <v>3732</v>
      </c>
      <c r="AD1118" s="4" t="s">
        <v>218</v>
      </c>
      <c r="AE1118" s="4" t="s">
        <v>219</v>
      </c>
    </row>
    <row r="1119" spans="1:72" ht="13.5" customHeight="1">
      <c r="A1119" s="6" t="str">
        <f>HYPERLINK("http://kyu.snu.ac.kr/sdhj/index.jsp?type=hj/GK14791_00IM0001_138b.jpg","1870_해북촌_138b")</f>
        <v>1870_해북촌_138b</v>
      </c>
      <c r="B1119" s="4">
        <v>1870</v>
      </c>
      <c r="C1119" s="4" t="s">
        <v>9026</v>
      </c>
      <c r="D1119" s="4" t="s">
        <v>9027</v>
      </c>
      <c r="E1119" s="4">
        <v>1118</v>
      </c>
      <c r="F1119" s="4">
        <v>8</v>
      </c>
      <c r="G1119" s="4" t="s">
        <v>4095</v>
      </c>
      <c r="H1119" s="4" t="s">
        <v>4096</v>
      </c>
      <c r="I1119" s="4">
        <v>1</v>
      </c>
      <c r="L1119" s="4">
        <v>5</v>
      </c>
      <c r="M1119" s="4" t="s">
        <v>4166</v>
      </c>
      <c r="N1119" s="4" t="s">
        <v>4167</v>
      </c>
      <c r="T1119" s="4" t="s">
        <v>9029</v>
      </c>
      <c r="U1119" s="4" t="s">
        <v>138</v>
      </c>
      <c r="V1119" s="4" t="s">
        <v>139</v>
      </c>
      <c r="Y1119" s="4" t="s">
        <v>4185</v>
      </c>
      <c r="Z1119" s="4" t="s">
        <v>4186</v>
      </c>
      <c r="AD1119" s="4" t="s">
        <v>621</v>
      </c>
      <c r="AE1119" s="4" t="s">
        <v>622</v>
      </c>
    </row>
    <row r="1120" spans="1:72" ht="13.5" customHeight="1">
      <c r="A1120" s="6" t="str">
        <f>HYPERLINK("http://kyu.snu.ac.kr/sdhj/index.jsp?type=hj/GK14791_00IM0001_139a.jpg","1870_해북촌_139a")</f>
        <v>1870_해북촌_139a</v>
      </c>
      <c r="B1120" s="4">
        <v>1870</v>
      </c>
      <c r="C1120" s="4" t="s">
        <v>9026</v>
      </c>
      <c r="D1120" s="4" t="s">
        <v>9027</v>
      </c>
      <c r="E1120" s="4">
        <v>1119</v>
      </c>
      <c r="F1120" s="4">
        <v>8</v>
      </c>
      <c r="G1120" s="4" t="s">
        <v>4095</v>
      </c>
      <c r="H1120" s="4" t="s">
        <v>4096</v>
      </c>
      <c r="I1120" s="4">
        <v>2</v>
      </c>
      <c r="J1120" s="4" t="s">
        <v>4187</v>
      </c>
      <c r="K1120" s="4" t="s">
        <v>4188</v>
      </c>
      <c r="L1120" s="4">
        <v>1</v>
      </c>
      <c r="M1120" s="4" t="s">
        <v>4187</v>
      </c>
      <c r="N1120" s="4" t="s">
        <v>4188</v>
      </c>
      <c r="T1120" s="4" t="s">
        <v>9880</v>
      </c>
      <c r="U1120" s="4" t="s">
        <v>73</v>
      </c>
      <c r="V1120" s="4" t="s">
        <v>74</v>
      </c>
      <c r="W1120" s="4" t="s">
        <v>558</v>
      </c>
      <c r="X1120" s="4" t="s">
        <v>559</v>
      </c>
      <c r="Y1120" s="4" t="s">
        <v>4189</v>
      </c>
      <c r="Z1120" s="4" t="s">
        <v>4190</v>
      </c>
      <c r="AC1120" s="4">
        <v>70</v>
      </c>
      <c r="AD1120" s="4" t="s">
        <v>628</v>
      </c>
      <c r="AE1120" s="4" t="s">
        <v>629</v>
      </c>
      <c r="AJ1120" s="4" t="s">
        <v>34</v>
      </c>
      <c r="AK1120" s="4" t="s">
        <v>35</v>
      </c>
      <c r="AL1120" s="4" t="s">
        <v>883</v>
      </c>
      <c r="AM1120" s="4" t="s">
        <v>884</v>
      </c>
      <c r="AT1120" s="4" t="s">
        <v>82</v>
      </c>
      <c r="AU1120" s="4" t="s">
        <v>83</v>
      </c>
      <c r="AV1120" s="4" t="s">
        <v>4191</v>
      </c>
      <c r="AW1120" s="4" t="s">
        <v>4192</v>
      </c>
      <c r="BG1120" s="4" t="s">
        <v>82</v>
      </c>
      <c r="BH1120" s="4" t="s">
        <v>83</v>
      </c>
      <c r="BI1120" s="4" t="s">
        <v>4193</v>
      </c>
      <c r="BJ1120" s="4" t="s">
        <v>4194</v>
      </c>
      <c r="BK1120" s="4" t="s">
        <v>82</v>
      </c>
      <c r="BL1120" s="4" t="s">
        <v>83</v>
      </c>
      <c r="BM1120" s="4" t="s">
        <v>4195</v>
      </c>
      <c r="BN1120" s="4" t="s">
        <v>3988</v>
      </c>
      <c r="BO1120" s="4" t="s">
        <v>82</v>
      </c>
      <c r="BP1120" s="4" t="s">
        <v>83</v>
      </c>
      <c r="BQ1120" s="4" t="s">
        <v>4196</v>
      </c>
      <c r="BR1120" s="4" t="s">
        <v>4197</v>
      </c>
      <c r="BS1120" s="4" t="s">
        <v>228</v>
      </c>
      <c r="BT1120" s="4" t="s">
        <v>229</v>
      </c>
    </row>
    <row r="1121" spans="1:72" ht="13.5" customHeight="1">
      <c r="A1121" s="6" t="str">
        <f>HYPERLINK("http://kyu.snu.ac.kr/sdhj/index.jsp?type=hj/GK14791_00IM0001_139a.jpg","1870_해북촌_139a")</f>
        <v>1870_해북촌_139a</v>
      </c>
      <c r="B1121" s="4">
        <v>1870</v>
      </c>
      <c r="C1121" s="4" t="s">
        <v>9258</v>
      </c>
      <c r="D1121" s="4" t="s">
        <v>9259</v>
      </c>
      <c r="E1121" s="4">
        <v>1120</v>
      </c>
      <c r="F1121" s="4">
        <v>8</v>
      </c>
      <c r="G1121" s="4" t="s">
        <v>4095</v>
      </c>
      <c r="H1121" s="4" t="s">
        <v>4096</v>
      </c>
      <c r="I1121" s="4">
        <v>2</v>
      </c>
      <c r="L1121" s="4">
        <v>1</v>
      </c>
      <c r="M1121" s="4" t="s">
        <v>4187</v>
      </c>
      <c r="N1121" s="4" t="s">
        <v>4188</v>
      </c>
      <c r="S1121" s="4" t="s">
        <v>96</v>
      </c>
      <c r="T1121" s="4" t="s">
        <v>97</v>
      </c>
      <c r="W1121" s="4" t="s">
        <v>126</v>
      </c>
      <c r="X1121" s="4" t="s">
        <v>9881</v>
      </c>
      <c r="Y1121" s="4" t="s">
        <v>100</v>
      </c>
      <c r="Z1121" s="4" t="s">
        <v>101</v>
      </c>
      <c r="AC1121" s="4">
        <v>71</v>
      </c>
      <c r="AD1121" s="4" t="s">
        <v>947</v>
      </c>
      <c r="AE1121" s="4" t="s">
        <v>948</v>
      </c>
      <c r="AJ1121" s="4" t="s">
        <v>104</v>
      </c>
      <c r="AK1121" s="4" t="s">
        <v>105</v>
      </c>
      <c r="AL1121" s="4" t="s">
        <v>222</v>
      </c>
      <c r="AM1121" s="4" t="s">
        <v>223</v>
      </c>
      <c r="AT1121" s="4" t="s">
        <v>82</v>
      </c>
      <c r="AU1121" s="4" t="s">
        <v>83</v>
      </c>
      <c r="AV1121" s="4" t="s">
        <v>4198</v>
      </c>
      <c r="AW1121" s="4" t="s">
        <v>2475</v>
      </c>
      <c r="BG1121" s="4" t="s">
        <v>82</v>
      </c>
      <c r="BH1121" s="4" t="s">
        <v>83</v>
      </c>
      <c r="BI1121" s="4" t="s">
        <v>4199</v>
      </c>
      <c r="BJ1121" s="4" t="s">
        <v>4200</v>
      </c>
      <c r="BK1121" s="4" t="s">
        <v>82</v>
      </c>
      <c r="BL1121" s="4" t="s">
        <v>83</v>
      </c>
      <c r="BM1121" s="4" t="s">
        <v>4201</v>
      </c>
      <c r="BN1121" s="4" t="s">
        <v>4202</v>
      </c>
      <c r="BO1121" s="4" t="s">
        <v>82</v>
      </c>
      <c r="BP1121" s="4" t="s">
        <v>83</v>
      </c>
      <c r="BQ1121" s="4" t="s">
        <v>4203</v>
      </c>
      <c r="BR1121" s="4" t="s">
        <v>4204</v>
      </c>
      <c r="BS1121" s="4" t="s">
        <v>80</v>
      </c>
      <c r="BT1121" s="4" t="s">
        <v>81</v>
      </c>
    </row>
    <row r="1122" spans="1:72" ht="13.5" customHeight="1">
      <c r="A1122" s="6" t="str">
        <f>HYPERLINK("http://kyu.snu.ac.kr/sdhj/index.jsp?type=hj/GK14791_00IM0001_139a.jpg","1870_해북촌_139a")</f>
        <v>1870_해북촌_139a</v>
      </c>
      <c r="B1122" s="4">
        <v>1870</v>
      </c>
      <c r="C1122" s="4" t="s">
        <v>9047</v>
      </c>
      <c r="D1122" s="4" t="s">
        <v>9048</v>
      </c>
      <c r="E1122" s="4">
        <v>1121</v>
      </c>
      <c r="F1122" s="4">
        <v>8</v>
      </c>
      <c r="G1122" s="4" t="s">
        <v>4095</v>
      </c>
      <c r="H1122" s="4" t="s">
        <v>4096</v>
      </c>
      <c r="I1122" s="4">
        <v>2</v>
      </c>
      <c r="L1122" s="4">
        <v>1</v>
      </c>
      <c r="M1122" s="4" t="s">
        <v>4187</v>
      </c>
      <c r="N1122" s="4" t="s">
        <v>4188</v>
      </c>
      <c r="T1122" s="4" t="s">
        <v>9882</v>
      </c>
      <c r="U1122" s="4" t="s">
        <v>138</v>
      </c>
      <c r="V1122" s="4" t="s">
        <v>139</v>
      </c>
      <c r="Y1122" s="4" t="s">
        <v>4205</v>
      </c>
      <c r="Z1122" s="4" t="s">
        <v>4206</v>
      </c>
      <c r="AD1122" s="4" t="s">
        <v>278</v>
      </c>
      <c r="AE1122" s="4" t="s">
        <v>279</v>
      </c>
    </row>
    <row r="1123" spans="1:72" ht="13.5" customHeight="1">
      <c r="A1123" s="6" t="str">
        <f>HYPERLINK("http://kyu.snu.ac.kr/sdhj/index.jsp?type=hj/GK14791_00IM0001_139a.jpg","1870_해북촌_139a")</f>
        <v>1870_해북촌_139a</v>
      </c>
      <c r="B1123" s="4">
        <v>1870</v>
      </c>
      <c r="C1123" s="4" t="s">
        <v>9005</v>
      </c>
      <c r="D1123" s="4" t="s">
        <v>9006</v>
      </c>
      <c r="E1123" s="4">
        <v>1122</v>
      </c>
      <c r="F1123" s="4">
        <v>8</v>
      </c>
      <c r="G1123" s="4" t="s">
        <v>4095</v>
      </c>
      <c r="H1123" s="4" t="s">
        <v>4096</v>
      </c>
      <c r="I1123" s="4">
        <v>2</v>
      </c>
      <c r="L1123" s="4">
        <v>1</v>
      </c>
      <c r="M1123" s="4" t="s">
        <v>4187</v>
      </c>
      <c r="N1123" s="4" t="s">
        <v>4188</v>
      </c>
      <c r="T1123" s="4" t="s">
        <v>9882</v>
      </c>
      <c r="Y1123" s="4" t="s">
        <v>4207</v>
      </c>
      <c r="Z1123" s="4" t="s">
        <v>4208</v>
      </c>
      <c r="AD1123" s="4" t="s">
        <v>414</v>
      </c>
      <c r="AE1123" s="4" t="s">
        <v>415</v>
      </c>
    </row>
    <row r="1124" spans="1:72" ht="13.5" customHeight="1">
      <c r="A1124" s="6" t="str">
        <f>HYPERLINK("http://kyu.snu.ac.kr/sdhj/index.jsp?type=hj/GK14791_00IM0001_139a.jpg","1870_해북촌_139a")</f>
        <v>1870_해북촌_139a</v>
      </c>
      <c r="B1124" s="4">
        <v>1870</v>
      </c>
      <c r="C1124" s="4" t="s">
        <v>9005</v>
      </c>
      <c r="D1124" s="4" t="s">
        <v>9006</v>
      </c>
      <c r="E1124" s="4">
        <v>1123</v>
      </c>
      <c r="F1124" s="4">
        <v>8</v>
      </c>
      <c r="G1124" s="4" t="s">
        <v>4095</v>
      </c>
      <c r="H1124" s="4" t="s">
        <v>4096</v>
      </c>
      <c r="I1124" s="4">
        <v>2</v>
      </c>
      <c r="L1124" s="4">
        <v>1</v>
      </c>
      <c r="M1124" s="4" t="s">
        <v>4187</v>
      </c>
      <c r="N1124" s="4" t="s">
        <v>4188</v>
      </c>
      <c r="T1124" s="4" t="s">
        <v>9882</v>
      </c>
      <c r="Y1124" s="4" t="s">
        <v>4209</v>
      </c>
      <c r="Z1124" s="4" t="s">
        <v>4210</v>
      </c>
      <c r="AD1124" s="4" t="s">
        <v>380</v>
      </c>
      <c r="AE1124" s="4" t="s">
        <v>381</v>
      </c>
    </row>
    <row r="1125" spans="1:72" ht="13.5" customHeight="1">
      <c r="A1125" s="6" t="str">
        <f>HYPERLINK("http://kyu.snu.ac.kr/sdhj/index.jsp?type=hj/GK14791_00IM0001_139a.jpg","1870_해북촌_139a")</f>
        <v>1870_해북촌_139a</v>
      </c>
      <c r="B1125" s="4">
        <v>1870</v>
      </c>
      <c r="C1125" s="4" t="s">
        <v>9005</v>
      </c>
      <c r="D1125" s="4" t="s">
        <v>9006</v>
      </c>
      <c r="E1125" s="4">
        <v>1124</v>
      </c>
      <c r="F1125" s="4">
        <v>8</v>
      </c>
      <c r="G1125" s="4" t="s">
        <v>4095</v>
      </c>
      <c r="H1125" s="4" t="s">
        <v>4096</v>
      </c>
      <c r="I1125" s="4">
        <v>2</v>
      </c>
      <c r="L1125" s="4">
        <v>2</v>
      </c>
      <c r="M1125" s="4" t="s">
        <v>9883</v>
      </c>
      <c r="N1125" s="4" t="s">
        <v>4211</v>
      </c>
      <c r="T1125" s="4" t="s">
        <v>9884</v>
      </c>
      <c r="U1125" s="4" t="s">
        <v>73</v>
      </c>
      <c r="V1125" s="4" t="s">
        <v>74</v>
      </c>
      <c r="W1125" s="4" t="s">
        <v>173</v>
      </c>
      <c r="X1125" s="4" t="s">
        <v>9885</v>
      </c>
      <c r="Y1125" s="4" t="s">
        <v>9886</v>
      </c>
      <c r="Z1125" s="4" t="s">
        <v>4212</v>
      </c>
      <c r="AC1125" s="4">
        <v>67</v>
      </c>
      <c r="AD1125" s="4" t="s">
        <v>238</v>
      </c>
      <c r="AE1125" s="4" t="s">
        <v>239</v>
      </c>
      <c r="AJ1125" s="4" t="s">
        <v>34</v>
      </c>
      <c r="AK1125" s="4" t="s">
        <v>35</v>
      </c>
      <c r="AL1125" s="4" t="s">
        <v>257</v>
      </c>
      <c r="AM1125" s="4" t="s">
        <v>9887</v>
      </c>
      <c r="AT1125" s="4" t="s">
        <v>82</v>
      </c>
      <c r="AU1125" s="4" t="s">
        <v>83</v>
      </c>
      <c r="AV1125" s="4" t="s">
        <v>4213</v>
      </c>
      <c r="AW1125" s="4" t="s">
        <v>9888</v>
      </c>
      <c r="BG1125" s="4" t="s">
        <v>82</v>
      </c>
      <c r="BH1125" s="4" t="s">
        <v>83</v>
      </c>
      <c r="BI1125" s="4" t="s">
        <v>4214</v>
      </c>
      <c r="BJ1125" s="4" t="s">
        <v>9889</v>
      </c>
      <c r="BK1125" s="4" t="s">
        <v>82</v>
      </c>
      <c r="BL1125" s="4" t="s">
        <v>83</v>
      </c>
      <c r="BM1125" s="4" t="s">
        <v>4215</v>
      </c>
      <c r="BN1125" s="4" t="s">
        <v>4216</v>
      </c>
      <c r="BO1125" s="4" t="s">
        <v>82</v>
      </c>
      <c r="BP1125" s="4" t="s">
        <v>83</v>
      </c>
      <c r="BQ1125" s="4" t="s">
        <v>4217</v>
      </c>
      <c r="BR1125" s="4" t="s">
        <v>4218</v>
      </c>
      <c r="BS1125" s="4" t="s">
        <v>115</v>
      </c>
      <c r="BT1125" s="4" t="s">
        <v>9890</v>
      </c>
    </row>
    <row r="1126" spans="1:72" ht="13.5" customHeight="1">
      <c r="A1126" s="6" t="str">
        <f>HYPERLINK("http://kyu.snu.ac.kr/sdhj/index.jsp?type=hj/GK14791_00IM0001_139a.jpg","1870_해북촌_139a")</f>
        <v>1870_해북촌_139a</v>
      </c>
      <c r="B1126" s="4">
        <v>1870</v>
      </c>
      <c r="C1126" s="4" t="s">
        <v>9461</v>
      </c>
      <c r="D1126" s="4" t="s">
        <v>9462</v>
      </c>
      <c r="E1126" s="4">
        <v>1125</v>
      </c>
      <c r="F1126" s="4">
        <v>8</v>
      </c>
      <c r="G1126" s="4" t="s">
        <v>4095</v>
      </c>
      <c r="H1126" s="4" t="s">
        <v>4096</v>
      </c>
      <c r="I1126" s="4">
        <v>2</v>
      </c>
      <c r="L1126" s="4">
        <v>2</v>
      </c>
      <c r="M1126" s="4" t="s">
        <v>9883</v>
      </c>
      <c r="N1126" s="4" t="s">
        <v>4211</v>
      </c>
      <c r="S1126" s="4" t="s">
        <v>96</v>
      </c>
      <c r="T1126" s="4" t="s">
        <v>97</v>
      </c>
      <c r="W1126" s="4" t="s">
        <v>2414</v>
      </c>
      <c r="X1126" s="4" t="s">
        <v>2415</v>
      </c>
      <c r="Y1126" s="4" t="s">
        <v>100</v>
      </c>
      <c r="Z1126" s="4" t="s">
        <v>101</v>
      </c>
      <c r="AC1126" s="4">
        <v>67</v>
      </c>
      <c r="AD1126" s="4" t="s">
        <v>238</v>
      </c>
      <c r="AE1126" s="4" t="s">
        <v>239</v>
      </c>
      <c r="AJ1126" s="4" t="s">
        <v>104</v>
      </c>
      <c r="AK1126" s="4" t="s">
        <v>105</v>
      </c>
      <c r="AL1126" s="4" t="s">
        <v>727</v>
      </c>
      <c r="AM1126" s="4" t="s">
        <v>728</v>
      </c>
      <c r="AT1126" s="4" t="s">
        <v>82</v>
      </c>
      <c r="AU1126" s="4" t="s">
        <v>83</v>
      </c>
      <c r="AV1126" s="4" t="s">
        <v>4219</v>
      </c>
      <c r="AW1126" s="4" t="s">
        <v>4220</v>
      </c>
      <c r="BG1126" s="4" t="s">
        <v>82</v>
      </c>
      <c r="BH1126" s="4" t="s">
        <v>83</v>
      </c>
      <c r="BI1126" s="4" t="s">
        <v>4221</v>
      </c>
      <c r="BJ1126" s="4" t="s">
        <v>2111</v>
      </c>
      <c r="BK1126" s="4" t="s">
        <v>82</v>
      </c>
      <c r="BL1126" s="4" t="s">
        <v>83</v>
      </c>
      <c r="BM1126" s="4" t="s">
        <v>4222</v>
      </c>
      <c r="BN1126" s="4" t="s">
        <v>4223</v>
      </c>
      <c r="BO1126" s="4" t="s">
        <v>82</v>
      </c>
      <c r="BP1126" s="4" t="s">
        <v>83</v>
      </c>
      <c r="BQ1126" s="4" t="s">
        <v>4224</v>
      </c>
      <c r="BR1126" s="4" t="s">
        <v>4225</v>
      </c>
      <c r="BS1126" s="4" t="s">
        <v>2179</v>
      </c>
      <c r="BT1126" s="4" t="s">
        <v>2180</v>
      </c>
    </row>
    <row r="1127" spans="1:72" ht="13.5" customHeight="1">
      <c r="A1127" s="6" t="str">
        <f>HYPERLINK("http://kyu.snu.ac.kr/sdhj/index.jsp?type=hj/GK14791_00IM0001_139a.jpg","1870_해북촌_139a")</f>
        <v>1870_해북촌_139a</v>
      </c>
      <c r="B1127" s="4">
        <v>1870</v>
      </c>
      <c r="C1127" s="4" t="s">
        <v>9610</v>
      </c>
      <c r="D1127" s="4" t="s">
        <v>9611</v>
      </c>
      <c r="E1127" s="4">
        <v>1126</v>
      </c>
      <c r="F1127" s="4">
        <v>8</v>
      </c>
      <c r="G1127" s="4" t="s">
        <v>4095</v>
      </c>
      <c r="H1127" s="4" t="s">
        <v>4096</v>
      </c>
      <c r="I1127" s="4">
        <v>2</v>
      </c>
      <c r="L1127" s="4">
        <v>2</v>
      </c>
      <c r="M1127" s="4" t="s">
        <v>9883</v>
      </c>
      <c r="N1127" s="4" t="s">
        <v>4211</v>
      </c>
      <c r="T1127" s="4" t="s">
        <v>9891</v>
      </c>
      <c r="U1127" s="4" t="s">
        <v>138</v>
      </c>
      <c r="V1127" s="4" t="s">
        <v>139</v>
      </c>
      <c r="Y1127" s="4" t="s">
        <v>4226</v>
      </c>
      <c r="Z1127" s="4" t="s">
        <v>4227</v>
      </c>
      <c r="AD1127" s="4" t="s">
        <v>248</v>
      </c>
      <c r="AE1127" s="4" t="s">
        <v>249</v>
      </c>
    </row>
    <row r="1128" spans="1:72" ht="13.5" customHeight="1">
      <c r="A1128" s="6" t="str">
        <f>HYPERLINK("http://kyu.snu.ac.kr/sdhj/index.jsp?type=hj/GK14791_00IM0001_139a.jpg","1870_해북촌_139a")</f>
        <v>1870_해북촌_139a</v>
      </c>
      <c r="B1128" s="4">
        <v>1870</v>
      </c>
      <c r="C1128" s="4" t="s">
        <v>9047</v>
      </c>
      <c r="D1128" s="4" t="s">
        <v>9048</v>
      </c>
      <c r="E1128" s="4">
        <v>1127</v>
      </c>
      <c r="F1128" s="4">
        <v>8</v>
      </c>
      <c r="G1128" s="4" t="s">
        <v>4095</v>
      </c>
      <c r="H1128" s="4" t="s">
        <v>4096</v>
      </c>
      <c r="I1128" s="4">
        <v>2</v>
      </c>
      <c r="L1128" s="4">
        <v>2</v>
      </c>
      <c r="M1128" s="4" t="s">
        <v>9883</v>
      </c>
      <c r="N1128" s="4" t="s">
        <v>4211</v>
      </c>
      <c r="T1128" s="4" t="s">
        <v>9891</v>
      </c>
      <c r="U1128" s="4" t="s">
        <v>138</v>
      </c>
      <c r="V1128" s="4" t="s">
        <v>139</v>
      </c>
      <c r="Y1128" s="4" t="s">
        <v>4228</v>
      </c>
      <c r="Z1128" s="4" t="s">
        <v>4229</v>
      </c>
      <c r="AD1128" s="4" t="s">
        <v>274</v>
      </c>
      <c r="AE1128" s="4" t="s">
        <v>275</v>
      </c>
    </row>
    <row r="1129" spans="1:72" ht="13.5" customHeight="1">
      <c r="A1129" s="6" t="str">
        <f>HYPERLINK("http://kyu.snu.ac.kr/sdhj/index.jsp?type=hj/GK14791_00IM0001_139a.jpg","1870_해북촌_139a")</f>
        <v>1870_해북촌_139a</v>
      </c>
      <c r="B1129" s="4">
        <v>1870</v>
      </c>
      <c r="C1129" s="4" t="s">
        <v>9474</v>
      </c>
      <c r="D1129" s="4" t="s">
        <v>9475</v>
      </c>
      <c r="E1129" s="4">
        <v>1128</v>
      </c>
      <c r="F1129" s="4">
        <v>8</v>
      </c>
      <c r="G1129" s="4" t="s">
        <v>4095</v>
      </c>
      <c r="H1129" s="4" t="s">
        <v>4096</v>
      </c>
      <c r="I1129" s="4">
        <v>2</v>
      </c>
      <c r="L1129" s="4">
        <v>3</v>
      </c>
      <c r="M1129" s="4" t="s">
        <v>4230</v>
      </c>
      <c r="N1129" s="4" t="s">
        <v>4231</v>
      </c>
      <c r="T1129" s="4" t="s">
        <v>9892</v>
      </c>
      <c r="U1129" s="4" t="s">
        <v>73</v>
      </c>
      <c r="V1129" s="4" t="s">
        <v>74</v>
      </c>
      <c r="W1129" s="4" t="s">
        <v>688</v>
      </c>
      <c r="X1129" s="4" t="s">
        <v>689</v>
      </c>
      <c r="Y1129" s="4" t="s">
        <v>4232</v>
      </c>
      <c r="Z1129" s="4" t="s">
        <v>4233</v>
      </c>
      <c r="AC1129" s="4">
        <v>41</v>
      </c>
      <c r="AD1129" s="4" t="s">
        <v>174</v>
      </c>
      <c r="AE1129" s="4" t="s">
        <v>175</v>
      </c>
      <c r="AJ1129" s="4" t="s">
        <v>34</v>
      </c>
      <c r="AK1129" s="4" t="s">
        <v>35</v>
      </c>
      <c r="AL1129" s="4" t="s">
        <v>260</v>
      </c>
      <c r="AM1129" s="4" t="s">
        <v>261</v>
      </c>
      <c r="AT1129" s="4" t="s">
        <v>82</v>
      </c>
      <c r="AU1129" s="4" t="s">
        <v>83</v>
      </c>
      <c r="AV1129" s="4" t="s">
        <v>4234</v>
      </c>
      <c r="AW1129" s="4" t="s">
        <v>4235</v>
      </c>
      <c r="BG1129" s="4" t="s">
        <v>82</v>
      </c>
      <c r="BH1129" s="4" t="s">
        <v>83</v>
      </c>
      <c r="BI1129" s="4" t="s">
        <v>4236</v>
      </c>
      <c r="BJ1129" s="4" t="s">
        <v>4237</v>
      </c>
      <c r="BK1129" s="4" t="s">
        <v>82</v>
      </c>
      <c r="BL1129" s="4" t="s">
        <v>83</v>
      </c>
      <c r="BM1129" s="4" t="s">
        <v>9893</v>
      </c>
      <c r="BN1129" s="4" t="s">
        <v>9894</v>
      </c>
      <c r="BO1129" s="4" t="s">
        <v>82</v>
      </c>
      <c r="BP1129" s="4" t="s">
        <v>83</v>
      </c>
      <c r="BQ1129" s="4" t="s">
        <v>4238</v>
      </c>
      <c r="BR1129" s="4" t="s">
        <v>4239</v>
      </c>
      <c r="BS1129" s="4" t="s">
        <v>659</v>
      </c>
      <c r="BT1129" s="4" t="s">
        <v>660</v>
      </c>
    </row>
    <row r="1130" spans="1:72" ht="13.5" customHeight="1">
      <c r="A1130" s="6" t="str">
        <f>HYPERLINK("http://kyu.snu.ac.kr/sdhj/index.jsp?type=hj/GK14791_00IM0001_139a.jpg","1870_해북촌_139a")</f>
        <v>1870_해북촌_139a</v>
      </c>
      <c r="B1130" s="4">
        <v>1870</v>
      </c>
      <c r="C1130" s="4" t="s">
        <v>9895</v>
      </c>
      <c r="D1130" s="4" t="s">
        <v>9896</v>
      </c>
      <c r="E1130" s="4">
        <v>1129</v>
      </c>
      <c r="F1130" s="4">
        <v>8</v>
      </c>
      <c r="G1130" s="4" t="s">
        <v>4095</v>
      </c>
      <c r="H1130" s="4" t="s">
        <v>4096</v>
      </c>
      <c r="I1130" s="4">
        <v>2</v>
      </c>
      <c r="L1130" s="4">
        <v>3</v>
      </c>
      <c r="M1130" s="4" t="s">
        <v>4230</v>
      </c>
      <c r="N1130" s="4" t="s">
        <v>4231</v>
      </c>
      <c r="S1130" s="4" t="s">
        <v>96</v>
      </c>
      <c r="T1130" s="4" t="s">
        <v>97</v>
      </c>
      <c r="W1130" s="4" t="s">
        <v>1269</v>
      </c>
      <c r="X1130" s="4" t="s">
        <v>585</v>
      </c>
      <c r="Y1130" s="4" t="s">
        <v>100</v>
      </c>
      <c r="Z1130" s="4" t="s">
        <v>101</v>
      </c>
      <c r="AC1130" s="4">
        <v>45</v>
      </c>
      <c r="AD1130" s="4" t="s">
        <v>510</v>
      </c>
      <c r="AE1130" s="4" t="s">
        <v>511</v>
      </c>
      <c r="AF1130" s="4" t="s">
        <v>1278</v>
      </c>
      <c r="AG1130" s="4" t="s">
        <v>1279</v>
      </c>
    </row>
    <row r="1131" spans="1:72" ht="13.5" customHeight="1">
      <c r="A1131" s="6" t="str">
        <f>HYPERLINK("http://kyu.snu.ac.kr/sdhj/index.jsp?type=hj/GK14791_00IM0001_139a.jpg","1870_해북촌_139a")</f>
        <v>1870_해북촌_139a</v>
      </c>
      <c r="B1131" s="4">
        <v>1870</v>
      </c>
      <c r="C1131" s="4" t="s">
        <v>9897</v>
      </c>
      <c r="D1131" s="4" t="s">
        <v>9898</v>
      </c>
      <c r="E1131" s="4">
        <v>1130</v>
      </c>
      <c r="F1131" s="4">
        <v>8</v>
      </c>
      <c r="G1131" s="4" t="s">
        <v>4095</v>
      </c>
      <c r="H1131" s="4" t="s">
        <v>4096</v>
      </c>
      <c r="I1131" s="4">
        <v>2</v>
      </c>
      <c r="L1131" s="4">
        <v>3</v>
      </c>
      <c r="M1131" s="4" t="s">
        <v>4230</v>
      </c>
      <c r="N1131" s="4" t="s">
        <v>4231</v>
      </c>
      <c r="T1131" s="4" t="s">
        <v>9899</v>
      </c>
      <c r="U1131" s="4" t="s">
        <v>138</v>
      </c>
      <c r="V1131" s="4" t="s">
        <v>139</v>
      </c>
      <c r="Y1131" s="4" t="s">
        <v>4004</v>
      </c>
      <c r="Z1131" s="4" t="s">
        <v>4005</v>
      </c>
      <c r="AD1131" s="4" t="s">
        <v>194</v>
      </c>
      <c r="AE1131" s="4" t="s">
        <v>195</v>
      </c>
    </row>
    <row r="1132" spans="1:72" ht="13.5" customHeight="1">
      <c r="A1132" s="6" t="str">
        <f>HYPERLINK("http://kyu.snu.ac.kr/sdhj/index.jsp?type=hj/GK14791_00IM0001_139a.jpg","1870_해북촌_139a")</f>
        <v>1870_해북촌_139a</v>
      </c>
      <c r="B1132" s="4">
        <v>1870</v>
      </c>
      <c r="C1132" s="4" t="s">
        <v>9897</v>
      </c>
      <c r="D1132" s="4" t="s">
        <v>9898</v>
      </c>
      <c r="E1132" s="4">
        <v>1131</v>
      </c>
      <c r="F1132" s="4">
        <v>8</v>
      </c>
      <c r="G1132" s="4" t="s">
        <v>4095</v>
      </c>
      <c r="H1132" s="4" t="s">
        <v>4096</v>
      </c>
      <c r="I1132" s="4">
        <v>2</v>
      </c>
      <c r="L1132" s="4">
        <v>3</v>
      </c>
      <c r="M1132" s="4" t="s">
        <v>4230</v>
      </c>
      <c r="N1132" s="4" t="s">
        <v>4231</v>
      </c>
      <c r="T1132" s="4" t="s">
        <v>9899</v>
      </c>
      <c r="U1132" s="4" t="s">
        <v>138</v>
      </c>
      <c r="V1132" s="4" t="s">
        <v>139</v>
      </c>
      <c r="Y1132" s="4" t="s">
        <v>4002</v>
      </c>
      <c r="Z1132" s="4" t="s">
        <v>4003</v>
      </c>
      <c r="AD1132" s="4" t="s">
        <v>1027</v>
      </c>
      <c r="AE1132" s="4" t="s">
        <v>1028</v>
      </c>
    </row>
    <row r="1133" spans="1:72" ht="13.5" customHeight="1">
      <c r="A1133" s="6" t="str">
        <f>HYPERLINK("http://kyu.snu.ac.kr/sdhj/index.jsp?type=hj/GK14791_00IM0001_139a.jpg","1870_해북촌_139a")</f>
        <v>1870_해북촌_139a</v>
      </c>
      <c r="B1133" s="4">
        <v>1870</v>
      </c>
      <c r="C1133" s="4" t="s">
        <v>9897</v>
      </c>
      <c r="D1133" s="4" t="s">
        <v>9898</v>
      </c>
      <c r="E1133" s="4">
        <v>1132</v>
      </c>
      <c r="F1133" s="4">
        <v>8</v>
      </c>
      <c r="G1133" s="4" t="s">
        <v>4095</v>
      </c>
      <c r="H1133" s="4" t="s">
        <v>4096</v>
      </c>
      <c r="I1133" s="4">
        <v>2</v>
      </c>
      <c r="L1133" s="4">
        <v>4</v>
      </c>
      <c r="M1133" s="4" t="s">
        <v>4240</v>
      </c>
      <c r="N1133" s="4" t="s">
        <v>4241</v>
      </c>
      <c r="T1133" s="4" t="s">
        <v>9371</v>
      </c>
      <c r="U1133" s="4" t="s">
        <v>73</v>
      </c>
      <c r="V1133" s="4" t="s">
        <v>74</v>
      </c>
      <c r="W1133" s="4" t="s">
        <v>396</v>
      </c>
      <c r="X1133" s="4" t="s">
        <v>397</v>
      </c>
      <c r="Y1133" s="4" t="s">
        <v>4242</v>
      </c>
      <c r="Z1133" s="4" t="s">
        <v>4243</v>
      </c>
      <c r="AC1133" s="4">
        <v>59</v>
      </c>
      <c r="AD1133" s="4" t="s">
        <v>378</v>
      </c>
      <c r="AE1133" s="4" t="s">
        <v>379</v>
      </c>
      <c r="AJ1133" s="4" t="s">
        <v>34</v>
      </c>
      <c r="AK1133" s="4" t="s">
        <v>35</v>
      </c>
      <c r="AL1133" s="4" t="s">
        <v>400</v>
      </c>
      <c r="AM1133" s="4" t="s">
        <v>401</v>
      </c>
      <c r="AT1133" s="4" t="s">
        <v>82</v>
      </c>
      <c r="AU1133" s="4" t="s">
        <v>83</v>
      </c>
      <c r="AV1133" s="4" t="s">
        <v>4244</v>
      </c>
      <c r="AW1133" s="4" t="s">
        <v>4245</v>
      </c>
      <c r="BG1133" s="4" t="s">
        <v>82</v>
      </c>
      <c r="BH1133" s="4" t="s">
        <v>83</v>
      </c>
      <c r="BI1133" s="4" t="s">
        <v>4246</v>
      </c>
      <c r="BJ1133" s="4" t="s">
        <v>4247</v>
      </c>
      <c r="BK1133" s="4" t="s">
        <v>82</v>
      </c>
      <c r="BL1133" s="4" t="s">
        <v>83</v>
      </c>
      <c r="BM1133" s="4" t="s">
        <v>4248</v>
      </c>
      <c r="BN1133" s="4" t="s">
        <v>4249</v>
      </c>
      <c r="BO1133" s="4" t="s">
        <v>82</v>
      </c>
      <c r="BP1133" s="4" t="s">
        <v>83</v>
      </c>
      <c r="BQ1133" s="4" t="s">
        <v>4250</v>
      </c>
      <c r="BR1133" s="4" t="s">
        <v>4251</v>
      </c>
      <c r="BS1133" s="4" t="s">
        <v>106</v>
      </c>
      <c r="BT1133" s="4" t="s">
        <v>107</v>
      </c>
    </row>
    <row r="1134" spans="1:72" ht="13.5" customHeight="1">
      <c r="A1134" s="6" t="str">
        <f>HYPERLINK("http://kyu.snu.ac.kr/sdhj/index.jsp?type=hj/GK14791_00IM0001_139a.jpg","1870_해북촌_139a")</f>
        <v>1870_해북촌_139a</v>
      </c>
      <c r="B1134" s="4">
        <v>1870</v>
      </c>
      <c r="C1134" s="4" t="s">
        <v>9152</v>
      </c>
      <c r="D1134" s="4" t="s">
        <v>9153</v>
      </c>
      <c r="E1134" s="4">
        <v>1133</v>
      </c>
      <c r="F1134" s="4">
        <v>8</v>
      </c>
      <c r="G1134" s="4" t="s">
        <v>4095</v>
      </c>
      <c r="H1134" s="4" t="s">
        <v>4096</v>
      </c>
      <c r="I1134" s="4">
        <v>2</v>
      </c>
      <c r="L1134" s="4">
        <v>4</v>
      </c>
      <c r="M1134" s="4" t="s">
        <v>4240</v>
      </c>
      <c r="N1134" s="4" t="s">
        <v>4241</v>
      </c>
      <c r="S1134" s="4" t="s">
        <v>96</v>
      </c>
      <c r="T1134" s="4" t="s">
        <v>97</v>
      </c>
      <c r="W1134" s="4" t="s">
        <v>198</v>
      </c>
      <c r="X1134" s="4" t="s">
        <v>199</v>
      </c>
      <c r="Y1134" s="4" t="s">
        <v>100</v>
      </c>
      <c r="Z1134" s="4" t="s">
        <v>101</v>
      </c>
      <c r="AC1134" s="4">
        <v>59</v>
      </c>
      <c r="AD1134" s="4" t="s">
        <v>378</v>
      </c>
      <c r="AE1134" s="4" t="s">
        <v>379</v>
      </c>
      <c r="AJ1134" s="4" t="s">
        <v>104</v>
      </c>
      <c r="AK1134" s="4" t="s">
        <v>105</v>
      </c>
      <c r="AL1134" s="4" t="s">
        <v>202</v>
      </c>
      <c r="AM1134" s="4" t="s">
        <v>203</v>
      </c>
      <c r="AT1134" s="4" t="s">
        <v>82</v>
      </c>
      <c r="AU1134" s="4" t="s">
        <v>83</v>
      </c>
      <c r="AV1134" s="4" t="s">
        <v>4252</v>
      </c>
      <c r="AW1134" s="4" t="s">
        <v>4253</v>
      </c>
      <c r="BG1134" s="4" t="s">
        <v>82</v>
      </c>
      <c r="BH1134" s="4" t="s">
        <v>83</v>
      </c>
      <c r="BI1134" s="4" t="s">
        <v>8966</v>
      </c>
      <c r="BJ1134" s="4" t="s">
        <v>4254</v>
      </c>
      <c r="BK1134" s="4" t="s">
        <v>82</v>
      </c>
      <c r="BL1134" s="4" t="s">
        <v>83</v>
      </c>
      <c r="BM1134" s="4" t="s">
        <v>4255</v>
      </c>
      <c r="BN1134" s="4" t="s">
        <v>1215</v>
      </c>
      <c r="BO1134" s="4" t="s">
        <v>82</v>
      </c>
      <c r="BP1134" s="4" t="s">
        <v>83</v>
      </c>
      <c r="BQ1134" s="4" t="s">
        <v>4256</v>
      </c>
      <c r="BR1134" s="4" t="s">
        <v>4257</v>
      </c>
      <c r="BS1134" s="4" t="s">
        <v>4258</v>
      </c>
      <c r="BT1134" s="4" t="s">
        <v>969</v>
      </c>
    </row>
    <row r="1135" spans="1:72" ht="13.5" customHeight="1">
      <c r="A1135" s="6" t="str">
        <f>HYPERLINK("http://kyu.snu.ac.kr/sdhj/index.jsp?type=hj/GK14791_00IM0001_139a.jpg","1870_해북촌_139a")</f>
        <v>1870_해북촌_139a</v>
      </c>
      <c r="B1135" s="4">
        <v>1870</v>
      </c>
      <c r="C1135" s="4" t="s">
        <v>9124</v>
      </c>
      <c r="D1135" s="4" t="s">
        <v>9125</v>
      </c>
      <c r="E1135" s="4">
        <v>1134</v>
      </c>
      <c r="F1135" s="4">
        <v>8</v>
      </c>
      <c r="G1135" s="4" t="s">
        <v>4095</v>
      </c>
      <c r="H1135" s="4" t="s">
        <v>4096</v>
      </c>
      <c r="I1135" s="4">
        <v>2</v>
      </c>
      <c r="L1135" s="4">
        <v>4</v>
      </c>
      <c r="M1135" s="4" t="s">
        <v>4240</v>
      </c>
      <c r="N1135" s="4" t="s">
        <v>4241</v>
      </c>
      <c r="T1135" s="4" t="s">
        <v>9377</v>
      </c>
      <c r="U1135" s="4" t="s">
        <v>138</v>
      </c>
      <c r="V1135" s="4" t="s">
        <v>139</v>
      </c>
      <c r="Y1135" s="4" t="s">
        <v>3290</v>
      </c>
      <c r="Z1135" s="4" t="s">
        <v>3344</v>
      </c>
      <c r="AD1135" s="4" t="s">
        <v>134</v>
      </c>
      <c r="AE1135" s="4" t="s">
        <v>135</v>
      </c>
    </row>
    <row r="1136" spans="1:72" ht="13.5" customHeight="1">
      <c r="A1136" s="6" t="str">
        <f>HYPERLINK("http://kyu.snu.ac.kr/sdhj/index.jsp?type=hj/GK14791_00IM0001_139a.jpg","1870_해북촌_139a")</f>
        <v>1870_해북촌_139a</v>
      </c>
      <c r="B1136" s="4">
        <v>1870</v>
      </c>
      <c r="C1136" s="4" t="s">
        <v>9113</v>
      </c>
      <c r="D1136" s="4" t="s">
        <v>9114</v>
      </c>
      <c r="E1136" s="4">
        <v>1135</v>
      </c>
      <c r="F1136" s="4">
        <v>8</v>
      </c>
      <c r="G1136" s="4" t="s">
        <v>4095</v>
      </c>
      <c r="H1136" s="4" t="s">
        <v>4096</v>
      </c>
      <c r="I1136" s="4">
        <v>2</v>
      </c>
      <c r="L1136" s="4">
        <v>4</v>
      </c>
      <c r="M1136" s="4" t="s">
        <v>4240</v>
      </c>
      <c r="N1136" s="4" t="s">
        <v>4241</v>
      </c>
      <c r="T1136" s="4" t="s">
        <v>9377</v>
      </c>
      <c r="U1136" s="4" t="s">
        <v>138</v>
      </c>
      <c r="V1136" s="4" t="s">
        <v>139</v>
      </c>
      <c r="Y1136" s="4" t="s">
        <v>4259</v>
      </c>
      <c r="Z1136" s="4" t="s">
        <v>4260</v>
      </c>
      <c r="AD1136" s="4" t="s">
        <v>78</v>
      </c>
      <c r="AE1136" s="4" t="s">
        <v>79</v>
      </c>
    </row>
    <row r="1137" spans="1:72" ht="13.5" customHeight="1">
      <c r="A1137" s="6" t="str">
        <f>HYPERLINK("http://kyu.snu.ac.kr/sdhj/index.jsp?type=hj/GK14791_00IM0001_139a.jpg","1870_해북촌_139a")</f>
        <v>1870_해북촌_139a</v>
      </c>
      <c r="B1137" s="4">
        <v>1870</v>
      </c>
      <c r="C1137" s="4" t="s">
        <v>9113</v>
      </c>
      <c r="D1137" s="4" t="s">
        <v>9114</v>
      </c>
      <c r="E1137" s="4">
        <v>1136</v>
      </c>
      <c r="F1137" s="4">
        <v>8</v>
      </c>
      <c r="G1137" s="4" t="s">
        <v>4095</v>
      </c>
      <c r="H1137" s="4" t="s">
        <v>4096</v>
      </c>
      <c r="I1137" s="4">
        <v>2</v>
      </c>
      <c r="L1137" s="4">
        <v>4</v>
      </c>
      <c r="M1137" s="4" t="s">
        <v>4240</v>
      </c>
      <c r="N1137" s="4" t="s">
        <v>4241</v>
      </c>
      <c r="T1137" s="4" t="s">
        <v>9377</v>
      </c>
      <c r="Y1137" s="4" t="s">
        <v>970</v>
      </c>
      <c r="Z1137" s="4" t="s">
        <v>479</v>
      </c>
      <c r="AD1137" s="4" t="s">
        <v>238</v>
      </c>
      <c r="AE1137" s="4" t="s">
        <v>239</v>
      </c>
    </row>
    <row r="1138" spans="1:72" ht="13.5" customHeight="1">
      <c r="A1138" s="6" t="str">
        <f>HYPERLINK("http://kyu.snu.ac.kr/sdhj/index.jsp?type=hj/GK14791_00IM0001_139a.jpg","1870_해북촌_139a")</f>
        <v>1870_해북촌_139a</v>
      </c>
      <c r="B1138" s="4">
        <v>1870</v>
      </c>
      <c r="C1138" s="4" t="s">
        <v>9113</v>
      </c>
      <c r="D1138" s="4" t="s">
        <v>9114</v>
      </c>
      <c r="E1138" s="4">
        <v>1137</v>
      </c>
      <c r="F1138" s="4">
        <v>8</v>
      </c>
      <c r="G1138" s="4" t="s">
        <v>4095</v>
      </c>
      <c r="H1138" s="4" t="s">
        <v>4096</v>
      </c>
      <c r="I1138" s="4">
        <v>2</v>
      </c>
      <c r="L1138" s="4">
        <v>5</v>
      </c>
      <c r="M1138" s="4" t="s">
        <v>4261</v>
      </c>
      <c r="N1138" s="4" t="s">
        <v>4262</v>
      </c>
      <c r="Q1138" s="4" t="s">
        <v>4263</v>
      </c>
      <c r="R1138" s="4" t="s">
        <v>4264</v>
      </c>
      <c r="T1138" s="4" t="s">
        <v>9193</v>
      </c>
      <c r="W1138" s="4" t="s">
        <v>9900</v>
      </c>
      <c r="X1138" s="4" t="s">
        <v>9901</v>
      </c>
      <c r="Y1138" s="4" t="s">
        <v>4265</v>
      </c>
      <c r="Z1138" s="4" t="s">
        <v>4266</v>
      </c>
      <c r="AC1138" s="4">
        <v>34</v>
      </c>
      <c r="AD1138" s="4" t="s">
        <v>188</v>
      </c>
      <c r="AE1138" s="4" t="s">
        <v>189</v>
      </c>
      <c r="AJ1138" s="4" t="s">
        <v>34</v>
      </c>
      <c r="AK1138" s="4" t="s">
        <v>35</v>
      </c>
      <c r="AL1138" s="4" t="s">
        <v>428</v>
      </c>
      <c r="AM1138" s="4" t="s">
        <v>429</v>
      </c>
      <c r="AT1138" s="4" t="s">
        <v>82</v>
      </c>
      <c r="AU1138" s="4" t="s">
        <v>83</v>
      </c>
      <c r="AV1138" s="4" t="s">
        <v>1321</v>
      </c>
      <c r="AW1138" s="4" t="s">
        <v>1322</v>
      </c>
      <c r="BG1138" s="4" t="s">
        <v>82</v>
      </c>
      <c r="BH1138" s="4" t="s">
        <v>83</v>
      </c>
      <c r="BI1138" s="4" t="s">
        <v>4267</v>
      </c>
      <c r="BJ1138" s="4" t="s">
        <v>4268</v>
      </c>
      <c r="BK1138" s="4" t="s">
        <v>82</v>
      </c>
      <c r="BL1138" s="4" t="s">
        <v>83</v>
      </c>
      <c r="BM1138" s="4" t="s">
        <v>4269</v>
      </c>
      <c r="BN1138" s="4" t="s">
        <v>4270</v>
      </c>
      <c r="BO1138" s="4" t="s">
        <v>82</v>
      </c>
      <c r="BP1138" s="4" t="s">
        <v>83</v>
      </c>
      <c r="BQ1138" s="4" t="s">
        <v>4271</v>
      </c>
      <c r="BR1138" s="4" t="s">
        <v>4272</v>
      </c>
      <c r="BS1138" s="4" t="s">
        <v>893</v>
      </c>
      <c r="BT1138" s="4" t="s">
        <v>894</v>
      </c>
    </row>
    <row r="1139" spans="1:72" ht="13.5" customHeight="1">
      <c r="A1139" s="6" t="str">
        <f>HYPERLINK("http://kyu.snu.ac.kr/sdhj/index.jsp?type=hj/GK14791_00IM0001_139a.jpg","1870_해북촌_139a")</f>
        <v>1870_해북촌_139a</v>
      </c>
      <c r="B1139" s="4">
        <v>1870</v>
      </c>
      <c r="C1139" s="4" t="s">
        <v>9902</v>
      </c>
      <c r="D1139" s="4" t="s">
        <v>9903</v>
      </c>
      <c r="E1139" s="4">
        <v>1138</v>
      </c>
      <c r="F1139" s="4">
        <v>8</v>
      </c>
      <c r="G1139" s="4" t="s">
        <v>4095</v>
      </c>
      <c r="H1139" s="4" t="s">
        <v>4096</v>
      </c>
      <c r="I1139" s="4">
        <v>2</v>
      </c>
      <c r="L1139" s="4">
        <v>5</v>
      </c>
      <c r="M1139" s="4" t="s">
        <v>4261</v>
      </c>
      <c r="N1139" s="4" t="s">
        <v>4262</v>
      </c>
      <c r="S1139" s="4" t="s">
        <v>214</v>
      </c>
      <c r="T1139" s="4" t="s">
        <v>215</v>
      </c>
      <c r="W1139" s="4" t="s">
        <v>1167</v>
      </c>
      <c r="X1139" s="4" t="s">
        <v>1168</v>
      </c>
      <c r="Y1139" s="4" t="s">
        <v>100</v>
      </c>
      <c r="Z1139" s="4" t="s">
        <v>101</v>
      </c>
      <c r="AC1139" s="4">
        <v>66</v>
      </c>
      <c r="AD1139" s="4" t="s">
        <v>238</v>
      </c>
      <c r="AE1139" s="4" t="s">
        <v>239</v>
      </c>
    </row>
    <row r="1140" spans="1:72" ht="13.5" customHeight="1">
      <c r="A1140" s="6" t="str">
        <f>HYPERLINK("http://kyu.snu.ac.kr/sdhj/index.jsp?type=hj/GK14791_00IM0001_139a.jpg","1870_해북촌_139a")</f>
        <v>1870_해북촌_139a</v>
      </c>
      <c r="B1140" s="4">
        <v>1870</v>
      </c>
      <c r="C1140" s="4" t="s">
        <v>9199</v>
      </c>
      <c r="D1140" s="4" t="s">
        <v>9200</v>
      </c>
      <c r="E1140" s="4">
        <v>1139</v>
      </c>
      <c r="F1140" s="4">
        <v>8</v>
      </c>
      <c r="G1140" s="4" t="s">
        <v>4095</v>
      </c>
      <c r="H1140" s="4" t="s">
        <v>4096</v>
      </c>
      <c r="I1140" s="4">
        <v>2</v>
      </c>
      <c r="L1140" s="4">
        <v>5</v>
      </c>
      <c r="M1140" s="4" t="s">
        <v>4261</v>
      </c>
      <c r="N1140" s="4" t="s">
        <v>4262</v>
      </c>
      <c r="S1140" s="4" t="s">
        <v>96</v>
      </c>
      <c r="T1140" s="4" t="s">
        <v>97</v>
      </c>
      <c r="W1140" s="4" t="s">
        <v>776</v>
      </c>
      <c r="X1140" s="4" t="s">
        <v>777</v>
      </c>
      <c r="Y1140" s="4" t="s">
        <v>100</v>
      </c>
      <c r="Z1140" s="4" t="s">
        <v>101</v>
      </c>
      <c r="AC1140" s="4">
        <v>25</v>
      </c>
      <c r="AD1140" s="4" t="s">
        <v>398</v>
      </c>
      <c r="AE1140" s="4" t="s">
        <v>399</v>
      </c>
      <c r="AJ1140" s="4" t="s">
        <v>34</v>
      </c>
      <c r="AK1140" s="4" t="s">
        <v>35</v>
      </c>
      <c r="AL1140" s="4" t="s">
        <v>1039</v>
      </c>
      <c r="AM1140" s="4" t="s">
        <v>1040</v>
      </c>
      <c r="AT1140" s="4" t="s">
        <v>82</v>
      </c>
      <c r="AU1140" s="4" t="s">
        <v>83</v>
      </c>
      <c r="AV1140" s="4" t="s">
        <v>4273</v>
      </c>
      <c r="AW1140" s="4" t="s">
        <v>4274</v>
      </c>
      <c r="BG1140" s="4" t="s">
        <v>82</v>
      </c>
      <c r="BH1140" s="4" t="s">
        <v>83</v>
      </c>
      <c r="BI1140" s="4" t="s">
        <v>4275</v>
      </c>
      <c r="BJ1140" s="4" t="s">
        <v>2813</v>
      </c>
      <c r="BK1140" s="4" t="s">
        <v>82</v>
      </c>
      <c r="BL1140" s="4" t="s">
        <v>83</v>
      </c>
      <c r="BM1140" s="4" t="s">
        <v>4276</v>
      </c>
      <c r="BN1140" s="4" t="s">
        <v>4277</v>
      </c>
      <c r="BO1140" s="4" t="s">
        <v>82</v>
      </c>
      <c r="BP1140" s="4" t="s">
        <v>83</v>
      </c>
      <c r="BQ1140" s="4" t="s">
        <v>4278</v>
      </c>
      <c r="BR1140" s="4" t="s">
        <v>4279</v>
      </c>
      <c r="BS1140" s="4" t="s">
        <v>1255</v>
      </c>
      <c r="BT1140" s="4" t="s">
        <v>1256</v>
      </c>
    </row>
    <row r="1141" spans="1:72" ht="13.5" customHeight="1">
      <c r="A1141" s="6" t="str">
        <f>HYPERLINK("http://kyu.snu.ac.kr/sdhj/index.jsp?type=hj/GK14791_00IM0001_139a.jpg","1870_해북촌_139a")</f>
        <v>1870_해북촌_139a</v>
      </c>
      <c r="B1141" s="4">
        <v>1870</v>
      </c>
      <c r="C1141" s="4" t="s">
        <v>9169</v>
      </c>
      <c r="D1141" s="4" t="s">
        <v>9170</v>
      </c>
      <c r="E1141" s="4">
        <v>1140</v>
      </c>
      <c r="F1141" s="4">
        <v>8</v>
      </c>
      <c r="G1141" s="4" t="s">
        <v>4095</v>
      </c>
      <c r="H1141" s="4" t="s">
        <v>4096</v>
      </c>
      <c r="I1141" s="4">
        <v>2</v>
      </c>
      <c r="L1141" s="4">
        <v>5</v>
      </c>
      <c r="M1141" s="4" t="s">
        <v>4261</v>
      </c>
      <c r="N1141" s="4" t="s">
        <v>4262</v>
      </c>
      <c r="S1141" s="4" t="s">
        <v>1743</v>
      </c>
      <c r="T1141" s="4" t="s">
        <v>1744</v>
      </c>
      <c r="W1141" s="4" t="s">
        <v>126</v>
      </c>
      <c r="X1141" s="4" t="s">
        <v>9194</v>
      </c>
      <c r="Y1141" s="4" t="s">
        <v>100</v>
      </c>
      <c r="Z1141" s="4" t="s">
        <v>101</v>
      </c>
      <c r="AC1141" s="4">
        <v>56</v>
      </c>
      <c r="AD1141" s="4" t="s">
        <v>248</v>
      </c>
      <c r="AE1141" s="4" t="s">
        <v>249</v>
      </c>
      <c r="AJ1141" s="4" t="s">
        <v>104</v>
      </c>
      <c r="AK1141" s="4" t="s">
        <v>105</v>
      </c>
      <c r="AL1141" s="4" t="s">
        <v>115</v>
      </c>
      <c r="AM1141" s="4" t="s">
        <v>9195</v>
      </c>
    </row>
    <row r="1142" spans="1:72" ht="13.5" customHeight="1">
      <c r="A1142" s="6" t="str">
        <f>HYPERLINK("http://kyu.snu.ac.kr/sdhj/index.jsp?type=hj/GK14791_00IM0001_139a.jpg","1870_해북촌_139a")</f>
        <v>1870_해북촌_139a</v>
      </c>
      <c r="B1142" s="4">
        <v>1870</v>
      </c>
      <c r="C1142" s="4" t="s">
        <v>9199</v>
      </c>
      <c r="D1142" s="4" t="s">
        <v>9200</v>
      </c>
      <c r="E1142" s="4">
        <v>1141</v>
      </c>
      <c r="F1142" s="4">
        <v>8</v>
      </c>
      <c r="G1142" s="4" t="s">
        <v>4095</v>
      </c>
      <c r="H1142" s="4" t="s">
        <v>4096</v>
      </c>
      <c r="I1142" s="4">
        <v>2</v>
      </c>
      <c r="L1142" s="4">
        <v>5</v>
      </c>
      <c r="M1142" s="4" t="s">
        <v>4261</v>
      </c>
      <c r="N1142" s="4" t="s">
        <v>4262</v>
      </c>
      <c r="T1142" s="4" t="s">
        <v>9201</v>
      </c>
      <c r="U1142" s="4" t="s">
        <v>138</v>
      </c>
      <c r="V1142" s="4" t="s">
        <v>139</v>
      </c>
      <c r="Y1142" s="4" t="s">
        <v>4280</v>
      </c>
      <c r="Z1142" s="4" t="s">
        <v>4281</v>
      </c>
      <c r="AD1142" s="4" t="s">
        <v>319</v>
      </c>
      <c r="AE1142" s="4" t="s">
        <v>320</v>
      </c>
    </row>
    <row r="1143" spans="1:72" ht="13.5" customHeight="1">
      <c r="A1143" s="6" t="str">
        <f>HYPERLINK("http://kyu.snu.ac.kr/sdhj/index.jsp?type=hj/GK14791_00IM0001_139a.jpg","1870_해북촌_139a")</f>
        <v>1870_해북촌_139a</v>
      </c>
      <c r="B1143" s="4">
        <v>1870</v>
      </c>
      <c r="C1143" s="4" t="s">
        <v>9199</v>
      </c>
      <c r="D1143" s="4" t="s">
        <v>9200</v>
      </c>
      <c r="E1143" s="4">
        <v>1142</v>
      </c>
      <c r="F1143" s="4">
        <v>8</v>
      </c>
      <c r="G1143" s="4" t="s">
        <v>4095</v>
      </c>
      <c r="H1143" s="4" t="s">
        <v>4096</v>
      </c>
      <c r="I1143" s="4">
        <v>2</v>
      </c>
      <c r="L1143" s="4">
        <v>5</v>
      </c>
      <c r="M1143" s="4" t="s">
        <v>4261</v>
      </c>
      <c r="N1143" s="4" t="s">
        <v>4262</v>
      </c>
      <c r="T1143" s="4" t="s">
        <v>9201</v>
      </c>
      <c r="U1143" s="4" t="s">
        <v>284</v>
      </c>
      <c r="V1143" s="4" t="s">
        <v>285</v>
      </c>
      <c r="Y1143" s="4" t="s">
        <v>4282</v>
      </c>
      <c r="Z1143" s="4" t="s">
        <v>4283</v>
      </c>
      <c r="AD1143" s="4" t="s">
        <v>238</v>
      </c>
      <c r="AE1143" s="4" t="s">
        <v>239</v>
      </c>
    </row>
    <row r="1144" spans="1:72" ht="13.5" customHeight="1">
      <c r="A1144" s="6" t="str">
        <f>HYPERLINK("http://kyu.snu.ac.kr/sdhj/index.jsp?type=hj/GK14791_00IM0001_139b.jpg","1870_해북촌_139b")</f>
        <v>1870_해북촌_139b</v>
      </c>
      <c r="B1144" s="4">
        <v>1870</v>
      </c>
      <c r="C1144" s="4" t="s">
        <v>9199</v>
      </c>
      <c r="D1144" s="4" t="s">
        <v>9200</v>
      </c>
      <c r="E1144" s="4">
        <v>1143</v>
      </c>
      <c r="F1144" s="4">
        <v>8</v>
      </c>
      <c r="G1144" s="4" t="s">
        <v>4095</v>
      </c>
      <c r="H1144" s="4" t="s">
        <v>4096</v>
      </c>
      <c r="I1144" s="4">
        <v>3</v>
      </c>
      <c r="J1144" s="4" t="s">
        <v>4284</v>
      </c>
      <c r="K1144" s="4" t="s">
        <v>4285</v>
      </c>
      <c r="L1144" s="4">
        <v>1</v>
      </c>
      <c r="M1144" s="4" t="s">
        <v>4286</v>
      </c>
      <c r="N1144" s="4" t="s">
        <v>4287</v>
      </c>
      <c r="T1144" s="4" t="s">
        <v>9904</v>
      </c>
      <c r="U1144" s="4" t="s">
        <v>4288</v>
      </c>
      <c r="V1144" s="4" t="s">
        <v>4289</v>
      </c>
      <c r="W1144" s="4" t="s">
        <v>558</v>
      </c>
      <c r="X1144" s="4" t="s">
        <v>559</v>
      </c>
      <c r="Y1144" s="4" t="s">
        <v>4290</v>
      </c>
      <c r="Z1144" s="4" t="s">
        <v>4291</v>
      </c>
      <c r="AC1144" s="4">
        <v>68</v>
      </c>
      <c r="AD1144" s="4" t="s">
        <v>560</v>
      </c>
      <c r="AE1144" s="4" t="s">
        <v>561</v>
      </c>
      <c r="AJ1144" s="4" t="s">
        <v>34</v>
      </c>
      <c r="AK1144" s="4" t="s">
        <v>35</v>
      </c>
      <c r="AL1144" s="4" t="s">
        <v>883</v>
      </c>
      <c r="AM1144" s="4" t="s">
        <v>884</v>
      </c>
      <c r="AT1144" s="4" t="s">
        <v>4292</v>
      </c>
      <c r="AU1144" s="4" t="s">
        <v>593</v>
      </c>
      <c r="AV1144" s="4" t="s">
        <v>4293</v>
      </c>
      <c r="AW1144" s="4" t="s">
        <v>4294</v>
      </c>
      <c r="BG1144" s="4" t="s">
        <v>2354</v>
      </c>
      <c r="BH1144" s="4" t="s">
        <v>2355</v>
      </c>
      <c r="BI1144" s="4" t="s">
        <v>4295</v>
      </c>
      <c r="BJ1144" s="4" t="s">
        <v>4296</v>
      </c>
      <c r="BK1144" s="4" t="s">
        <v>2354</v>
      </c>
      <c r="BL1144" s="4" t="s">
        <v>2355</v>
      </c>
      <c r="BM1144" s="4" t="s">
        <v>4297</v>
      </c>
      <c r="BN1144" s="4" t="s">
        <v>4298</v>
      </c>
      <c r="BO1144" s="4" t="s">
        <v>2354</v>
      </c>
      <c r="BP1144" s="4" t="s">
        <v>2355</v>
      </c>
      <c r="BQ1144" s="4" t="s">
        <v>4299</v>
      </c>
      <c r="BR1144" s="4" t="s">
        <v>4300</v>
      </c>
      <c r="BS1144" s="4" t="s">
        <v>757</v>
      </c>
      <c r="BT1144" s="4" t="s">
        <v>758</v>
      </c>
    </row>
    <row r="1145" spans="1:72" ht="13.5" customHeight="1">
      <c r="A1145" s="6" t="str">
        <f>HYPERLINK("http://kyu.snu.ac.kr/sdhj/index.jsp?type=hj/GK14791_00IM0001_139b.jpg","1870_해북촌_139b")</f>
        <v>1870_해북촌_139b</v>
      </c>
      <c r="B1145" s="4">
        <v>1870</v>
      </c>
      <c r="C1145" s="4" t="s">
        <v>9127</v>
      </c>
      <c r="D1145" s="4" t="s">
        <v>9128</v>
      </c>
      <c r="E1145" s="4">
        <v>1144</v>
      </c>
      <c r="F1145" s="4">
        <v>8</v>
      </c>
      <c r="G1145" s="4" t="s">
        <v>4095</v>
      </c>
      <c r="H1145" s="4" t="s">
        <v>4096</v>
      </c>
      <c r="I1145" s="4">
        <v>3</v>
      </c>
      <c r="L1145" s="4">
        <v>1</v>
      </c>
      <c r="M1145" s="4" t="s">
        <v>4286</v>
      </c>
      <c r="N1145" s="4" t="s">
        <v>4287</v>
      </c>
      <c r="S1145" s="4" t="s">
        <v>214</v>
      </c>
      <c r="T1145" s="4" t="s">
        <v>215</v>
      </c>
      <c r="W1145" s="4" t="s">
        <v>1269</v>
      </c>
      <c r="X1145" s="4" t="s">
        <v>585</v>
      </c>
      <c r="Y1145" s="4" t="s">
        <v>21</v>
      </c>
      <c r="Z1145" s="4" t="s">
        <v>22</v>
      </c>
      <c r="AC1145" s="4">
        <v>87</v>
      </c>
      <c r="AD1145" s="4" t="s">
        <v>136</v>
      </c>
      <c r="AE1145" s="4" t="s">
        <v>137</v>
      </c>
    </row>
    <row r="1146" spans="1:72" ht="13.5" customHeight="1">
      <c r="A1146" s="6" t="str">
        <f>HYPERLINK("http://kyu.snu.ac.kr/sdhj/index.jsp?type=hj/GK14791_00IM0001_139b.jpg","1870_해북촌_139b")</f>
        <v>1870_해북촌_139b</v>
      </c>
      <c r="B1146" s="4">
        <v>1870</v>
      </c>
      <c r="C1146" s="4" t="s">
        <v>9679</v>
      </c>
      <c r="D1146" s="4" t="s">
        <v>9680</v>
      </c>
      <c r="E1146" s="4">
        <v>1145</v>
      </c>
      <c r="F1146" s="4">
        <v>8</v>
      </c>
      <c r="G1146" s="4" t="s">
        <v>4095</v>
      </c>
      <c r="H1146" s="4" t="s">
        <v>4096</v>
      </c>
      <c r="I1146" s="4">
        <v>3</v>
      </c>
      <c r="L1146" s="4">
        <v>1</v>
      </c>
      <c r="M1146" s="4" t="s">
        <v>4286</v>
      </c>
      <c r="N1146" s="4" t="s">
        <v>4287</v>
      </c>
      <c r="S1146" s="4" t="s">
        <v>96</v>
      </c>
      <c r="T1146" s="4" t="s">
        <v>97</v>
      </c>
      <c r="W1146" s="4" t="s">
        <v>198</v>
      </c>
      <c r="X1146" s="4" t="s">
        <v>199</v>
      </c>
      <c r="Y1146" s="4" t="s">
        <v>21</v>
      </c>
      <c r="Z1146" s="4" t="s">
        <v>22</v>
      </c>
      <c r="AC1146" s="4">
        <v>67</v>
      </c>
      <c r="AD1146" s="4" t="s">
        <v>238</v>
      </c>
      <c r="AE1146" s="4" t="s">
        <v>239</v>
      </c>
      <c r="AJ1146" s="4" t="s">
        <v>34</v>
      </c>
      <c r="AK1146" s="4" t="s">
        <v>35</v>
      </c>
      <c r="AL1146" s="4" t="s">
        <v>202</v>
      </c>
      <c r="AM1146" s="4" t="s">
        <v>203</v>
      </c>
      <c r="AT1146" s="4" t="s">
        <v>1977</v>
      </c>
      <c r="AU1146" s="4" t="s">
        <v>1978</v>
      </c>
      <c r="AV1146" s="4" t="s">
        <v>4301</v>
      </c>
      <c r="AW1146" s="4" t="s">
        <v>4302</v>
      </c>
      <c r="BG1146" s="4" t="s">
        <v>1977</v>
      </c>
      <c r="BH1146" s="4" t="s">
        <v>1978</v>
      </c>
      <c r="BI1146" s="4" t="s">
        <v>4303</v>
      </c>
      <c r="BJ1146" s="4" t="s">
        <v>4304</v>
      </c>
      <c r="BK1146" s="4" t="s">
        <v>1977</v>
      </c>
      <c r="BL1146" s="4" t="s">
        <v>1978</v>
      </c>
      <c r="BM1146" s="4" t="s">
        <v>4305</v>
      </c>
      <c r="BN1146" s="4" t="s">
        <v>4306</v>
      </c>
      <c r="BO1146" s="4" t="s">
        <v>1977</v>
      </c>
      <c r="BP1146" s="4" t="s">
        <v>1978</v>
      </c>
      <c r="BQ1146" s="4" t="s">
        <v>4307</v>
      </c>
      <c r="BR1146" s="4" t="s">
        <v>4308</v>
      </c>
      <c r="BS1146" s="4" t="s">
        <v>115</v>
      </c>
      <c r="BT1146" s="4" t="s">
        <v>9905</v>
      </c>
    </row>
    <row r="1147" spans="1:72" ht="13.5" customHeight="1">
      <c r="A1147" s="6" t="str">
        <f>HYPERLINK("http://kyu.snu.ac.kr/sdhj/index.jsp?type=hj/GK14791_00IM0001_139b.jpg","1870_해북촌_139b")</f>
        <v>1870_해북촌_139b</v>
      </c>
      <c r="B1147" s="4">
        <v>1870</v>
      </c>
      <c r="C1147" s="4" t="s">
        <v>9038</v>
      </c>
      <c r="D1147" s="4" t="s">
        <v>9039</v>
      </c>
      <c r="E1147" s="4">
        <v>1146</v>
      </c>
      <c r="F1147" s="4">
        <v>8</v>
      </c>
      <c r="G1147" s="4" t="s">
        <v>4095</v>
      </c>
      <c r="H1147" s="4" t="s">
        <v>4096</v>
      </c>
      <c r="I1147" s="4">
        <v>3</v>
      </c>
      <c r="L1147" s="4">
        <v>1</v>
      </c>
      <c r="M1147" s="4" t="s">
        <v>4286</v>
      </c>
      <c r="N1147" s="4" t="s">
        <v>4287</v>
      </c>
      <c r="T1147" s="4" t="s">
        <v>9906</v>
      </c>
      <c r="U1147" s="4" t="s">
        <v>138</v>
      </c>
      <c r="V1147" s="4" t="s">
        <v>139</v>
      </c>
      <c r="Y1147" s="4" t="s">
        <v>4309</v>
      </c>
      <c r="Z1147" s="4" t="s">
        <v>4310</v>
      </c>
      <c r="AD1147" s="4" t="s">
        <v>4311</v>
      </c>
      <c r="AE1147" s="4" t="s">
        <v>4312</v>
      </c>
    </row>
    <row r="1148" spans="1:72" ht="13.5" customHeight="1">
      <c r="A1148" s="6" t="str">
        <f>HYPERLINK("http://kyu.snu.ac.kr/sdhj/index.jsp?type=hj/GK14791_00IM0001_139b.jpg","1870_해북촌_139b")</f>
        <v>1870_해북촌_139b</v>
      </c>
      <c r="B1148" s="4">
        <v>1870</v>
      </c>
      <c r="C1148" s="4" t="s">
        <v>9679</v>
      </c>
      <c r="D1148" s="4" t="s">
        <v>9680</v>
      </c>
      <c r="E1148" s="4">
        <v>1147</v>
      </c>
      <c r="F1148" s="4">
        <v>8</v>
      </c>
      <c r="G1148" s="4" t="s">
        <v>4095</v>
      </c>
      <c r="H1148" s="4" t="s">
        <v>4096</v>
      </c>
      <c r="I1148" s="4">
        <v>3</v>
      </c>
      <c r="L1148" s="4">
        <v>1</v>
      </c>
      <c r="M1148" s="4" t="s">
        <v>4286</v>
      </c>
      <c r="N1148" s="4" t="s">
        <v>4287</v>
      </c>
      <c r="T1148" s="4" t="s">
        <v>9906</v>
      </c>
      <c r="U1148" s="4" t="s">
        <v>284</v>
      </c>
      <c r="V1148" s="4" t="s">
        <v>285</v>
      </c>
      <c r="Y1148" s="4" t="s">
        <v>4313</v>
      </c>
      <c r="Z1148" s="4" t="s">
        <v>4314</v>
      </c>
      <c r="AD1148" s="4" t="s">
        <v>274</v>
      </c>
      <c r="AE1148" s="4" t="s">
        <v>275</v>
      </c>
    </row>
    <row r="1149" spans="1:72" ht="13.5" customHeight="1">
      <c r="A1149" s="6" t="str">
        <f>HYPERLINK("http://kyu.snu.ac.kr/sdhj/index.jsp?type=hj/GK14791_00IM0001_139b.jpg","1870_해북촌_139b")</f>
        <v>1870_해북촌_139b</v>
      </c>
      <c r="B1149" s="4">
        <v>1870</v>
      </c>
      <c r="C1149" s="4" t="s">
        <v>9679</v>
      </c>
      <c r="D1149" s="4" t="s">
        <v>9680</v>
      </c>
      <c r="E1149" s="4">
        <v>1148</v>
      </c>
      <c r="F1149" s="4">
        <v>8</v>
      </c>
      <c r="G1149" s="4" t="s">
        <v>4095</v>
      </c>
      <c r="H1149" s="4" t="s">
        <v>4096</v>
      </c>
      <c r="I1149" s="4">
        <v>3</v>
      </c>
      <c r="L1149" s="4">
        <v>2</v>
      </c>
      <c r="M1149" s="4" t="s">
        <v>4315</v>
      </c>
      <c r="N1149" s="4" t="s">
        <v>4316</v>
      </c>
      <c r="T1149" s="4" t="s">
        <v>9635</v>
      </c>
      <c r="U1149" s="4" t="s">
        <v>73</v>
      </c>
      <c r="V1149" s="4" t="s">
        <v>74</v>
      </c>
      <c r="W1149" s="4" t="s">
        <v>688</v>
      </c>
      <c r="X1149" s="4" t="s">
        <v>689</v>
      </c>
      <c r="Y1149" s="4" t="s">
        <v>4317</v>
      </c>
      <c r="Z1149" s="4" t="s">
        <v>4318</v>
      </c>
      <c r="AC1149" s="4">
        <v>72</v>
      </c>
      <c r="AD1149" s="4" t="s">
        <v>774</v>
      </c>
      <c r="AE1149" s="4" t="s">
        <v>775</v>
      </c>
      <c r="AJ1149" s="4" t="s">
        <v>34</v>
      </c>
      <c r="AK1149" s="4" t="s">
        <v>35</v>
      </c>
      <c r="AL1149" s="4" t="s">
        <v>260</v>
      </c>
      <c r="AM1149" s="4" t="s">
        <v>261</v>
      </c>
      <c r="AT1149" s="4" t="s">
        <v>82</v>
      </c>
      <c r="AU1149" s="4" t="s">
        <v>83</v>
      </c>
      <c r="AV1149" s="4" t="s">
        <v>3987</v>
      </c>
      <c r="AW1149" s="4" t="s">
        <v>3988</v>
      </c>
      <c r="BG1149" s="4" t="s">
        <v>82</v>
      </c>
      <c r="BH1149" s="4" t="s">
        <v>83</v>
      </c>
      <c r="BI1149" s="4" t="s">
        <v>3989</v>
      </c>
      <c r="BJ1149" s="4" t="s">
        <v>3990</v>
      </c>
      <c r="BK1149" s="4" t="s">
        <v>82</v>
      </c>
      <c r="BL1149" s="4" t="s">
        <v>83</v>
      </c>
      <c r="BM1149" s="4" t="s">
        <v>9893</v>
      </c>
      <c r="BN1149" s="4" t="s">
        <v>9907</v>
      </c>
      <c r="BO1149" s="4" t="s">
        <v>82</v>
      </c>
      <c r="BP1149" s="4" t="s">
        <v>83</v>
      </c>
      <c r="BQ1149" s="4" t="s">
        <v>4319</v>
      </c>
      <c r="BR1149" s="4" t="s">
        <v>4320</v>
      </c>
      <c r="BS1149" s="4" t="s">
        <v>968</v>
      </c>
      <c r="BT1149" s="4" t="s">
        <v>969</v>
      </c>
    </row>
    <row r="1150" spans="1:72" ht="13.5" customHeight="1">
      <c r="A1150" s="6" t="str">
        <f>HYPERLINK("http://kyu.snu.ac.kr/sdhj/index.jsp?type=hj/GK14791_00IM0001_139b.jpg","1870_해북촌_139b")</f>
        <v>1870_해북촌_139b</v>
      </c>
      <c r="B1150" s="4">
        <v>1870</v>
      </c>
      <c r="C1150" s="4" t="s">
        <v>9199</v>
      </c>
      <c r="D1150" s="4" t="s">
        <v>9200</v>
      </c>
      <c r="E1150" s="4">
        <v>1149</v>
      </c>
      <c r="F1150" s="4">
        <v>8</v>
      </c>
      <c r="G1150" s="4" t="s">
        <v>4095</v>
      </c>
      <c r="H1150" s="4" t="s">
        <v>4096</v>
      </c>
      <c r="I1150" s="4">
        <v>3</v>
      </c>
      <c r="L1150" s="4">
        <v>2</v>
      </c>
      <c r="M1150" s="4" t="s">
        <v>4315</v>
      </c>
      <c r="N1150" s="4" t="s">
        <v>4316</v>
      </c>
      <c r="S1150" s="4" t="s">
        <v>96</v>
      </c>
      <c r="T1150" s="4" t="s">
        <v>97</v>
      </c>
      <c r="W1150" s="4" t="s">
        <v>647</v>
      </c>
      <c r="X1150" s="4" t="s">
        <v>648</v>
      </c>
      <c r="Y1150" s="4" t="s">
        <v>100</v>
      </c>
      <c r="Z1150" s="4" t="s">
        <v>101</v>
      </c>
      <c r="AC1150" s="4">
        <v>72</v>
      </c>
      <c r="AF1150" s="4" t="s">
        <v>1278</v>
      </c>
      <c r="AG1150" s="4" t="s">
        <v>1279</v>
      </c>
    </row>
    <row r="1151" spans="1:72" ht="13.5" customHeight="1">
      <c r="A1151" s="6" t="str">
        <f>HYPERLINK("http://kyu.snu.ac.kr/sdhj/index.jsp?type=hj/GK14791_00IM0001_139b.jpg","1870_해북촌_139b")</f>
        <v>1870_해북촌_139b</v>
      </c>
      <c r="B1151" s="4">
        <v>1870</v>
      </c>
      <c r="C1151" s="4" t="s">
        <v>9062</v>
      </c>
      <c r="D1151" s="4" t="s">
        <v>9063</v>
      </c>
      <c r="E1151" s="4">
        <v>1150</v>
      </c>
      <c r="F1151" s="4">
        <v>8</v>
      </c>
      <c r="G1151" s="4" t="s">
        <v>4095</v>
      </c>
      <c r="H1151" s="4" t="s">
        <v>4096</v>
      </c>
      <c r="I1151" s="4">
        <v>3</v>
      </c>
      <c r="L1151" s="4">
        <v>2</v>
      </c>
      <c r="M1151" s="4" t="s">
        <v>4315</v>
      </c>
      <c r="N1151" s="4" t="s">
        <v>4316</v>
      </c>
      <c r="S1151" s="4" t="s">
        <v>116</v>
      </c>
      <c r="T1151" s="4" t="s">
        <v>117</v>
      </c>
      <c r="Y1151" s="4" t="s">
        <v>4321</v>
      </c>
      <c r="Z1151" s="4" t="s">
        <v>4322</v>
      </c>
      <c r="AC1151" s="4">
        <v>39</v>
      </c>
      <c r="AD1151" s="4" t="s">
        <v>232</v>
      </c>
      <c r="AE1151" s="4" t="s">
        <v>233</v>
      </c>
    </row>
    <row r="1152" spans="1:72" ht="13.5" customHeight="1">
      <c r="A1152" s="6" t="str">
        <f>HYPERLINK("http://kyu.snu.ac.kr/sdhj/index.jsp?type=hj/GK14791_00IM0001_139b.jpg","1870_해북촌_139b")</f>
        <v>1870_해북촌_139b</v>
      </c>
      <c r="B1152" s="4">
        <v>1870</v>
      </c>
      <c r="C1152" s="4" t="s">
        <v>9062</v>
      </c>
      <c r="D1152" s="4" t="s">
        <v>9063</v>
      </c>
      <c r="E1152" s="4">
        <v>1151</v>
      </c>
      <c r="F1152" s="4">
        <v>8</v>
      </c>
      <c r="G1152" s="4" t="s">
        <v>4095</v>
      </c>
      <c r="H1152" s="4" t="s">
        <v>4096</v>
      </c>
      <c r="I1152" s="4">
        <v>3</v>
      </c>
      <c r="L1152" s="4">
        <v>2</v>
      </c>
      <c r="M1152" s="4" t="s">
        <v>4315</v>
      </c>
      <c r="N1152" s="4" t="s">
        <v>4316</v>
      </c>
      <c r="S1152" s="4" t="s">
        <v>124</v>
      </c>
      <c r="T1152" s="4" t="s">
        <v>125</v>
      </c>
      <c r="W1152" s="4" t="s">
        <v>75</v>
      </c>
      <c r="X1152" s="4" t="s">
        <v>9908</v>
      </c>
      <c r="Y1152" s="4" t="s">
        <v>100</v>
      </c>
      <c r="Z1152" s="4" t="s">
        <v>101</v>
      </c>
      <c r="AC1152" s="4">
        <v>39</v>
      </c>
      <c r="AD1152" s="4" t="s">
        <v>232</v>
      </c>
      <c r="AE1152" s="4" t="s">
        <v>233</v>
      </c>
    </row>
    <row r="1153" spans="1:72" ht="13.5" customHeight="1">
      <c r="A1153" s="6" t="str">
        <f>HYPERLINK("http://kyu.snu.ac.kr/sdhj/index.jsp?type=hj/GK14791_00IM0001_139b.jpg","1870_해북촌_139b")</f>
        <v>1870_해북촌_139b</v>
      </c>
      <c r="B1153" s="4">
        <v>1870</v>
      </c>
      <c r="C1153" s="4" t="s">
        <v>9062</v>
      </c>
      <c r="D1153" s="4" t="s">
        <v>9063</v>
      </c>
      <c r="E1153" s="4">
        <v>1152</v>
      </c>
      <c r="F1153" s="4">
        <v>8</v>
      </c>
      <c r="G1153" s="4" t="s">
        <v>4095</v>
      </c>
      <c r="H1153" s="4" t="s">
        <v>4096</v>
      </c>
      <c r="I1153" s="4">
        <v>3</v>
      </c>
      <c r="L1153" s="4">
        <v>2</v>
      </c>
      <c r="M1153" s="4" t="s">
        <v>4315</v>
      </c>
      <c r="N1153" s="4" t="s">
        <v>4316</v>
      </c>
      <c r="T1153" s="4" t="s">
        <v>9641</v>
      </c>
      <c r="U1153" s="4" t="s">
        <v>138</v>
      </c>
      <c r="V1153" s="4" t="s">
        <v>139</v>
      </c>
      <c r="Y1153" s="4" t="s">
        <v>4323</v>
      </c>
      <c r="Z1153" s="4" t="s">
        <v>4324</v>
      </c>
      <c r="AD1153" s="4" t="s">
        <v>312</v>
      </c>
      <c r="AE1153" s="4" t="s">
        <v>313</v>
      </c>
    </row>
    <row r="1154" spans="1:72" ht="13.5" customHeight="1">
      <c r="A1154" s="6" t="str">
        <f>HYPERLINK("http://kyu.snu.ac.kr/sdhj/index.jsp?type=hj/GK14791_00IM0001_139b.jpg","1870_해북촌_139b")</f>
        <v>1870_해북촌_139b</v>
      </c>
      <c r="B1154" s="4">
        <v>1870</v>
      </c>
      <c r="C1154" s="4" t="s">
        <v>9062</v>
      </c>
      <c r="D1154" s="4" t="s">
        <v>9063</v>
      </c>
      <c r="E1154" s="4">
        <v>1153</v>
      </c>
      <c r="F1154" s="4">
        <v>8</v>
      </c>
      <c r="G1154" s="4" t="s">
        <v>4095</v>
      </c>
      <c r="H1154" s="4" t="s">
        <v>4096</v>
      </c>
      <c r="I1154" s="4">
        <v>3</v>
      </c>
      <c r="L1154" s="4">
        <v>2</v>
      </c>
      <c r="M1154" s="4" t="s">
        <v>4315</v>
      </c>
      <c r="N1154" s="4" t="s">
        <v>4316</v>
      </c>
      <c r="T1154" s="4" t="s">
        <v>9641</v>
      </c>
      <c r="Y1154" s="4" t="s">
        <v>4325</v>
      </c>
      <c r="Z1154" s="4" t="s">
        <v>4326</v>
      </c>
      <c r="AD1154" s="4" t="s">
        <v>188</v>
      </c>
      <c r="AE1154" s="4" t="s">
        <v>189</v>
      </c>
    </row>
    <row r="1155" spans="1:72" ht="13.5" customHeight="1">
      <c r="A1155" s="6" t="str">
        <f>HYPERLINK("http://kyu.snu.ac.kr/sdhj/index.jsp?type=hj/GK14791_00IM0001_139b.jpg","1870_해북촌_139b")</f>
        <v>1870_해북촌_139b</v>
      </c>
      <c r="B1155" s="4">
        <v>1870</v>
      </c>
      <c r="C1155" s="4" t="s">
        <v>9062</v>
      </c>
      <c r="D1155" s="4" t="s">
        <v>9063</v>
      </c>
      <c r="E1155" s="4">
        <v>1154</v>
      </c>
      <c r="F1155" s="4">
        <v>8</v>
      </c>
      <c r="G1155" s="4" t="s">
        <v>4095</v>
      </c>
      <c r="H1155" s="4" t="s">
        <v>4096</v>
      </c>
      <c r="I1155" s="4">
        <v>3</v>
      </c>
      <c r="L1155" s="4">
        <v>2</v>
      </c>
      <c r="M1155" s="4" t="s">
        <v>4315</v>
      </c>
      <c r="N1155" s="4" t="s">
        <v>4316</v>
      </c>
      <c r="T1155" s="4" t="s">
        <v>9641</v>
      </c>
      <c r="Y1155" s="4" t="s">
        <v>4004</v>
      </c>
      <c r="Z1155" s="4" t="s">
        <v>4005</v>
      </c>
      <c r="AD1155" s="4" t="s">
        <v>122</v>
      </c>
      <c r="AE1155" s="4" t="s">
        <v>123</v>
      </c>
    </row>
    <row r="1156" spans="1:72" ht="13.5" customHeight="1">
      <c r="A1156" s="6" t="str">
        <f>HYPERLINK("http://kyu.snu.ac.kr/sdhj/index.jsp?type=hj/GK14791_00IM0001_139b.jpg","1870_해북촌_139b")</f>
        <v>1870_해북촌_139b</v>
      </c>
      <c r="B1156" s="4">
        <v>1870</v>
      </c>
      <c r="C1156" s="4" t="s">
        <v>9062</v>
      </c>
      <c r="D1156" s="4" t="s">
        <v>9063</v>
      </c>
      <c r="E1156" s="4">
        <v>1155</v>
      </c>
      <c r="F1156" s="4">
        <v>8</v>
      </c>
      <c r="G1156" s="4" t="s">
        <v>4095</v>
      </c>
      <c r="H1156" s="4" t="s">
        <v>4096</v>
      </c>
      <c r="I1156" s="4">
        <v>3</v>
      </c>
      <c r="L1156" s="4">
        <v>3</v>
      </c>
      <c r="M1156" s="4" t="s">
        <v>4284</v>
      </c>
      <c r="N1156" s="4" t="s">
        <v>4285</v>
      </c>
      <c r="T1156" s="4" t="s">
        <v>9080</v>
      </c>
      <c r="U1156" s="4" t="s">
        <v>73</v>
      </c>
      <c r="V1156" s="4" t="s">
        <v>74</v>
      </c>
      <c r="W1156" s="4" t="s">
        <v>4327</v>
      </c>
      <c r="X1156" s="4" t="s">
        <v>3280</v>
      </c>
      <c r="Y1156" s="4" t="s">
        <v>4328</v>
      </c>
      <c r="Z1156" s="4" t="s">
        <v>4329</v>
      </c>
      <c r="AC1156" s="4">
        <v>46</v>
      </c>
      <c r="AD1156" s="4" t="s">
        <v>220</v>
      </c>
      <c r="AE1156" s="4" t="s">
        <v>221</v>
      </c>
      <c r="AJ1156" s="4" t="s">
        <v>34</v>
      </c>
      <c r="AK1156" s="4" t="s">
        <v>35</v>
      </c>
      <c r="AL1156" s="4" t="s">
        <v>4258</v>
      </c>
      <c r="AM1156" s="4" t="s">
        <v>969</v>
      </c>
      <c r="AT1156" s="4" t="s">
        <v>82</v>
      </c>
      <c r="AU1156" s="4" t="s">
        <v>83</v>
      </c>
      <c r="AV1156" s="4" t="s">
        <v>4330</v>
      </c>
      <c r="AW1156" s="4" t="s">
        <v>4331</v>
      </c>
      <c r="BG1156" s="4" t="s">
        <v>82</v>
      </c>
      <c r="BH1156" s="4" t="s">
        <v>83</v>
      </c>
      <c r="BI1156" s="4" t="s">
        <v>4332</v>
      </c>
      <c r="BJ1156" s="4" t="s">
        <v>4333</v>
      </c>
      <c r="BK1156" s="4" t="s">
        <v>82</v>
      </c>
      <c r="BL1156" s="4" t="s">
        <v>83</v>
      </c>
      <c r="BM1156" s="4" t="s">
        <v>4334</v>
      </c>
      <c r="BN1156" s="4" t="s">
        <v>4335</v>
      </c>
      <c r="BO1156" s="4" t="s">
        <v>82</v>
      </c>
      <c r="BP1156" s="4" t="s">
        <v>83</v>
      </c>
      <c r="BQ1156" s="4" t="s">
        <v>4336</v>
      </c>
      <c r="BR1156" s="4" t="s">
        <v>4337</v>
      </c>
      <c r="BS1156" s="4" t="s">
        <v>811</v>
      </c>
      <c r="BT1156" s="4" t="s">
        <v>812</v>
      </c>
    </row>
    <row r="1157" spans="1:72" ht="13.5" customHeight="1">
      <c r="A1157" s="6" t="str">
        <f>HYPERLINK("http://kyu.snu.ac.kr/sdhj/index.jsp?type=hj/GK14791_00IM0001_139b.jpg","1870_해북촌_139b")</f>
        <v>1870_해북촌_139b</v>
      </c>
      <c r="B1157" s="4">
        <v>1870</v>
      </c>
      <c r="C1157" s="4" t="s">
        <v>9477</v>
      </c>
      <c r="D1157" s="4" t="s">
        <v>9478</v>
      </c>
      <c r="E1157" s="4">
        <v>1156</v>
      </c>
      <c r="F1157" s="4">
        <v>8</v>
      </c>
      <c r="G1157" s="4" t="s">
        <v>4095</v>
      </c>
      <c r="H1157" s="4" t="s">
        <v>4096</v>
      </c>
      <c r="I1157" s="4">
        <v>3</v>
      </c>
      <c r="L1157" s="4">
        <v>3</v>
      </c>
      <c r="M1157" s="4" t="s">
        <v>4284</v>
      </c>
      <c r="N1157" s="4" t="s">
        <v>4285</v>
      </c>
      <c r="S1157" s="4" t="s">
        <v>214</v>
      </c>
      <c r="T1157" s="4" t="s">
        <v>215</v>
      </c>
      <c r="W1157" s="4" t="s">
        <v>609</v>
      </c>
      <c r="X1157" s="4" t="s">
        <v>610</v>
      </c>
      <c r="Y1157" s="4" t="s">
        <v>100</v>
      </c>
      <c r="Z1157" s="4" t="s">
        <v>101</v>
      </c>
      <c r="AC1157" s="4">
        <v>99</v>
      </c>
      <c r="AD1157" s="4" t="s">
        <v>232</v>
      </c>
      <c r="AE1157" s="4" t="s">
        <v>233</v>
      </c>
    </row>
    <row r="1158" spans="1:72" ht="13.5" customHeight="1">
      <c r="A1158" s="6" t="str">
        <f>HYPERLINK("http://kyu.snu.ac.kr/sdhj/index.jsp?type=hj/GK14791_00IM0001_139b.jpg","1870_해북촌_139b")</f>
        <v>1870_해북촌_139b</v>
      </c>
      <c r="B1158" s="4">
        <v>1870</v>
      </c>
      <c r="C1158" s="4" t="s">
        <v>9086</v>
      </c>
      <c r="D1158" s="4" t="s">
        <v>9087</v>
      </c>
      <c r="E1158" s="4">
        <v>1157</v>
      </c>
      <c r="F1158" s="4">
        <v>8</v>
      </c>
      <c r="G1158" s="4" t="s">
        <v>4095</v>
      </c>
      <c r="H1158" s="4" t="s">
        <v>4096</v>
      </c>
      <c r="I1158" s="4">
        <v>3</v>
      </c>
      <c r="L1158" s="4">
        <v>3</v>
      </c>
      <c r="M1158" s="4" t="s">
        <v>4284</v>
      </c>
      <c r="N1158" s="4" t="s">
        <v>4285</v>
      </c>
      <c r="S1158" s="4" t="s">
        <v>96</v>
      </c>
      <c r="T1158" s="4" t="s">
        <v>97</v>
      </c>
      <c r="W1158" s="4" t="s">
        <v>126</v>
      </c>
      <c r="X1158" s="4" t="s">
        <v>9082</v>
      </c>
      <c r="Y1158" s="4" t="s">
        <v>100</v>
      </c>
      <c r="Z1158" s="4" t="s">
        <v>101</v>
      </c>
      <c r="AC1158" s="4">
        <v>43</v>
      </c>
      <c r="AD1158" s="4" t="s">
        <v>274</v>
      </c>
      <c r="AE1158" s="4" t="s">
        <v>275</v>
      </c>
      <c r="AJ1158" s="4" t="s">
        <v>104</v>
      </c>
      <c r="AK1158" s="4" t="s">
        <v>105</v>
      </c>
      <c r="AL1158" s="4" t="s">
        <v>115</v>
      </c>
      <c r="AM1158" s="4" t="s">
        <v>9083</v>
      </c>
      <c r="AT1158" s="4" t="s">
        <v>82</v>
      </c>
      <c r="AU1158" s="4" t="s">
        <v>83</v>
      </c>
      <c r="AV1158" s="4" t="s">
        <v>4338</v>
      </c>
      <c r="AW1158" s="4" t="s">
        <v>4339</v>
      </c>
      <c r="BG1158" s="4" t="s">
        <v>82</v>
      </c>
      <c r="BH1158" s="4" t="s">
        <v>83</v>
      </c>
      <c r="BI1158" s="4" t="s">
        <v>4340</v>
      </c>
      <c r="BJ1158" s="4" t="s">
        <v>4341</v>
      </c>
      <c r="BK1158" s="4" t="s">
        <v>82</v>
      </c>
      <c r="BL1158" s="4" t="s">
        <v>83</v>
      </c>
      <c r="BM1158" s="4" t="s">
        <v>4342</v>
      </c>
      <c r="BN1158" s="4" t="s">
        <v>4343</v>
      </c>
      <c r="BO1158" s="4" t="s">
        <v>82</v>
      </c>
      <c r="BP1158" s="4" t="s">
        <v>83</v>
      </c>
      <c r="BQ1158" s="4" t="s">
        <v>4344</v>
      </c>
      <c r="BR1158" s="4" t="s">
        <v>9909</v>
      </c>
      <c r="BS1158" s="4" t="s">
        <v>115</v>
      </c>
      <c r="BT1158" s="4" t="s">
        <v>9910</v>
      </c>
    </row>
    <row r="1159" spans="1:72" ht="13.5" customHeight="1">
      <c r="A1159" s="6" t="str">
        <f>HYPERLINK("http://kyu.snu.ac.kr/sdhj/index.jsp?type=hj/GK14791_00IM0001_139b.jpg","1870_해북촌_139b")</f>
        <v>1870_해북촌_139b</v>
      </c>
      <c r="B1159" s="4">
        <v>1870</v>
      </c>
      <c r="C1159" s="4" t="s">
        <v>9911</v>
      </c>
      <c r="D1159" s="4" t="s">
        <v>9912</v>
      </c>
      <c r="E1159" s="4">
        <v>1158</v>
      </c>
      <c r="F1159" s="4">
        <v>8</v>
      </c>
      <c r="G1159" s="4" t="s">
        <v>4095</v>
      </c>
      <c r="H1159" s="4" t="s">
        <v>4096</v>
      </c>
      <c r="I1159" s="4">
        <v>3</v>
      </c>
      <c r="L1159" s="4">
        <v>3</v>
      </c>
      <c r="M1159" s="4" t="s">
        <v>4284</v>
      </c>
      <c r="N1159" s="4" t="s">
        <v>4285</v>
      </c>
      <c r="T1159" s="4" t="s">
        <v>9088</v>
      </c>
      <c r="U1159" s="4" t="s">
        <v>138</v>
      </c>
      <c r="V1159" s="4" t="s">
        <v>139</v>
      </c>
      <c r="Y1159" s="4" t="s">
        <v>1049</v>
      </c>
      <c r="Z1159" s="4" t="s">
        <v>1050</v>
      </c>
      <c r="AD1159" s="4" t="s">
        <v>151</v>
      </c>
      <c r="AE1159" s="4" t="s">
        <v>152</v>
      </c>
    </row>
    <row r="1160" spans="1:72" ht="13.5" customHeight="1">
      <c r="A1160" s="6" t="str">
        <f>HYPERLINK("http://kyu.snu.ac.kr/sdhj/index.jsp?type=hj/GK14791_00IM0001_139b.jpg","1870_해북촌_139b")</f>
        <v>1870_해북촌_139b</v>
      </c>
      <c r="B1160" s="4">
        <v>1870</v>
      </c>
      <c r="C1160" s="4" t="s">
        <v>9086</v>
      </c>
      <c r="D1160" s="4" t="s">
        <v>9087</v>
      </c>
      <c r="E1160" s="4">
        <v>1159</v>
      </c>
      <c r="F1160" s="4">
        <v>8</v>
      </c>
      <c r="G1160" s="4" t="s">
        <v>4095</v>
      </c>
      <c r="H1160" s="4" t="s">
        <v>4096</v>
      </c>
      <c r="I1160" s="4">
        <v>3</v>
      </c>
      <c r="L1160" s="4">
        <v>3</v>
      </c>
      <c r="M1160" s="4" t="s">
        <v>4284</v>
      </c>
      <c r="N1160" s="4" t="s">
        <v>4285</v>
      </c>
      <c r="T1160" s="4" t="s">
        <v>9088</v>
      </c>
      <c r="Y1160" s="4" t="s">
        <v>2238</v>
      </c>
      <c r="Z1160" s="4" t="s">
        <v>2239</v>
      </c>
      <c r="AD1160" s="4" t="s">
        <v>174</v>
      </c>
      <c r="AE1160" s="4" t="s">
        <v>175</v>
      </c>
    </row>
    <row r="1161" spans="1:72" ht="13.5" customHeight="1">
      <c r="A1161" s="6" t="str">
        <f>HYPERLINK("http://kyu.snu.ac.kr/sdhj/index.jsp?type=hj/GK14791_00IM0001_139b.jpg","1870_해북촌_139b")</f>
        <v>1870_해북촌_139b</v>
      </c>
      <c r="B1161" s="4">
        <v>1870</v>
      </c>
      <c r="C1161" s="4" t="s">
        <v>9086</v>
      </c>
      <c r="D1161" s="4" t="s">
        <v>9087</v>
      </c>
      <c r="E1161" s="4">
        <v>1160</v>
      </c>
      <c r="F1161" s="4">
        <v>8</v>
      </c>
      <c r="G1161" s="4" t="s">
        <v>4095</v>
      </c>
      <c r="H1161" s="4" t="s">
        <v>4096</v>
      </c>
      <c r="I1161" s="4">
        <v>3</v>
      </c>
      <c r="L1161" s="4">
        <v>3</v>
      </c>
      <c r="M1161" s="4" t="s">
        <v>4284</v>
      </c>
      <c r="N1161" s="4" t="s">
        <v>4285</v>
      </c>
      <c r="T1161" s="4" t="s">
        <v>9088</v>
      </c>
      <c r="Y1161" s="4" t="s">
        <v>1051</v>
      </c>
      <c r="Z1161" s="4" t="s">
        <v>1052</v>
      </c>
      <c r="AD1161" s="4" t="s">
        <v>287</v>
      </c>
      <c r="AE1161" s="4" t="s">
        <v>288</v>
      </c>
    </row>
    <row r="1162" spans="1:72" ht="13.5" customHeight="1">
      <c r="A1162" s="6" t="str">
        <f>HYPERLINK("http://kyu.snu.ac.kr/sdhj/index.jsp?type=hj/GK14791_00IM0001_139b.jpg","1870_해북촌_139b")</f>
        <v>1870_해북촌_139b</v>
      </c>
      <c r="B1162" s="4">
        <v>1870</v>
      </c>
      <c r="C1162" s="4" t="s">
        <v>9086</v>
      </c>
      <c r="D1162" s="4" t="s">
        <v>9087</v>
      </c>
      <c r="E1162" s="4">
        <v>1161</v>
      </c>
      <c r="F1162" s="4">
        <v>8</v>
      </c>
      <c r="G1162" s="4" t="s">
        <v>4095</v>
      </c>
      <c r="H1162" s="4" t="s">
        <v>4096</v>
      </c>
      <c r="I1162" s="4">
        <v>3</v>
      </c>
      <c r="L1162" s="4">
        <v>3</v>
      </c>
      <c r="M1162" s="4" t="s">
        <v>4284</v>
      </c>
      <c r="N1162" s="4" t="s">
        <v>4285</v>
      </c>
      <c r="T1162" s="4" t="s">
        <v>9088</v>
      </c>
      <c r="Y1162" s="4" t="s">
        <v>1004</v>
      </c>
      <c r="Z1162" s="4" t="s">
        <v>1005</v>
      </c>
      <c r="AD1162" s="4" t="s">
        <v>540</v>
      </c>
      <c r="AE1162" s="4" t="s">
        <v>541</v>
      </c>
    </row>
    <row r="1163" spans="1:72" ht="13.5" customHeight="1">
      <c r="A1163" s="6" t="str">
        <f>HYPERLINK("http://kyu.snu.ac.kr/sdhj/index.jsp?type=hj/GK14791_00IM0001_139b.jpg","1870_해북촌_139b")</f>
        <v>1870_해북촌_139b</v>
      </c>
      <c r="B1163" s="4">
        <v>1870</v>
      </c>
      <c r="C1163" s="4" t="s">
        <v>9086</v>
      </c>
      <c r="D1163" s="4" t="s">
        <v>9087</v>
      </c>
      <c r="E1163" s="4">
        <v>1162</v>
      </c>
      <c r="F1163" s="4">
        <v>8</v>
      </c>
      <c r="G1163" s="4" t="s">
        <v>4095</v>
      </c>
      <c r="H1163" s="4" t="s">
        <v>4096</v>
      </c>
      <c r="I1163" s="4">
        <v>3</v>
      </c>
      <c r="L1163" s="4">
        <v>4</v>
      </c>
      <c r="M1163" s="4" t="s">
        <v>4345</v>
      </c>
      <c r="N1163" s="4" t="s">
        <v>4346</v>
      </c>
      <c r="T1163" s="4" t="s">
        <v>9150</v>
      </c>
      <c r="U1163" s="4" t="s">
        <v>73</v>
      </c>
      <c r="V1163" s="4" t="s">
        <v>74</v>
      </c>
      <c r="W1163" s="4" t="s">
        <v>75</v>
      </c>
      <c r="X1163" s="4" t="s">
        <v>9158</v>
      </c>
      <c r="Y1163" s="4" t="s">
        <v>4347</v>
      </c>
      <c r="Z1163" s="4" t="s">
        <v>4348</v>
      </c>
      <c r="AC1163" s="4">
        <v>44</v>
      </c>
      <c r="AD1163" s="4" t="s">
        <v>510</v>
      </c>
      <c r="AE1163" s="4" t="s">
        <v>511</v>
      </c>
      <c r="AJ1163" s="4" t="s">
        <v>34</v>
      </c>
      <c r="AK1163" s="4" t="s">
        <v>35</v>
      </c>
      <c r="AL1163" s="4" t="s">
        <v>260</v>
      </c>
      <c r="AM1163" s="4" t="s">
        <v>261</v>
      </c>
      <c r="AT1163" s="4" t="s">
        <v>82</v>
      </c>
      <c r="AU1163" s="4" t="s">
        <v>83</v>
      </c>
      <c r="AV1163" s="4" t="s">
        <v>4349</v>
      </c>
      <c r="AW1163" s="4" t="s">
        <v>4350</v>
      </c>
      <c r="BG1163" s="4" t="s">
        <v>82</v>
      </c>
      <c r="BH1163" s="4" t="s">
        <v>83</v>
      </c>
      <c r="BI1163" s="4" t="s">
        <v>4351</v>
      </c>
      <c r="BJ1163" s="4" t="s">
        <v>4352</v>
      </c>
      <c r="BK1163" s="4" t="s">
        <v>2832</v>
      </c>
      <c r="BL1163" s="4" t="s">
        <v>2833</v>
      </c>
      <c r="BM1163" s="4" t="s">
        <v>4353</v>
      </c>
      <c r="BN1163" s="4" t="s">
        <v>4354</v>
      </c>
      <c r="BO1163" s="4" t="s">
        <v>82</v>
      </c>
      <c r="BP1163" s="4" t="s">
        <v>83</v>
      </c>
      <c r="BQ1163" s="4" t="s">
        <v>4355</v>
      </c>
      <c r="BR1163" s="4" t="s">
        <v>4356</v>
      </c>
      <c r="BS1163" s="4" t="s">
        <v>80</v>
      </c>
      <c r="BT1163" s="4" t="s">
        <v>81</v>
      </c>
    </row>
    <row r="1164" spans="1:72" ht="13.5" customHeight="1">
      <c r="A1164" s="6" t="str">
        <f>HYPERLINK("http://kyu.snu.ac.kr/sdhj/index.jsp?type=hj/GK14791_00IM0001_139b.jpg","1870_해북촌_139b")</f>
        <v>1870_해북촌_139b</v>
      </c>
      <c r="B1164" s="4">
        <v>1870</v>
      </c>
      <c r="C1164" s="4" t="s">
        <v>9156</v>
      </c>
      <c r="D1164" s="4" t="s">
        <v>9157</v>
      </c>
      <c r="E1164" s="4">
        <v>1163</v>
      </c>
      <c r="F1164" s="4">
        <v>8</v>
      </c>
      <c r="G1164" s="4" t="s">
        <v>4095</v>
      </c>
      <c r="H1164" s="4" t="s">
        <v>4096</v>
      </c>
      <c r="I1164" s="4">
        <v>3</v>
      </c>
      <c r="L1164" s="4">
        <v>4</v>
      </c>
      <c r="M1164" s="4" t="s">
        <v>4345</v>
      </c>
      <c r="N1164" s="4" t="s">
        <v>4346</v>
      </c>
      <c r="S1164" s="4" t="s">
        <v>214</v>
      </c>
      <c r="T1164" s="4" t="s">
        <v>215</v>
      </c>
      <c r="W1164" s="4" t="s">
        <v>75</v>
      </c>
      <c r="X1164" s="4" t="s">
        <v>9158</v>
      </c>
      <c r="Y1164" s="4" t="s">
        <v>100</v>
      </c>
      <c r="Z1164" s="4" t="s">
        <v>101</v>
      </c>
      <c r="AC1164" s="4">
        <v>76</v>
      </c>
      <c r="AD1164" s="4" t="s">
        <v>701</v>
      </c>
      <c r="AE1164" s="4" t="s">
        <v>702</v>
      </c>
    </row>
    <row r="1165" spans="1:72" ht="13.5" customHeight="1">
      <c r="A1165" s="6" t="str">
        <f>HYPERLINK("http://kyu.snu.ac.kr/sdhj/index.jsp?type=hj/GK14791_00IM0001_139b.jpg","1870_해북촌_139b")</f>
        <v>1870_해북촌_139b</v>
      </c>
      <c r="B1165" s="4">
        <v>1870</v>
      </c>
      <c r="C1165" s="4" t="s">
        <v>9156</v>
      </c>
      <c r="D1165" s="4" t="s">
        <v>9157</v>
      </c>
      <c r="E1165" s="4">
        <v>1164</v>
      </c>
      <c r="F1165" s="4">
        <v>8</v>
      </c>
      <c r="G1165" s="4" t="s">
        <v>4095</v>
      </c>
      <c r="H1165" s="4" t="s">
        <v>4096</v>
      </c>
      <c r="I1165" s="4">
        <v>3</v>
      </c>
      <c r="L1165" s="4">
        <v>4</v>
      </c>
      <c r="M1165" s="4" t="s">
        <v>4345</v>
      </c>
      <c r="N1165" s="4" t="s">
        <v>4346</v>
      </c>
      <c r="S1165" s="4" t="s">
        <v>96</v>
      </c>
      <c r="T1165" s="4" t="s">
        <v>97</v>
      </c>
      <c r="W1165" s="4" t="s">
        <v>198</v>
      </c>
      <c r="X1165" s="4" t="s">
        <v>199</v>
      </c>
      <c r="Y1165" s="4" t="s">
        <v>100</v>
      </c>
      <c r="Z1165" s="4" t="s">
        <v>101</v>
      </c>
      <c r="AC1165" s="4">
        <v>44</v>
      </c>
      <c r="AD1165" s="4" t="s">
        <v>510</v>
      </c>
      <c r="AE1165" s="4" t="s">
        <v>511</v>
      </c>
      <c r="AJ1165" s="4" t="s">
        <v>104</v>
      </c>
      <c r="AK1165" s="4" t="s">
        <v>105</v>
      </c>
      <c r="AL1165" s="4" t="s">
        <v>202</v>
      </c>
      <c r="AM1165" s="4" t="s">
        <v>203</v>
      </c>
      <c r="AT1165" s="4" t="s">
        <v>82</v>
      </c>
      <c r="AU1165" s="4" t="s">
        <v>83</v>
      </c>
      <c r="AV1165" s="4" t="s">
        <v>4357</v>
      </c>
      <c r="AW1165" s="4" t="s">
        <v>3500</v>
      </c>
      <c r="BG1165" s="4" t="s">
        <v>82</v>
      </c>
      <c r="BH1165" s="4" t="s">
        <v>83</v>
      </c>
      <c r="BI1165" s="4" t="s">
        <v>4358</v>
      </c>
      <c r="BJ1165" s="4" t="s">
        <v>4359</v>
      </c>
      <c r="BK1165" s="4" t="s">
        <v>82</v>
      </c>
      <c r="BL1165" s="4" t="s">
        <v>83</v>
      </c>
      <c r="BM1165" s="4" t="s">
        <v>4360</v>
      </c>
      <c r="BN1165" s="4" t="s">
        <v>4361</v>
      </c>
      <c r="BO1165" s="4" t="s">
        <v>82</v>
      </c>
      <c r="BP1165" s="4" t="s">
        <v>83</v>
      </c>
      <c r="BQ1165" s="4" t="s">
        <v>4362</v>
      </c>
      <c r="BR1165" s="4" t="s">
        <v>4363</v>
      </c>
      <c r="BS1165" s="4" t="s">
        <v>883</v>
      </c>
      <c r="BT1165" s="4" t="s">
        <v>884</v>
      </c>
    </row>
    <row r="1166" spans="1:72" ht="13.5" customHeight="1">
      <c r="A1166" s="6" t="str">
        <f>HYPERLINK("http://kyu.snu.ac.kr/sdhj/index.jsp?type=hj/GK14791_00IM0001_139b.jpg","1870_해북촌_139b")</f>
        <v>1870_해북촌_139b</v>
      </c>
      <c r="B1166" s="4">
        <v>1870</v>
      </c>
      <c r="C1166" s="4" t="s">
        <v>9113</v>
      </c>
      <c r="D1166" s="4" t="s">
        <v>9114</v>
      </c>
      <c r="E1166" s="4">
        <v>1165</v>
      </c>
      <c r="F1166" s="4">
        <v>8</v>
      </c>
      <c r="G1166" s="4" t="s">
        <v>4095</v>
      </c>
      <c r="H1166" s="4" t="s">
        <v>4096</v>
      </c>
      <c r="I1166" s="4">
        <v>3</v>
      </c>
      <c r="L1166" s="4">
        <v>4</v>
      </c>
      <c r="M1166" s="4" t="s">
        <v>4345</v>
      </c>
      <c r="N1166" s="4" t="s">
        <v>4346</v>
      </c>
      <c r="S1166" s="4" t="s">
        <v>165</v>
      </c>
      <c r="T1166" s="4" t="s">
        <v>166</v>
      </c>
      <c r="Y1166" s="4" t="s">
        <v>4364</v>
      </c>
      <c r="Z1166" s="4" t="s">
        <v>4365</v>
      </c>
      <c r="AC1166" s="4">
        <v>39</v>
      </c>
      <c r="AD1166" s="4" t="s">
        <v>308</v>
      </c>
      <c r="AE1166" s="4" t="s">
        <v>309</v>
      </c>
    </row>
    <row r="1167" spans="1:72" ht="13.5" customHeight="1">
      <c r="A1167" s="6" t="str">
        <f>HYPERLINK("http://kyu.snu.ac.kr/sdhj/index.jsp?type=hj/GK14791_00IM0001_139b.jpg","1870_해북촌_139b")</f>
        <v>1870_해북촌_139b</v>
      </c>
      <c r="B1167" s="4">
        <v>1870</v>
      </c>
      <c r="C1167" s="4" t="s">
        <v>9156</v>
      </c>
      <c r="D1167" s="4" t="s">
        <v>9157</v>
      </c>
      <c r="E1167" s="4">
        <v>1166</v>
      </c>
      <c r="F1167" s="4">
        <v>8</v>
      </c>
      <c r="G1167" s="4" t="s">
        <v>4095</v>
      </c>
      <c r="H1167" s="4" t="s">
        <v>4096</v>
      </c>
      <c r="I1167" s="4">
        <v>3</v>
      </c>
      <c r="L1167" s="4">
        <v>4</v>
      </c>
      <c r="M1167" s="4" t="s">
        <v>4345</v>
      </c>
      <c r="N1167" s="4" t="s">
        <v>4346</v>
      </c>
      <c r="T1167" s="4" t="s">
        <v>9159</v>
      </c>
      <c r="U1167" s="4" t="s">
        <v>138</v>
      </c>
      <c r="V1167" s="4" t="s">
        <v>139</v>
      </c>
      <c r="Y1167" s="4" t="s">
        <v>4366</v>
      </c>
      <c r="Z1167" s="4" t="s">
        <v>4367</v>
      </c>
      <c r="AD1167" s="4" t="s">
        <v>330</v>
      </c>
      <c r="AE1167" s="4" t="s">
        <v>331</v>
      </c>
    </row>
    <row r="1168" spans="1:72" ht="13.5" customHeight="1">
      <c r="A1168" s="6" t="str">
        <f>HYPERLINK("http://kyu.snu.ac.kr/sdhj/index.jsp?type=hj/GK14791_00IM0001_139b.jpg","1870_해북촌_139b")</f>
        <v>1870_해북촌_139b</v>
      </c>
      <c r="B1168" s="4">
        <v>1870</v>
      </c>
      <c r="C1168" s="4" t="s">
        <v>9156</v>
      </c>
      <c r="D1168" s="4" t="s">
        <v>9157</v>
      </c>
      <c r="E1168" s="4">
        <v>1167</v>
      </c>
      <c r="F1168" s="4">
        <v>8</v>
      </c>
      <c r="G1168" s="4" t="s">
        <v>4095</v>
      </c>
      <c r="H1168" s="4" t="s">
        <v>4096</v>
      </c>
      <c r="I1168" s="4">
        <v>3</v>
      </c>
      <c r="L1168" s="4">
        <v>4</v>
      </c>
      <c r="M1168" s="4" t="s">
        <v>4345</v>
      </c>
      <c r="N1168" s="4" t="s">
        <v>4346</v>
      </c>
      <c r="T1168" s="4" t="s">
        <v>9159</v>
      </c>
      <c r="U1168" s="4" t="s">
        <v>138</v>
      </c>
      <c r="V1168" s="4" t="s">
        <v>139</v>
      </c>
      <c r="Y1168" s="4" t="s">
        <v>4368</v>
      </c>
      <c r="Z1168" s="4" t="s">
        <v>4369</v>
      </c>
      <c r="AD1168" s="4" t="s">
        <v>127</v>
      </c>
      <c r="AE1168" s="4" t="s">
        <v>128</v>
      </c>
    </row>
    <row r="1169" spans="1:72" ht="13.5" customHeight="1">
      <c r="A1169" s="6" t="str">
        <f>HYPERLINK("http://kyu.snu.ac.kr/sdhj/index.jsp?type=hj/GK14791_00IM0001_139b.jpg","1870_해북촌_139b")</f>
        <v>1870_해북촌_139b</v>
      </c>
      <c r="B1169" s="4">
        <v>1870</v>
      </c>
      <c r="C1169" s="4" t="s">
        <v>9156</v>
      </c>
      <c r="D1169" s="4" t="s">
        <v>9157</v>
      </c>
      <c r="E1169" s="4">
        <v>1168</v>
      </c>
      <c r="F1169" s="4">
        <v>8</v>
      </c>
      <c r="G1169" s="4" t="s">
        <v>4095</v>
      </c>
      <c r="H1169" s="4" t="s">
        <v>4096</v>
      </c>
      <c r="I1169" s="4">
        <v>3</v>
      </c>
      <c r="L1169" s="4">
        <v>5</v>
      </c>
      <c r="M1169" s="4" t="s">
        <v>4370</v>
      </c>
      <c r="N1169" s="4" t="s">
        <v>4371</v>
      </c>
      <c r="T1169" s="4" t="s">
        <v>9913</v>
      </c>
      <c r="U1169" s="4" t="s">
        <v>3530</v>
      </c>
      <c r="V1169" s="4" t="s">
        <v>3531</v>
      </c>
      <c r="W1169" s="4" t="s">
        <v>2914</v>
      </c>
      <c r="X1169" s="4" t="s">
        <v>637</v>
      </c>
      <c r="Y1169" s="4" t="s">
        <v>4372</v>
      </c>
      <c r="Z1169" s="4" t="s">
        <v>4373</v>
      </c>
      <c r="AC1169" s="4">
        <v>59</v>
      </c>
      <c r="AD1169" s="4" t="s">
        <v>378</v>
      </c>
      <c r="AE1169" s="4" t="s">
        <v>379</v>
      </c>
      <c r="AJ1169" s="4" t="s">
        <v>34</v>
      </c>
      <c r="AK1169" s="4" t="s">
        <v>35</v>
      </c>
      <c r="AL1169" s="4" t="s">
        <v>611</v>
      </c>
      <c r="AM1169" s="4" t="s">
        <v>612</v>
      </c>
      <c r="AT1169" s="4" t="s">
        <v>3530</v>
      </c>
      <c r="AU1169" s="4" t="s">
        <v>3531</v>
      </c>
      <c r="AV1169" s="4" t="s">
        <v>4374</v>
      </c>
      <c r="AW1169" s="4" t="s">
        <v>4291</v>
      </c>
      <c r="BG1169" s="4" t="s">
        <v>3530</v>
      </c>
      <c r="BH1169" s="4" t="s">
        <v>3531</v>
      </c>
      <c r="BI1169" s="4" t="s">
        <v>4160</v>
      </c>
      <c r="BJ1169" s="4" t="s">
        <v>4161</v>
      </c>
      <c r="BK1169" s="4" t="s">
        <v>3530</v>
      </c>
      <c r="BL1169" s="4" t="s">
        <v>3531</v>
      </c>
      <c r="BM1169" s="4" t="s">
        <v>3166</v>
      </c>
      <c r="BN1169" s="4" t="s">
        <v>3167</v>
      </c>
      <c r="BO1169" s="4" t="s">
        <v>2337</v>
      </c>
      <c r="BP1169" s="4" t="s">
        <v>2338</v>
      </c>
      <c r="BQ1169" s="4" t="s">
        <v>4375</v>
      </c>
      <c r="BR1169" s="4" t="s">
        <v>4376</v>
      </c>
      <c r="BS1169" s="4" t="s">
        <v>222</v>
      </c>
      <c r="BT1169" s="4" t="s">
        <v>223</v>
      </c>
    </row>
    <row r="1170" spans="1:72" ht="13.5" customHeight="1">
      <c r="A1170" s="6" t="str">
        <f>HYPERLINK("http://kyu.snu.ac.kr/sdhj/index.jsp?type=hj/GK14791_00IM0001_139b.jpg","1870_해북촌_139b")</f>
        <v>1870_해북촌_139b</v>
      </c>
      <c r="B1170" s="4">
        <v>1870</v>
      </c>
      <c r="C1170" s="4" t="s">
        <v>9199</v>
      </c>
      <c r="D1170" s="4" t="s">
        <v>9200</v>
      </c>
      <c r="E1170" s="4">
        <v>1169</v>
      </c>
      <c r="F1170" s="4">
        <v>8</v>
      </c>
      <c r="G1170" s="4" t="s">
        <v>4095</v>
      </c>
      <c r="H1170" s="4" t="s">
        <v>4096</v>
      </c>
      <c r="I1170" s="4">
        <v>3</v>
      </c>
      <c r="L1170" s="4">
        <v>5</v>
      </c>
      <c r="M1170" s="4" t="s">
        <v>4370</v>
      </c>
      <c r="N1170" s="4" t="s">
        <v>4371</v>
      </c>
      <c r="S1170" s="4" t="s">
        <v>96</v>
      </c>
      <c r="T1170" s="4" t="s">
        <v>97</v>
      </c>
      <c r="W1170" s="4" t="s">
        <v>126</v>
      </c>
      <c r="X1170" s="4" t="s">
        <v>9914</v>
      </c>
      <c r="Y1170" s="4" t="s">
        <v>21</v>
      </c>
      <c r="Z1170" s="4" t="s">
        <v>22</v>
      </c>
      <c r="AC1170" s="4">
        <v>43</v>
      </c>
      <c r="AD1170" s="4" t="s">
        <v>274</v>
      </c>
      <c r="AE1170" s="4" t="s">
        <v>275</v>
      </c>
      <c r="AJ1170" s="4" t="s">
        <v>34</v>
      </c>
      <c r="AK1170" s="4" t="s">
        <v>35</v>
      </c>
      <c r="AL1170" s="4" t="s">
        <v>115</v>
      </c>
      <c r="AM1170" s="4" t="s">
        <v>9915</v>
      </c>
    </row>
    <row r="1171" spans="1:72" ht="13.5" customHeight="1">
      <c r="A1171" s="6" t="str">
        <f>HYPERLINK("http://kyu.snu.ac.kr/sdhj/index.jsp?type=hj/GK14791_00IM0001_139b.jpg","1870_해북촌_139b")</f>
        <v>1870_해북촌_139b</v>
      </c>
      <c r="B1171" s="4">
        <v>1870</v>
      </c>
      <c r="C1171" s="4" t="s">
        <v>9152</v>
      </c>
      <c r="D1171" s="4" t="s">
        <v>9153</v>
      </c>
      <c r="E1171" s="4">
        <v>1170</v>
      </c>
      <c r="F1171" s="4">
        <v>8</v>
      </c>
      <c r="G1171" s="4" t="s">
        <v>4095</v>
      </c>
      <c r="H1171" s="4" t="s">
        <v>4096</v>
      </c>
      <c r="I1171" s="4">
        <v>3</v>
      </c>
      <c r="L1171" s="4">
        <v>5</v>
      </c>
      <c r="M1171" s="4" t="s">
        <v>4370</v>
      </c>
      <c r="N1171" s="4" t="s">
        <v>4371</v>
      </c>
      <c r="T1171" s="4" t="s">
        <v>9916</v>
      </c>
      <c r="U1171" s="4" t="s">
        <v>138</v>
      </c>
      <c r="V1171" s="4" t="s">
        <v>139</v>
      </c>
      <c r="Y1171" s="4" t="s">
        <v>4377</v>
      </c>
      <c r="Z1171" s="4" t="s">
        <v>1070</v>
      </c>
      <c r="AD1171" s="4" t="s">
        <v>184</v>
      </c>
      <c r="AE1171" s="4" t="s">
        <v>185</v>
      </c>
    </row>
    <row r="1172" spans="1:72" ht="13.5" customHeight="1">
      <c r="A1172" s="6" t="str">
        <f>HYPERLINK("http://kyu.snu.ac.kr/sdhj/index.jsp?type=hj/GK14791_00IM0001_139b.jpg","1870_해북촌_139b")</f>
        <v>1870_해북촌_139b</v>
      </c>
      <c r="B1172" s="4">
        <v>1870</v>
      </c>
      <c r="C1172" s="4" t="s">
        <v>9152</v>
      </c>
      <c r="D1172" s="4" t="s">
        <v>9153</v>
      </c>
      <c r="E1172" s="4">
        <v>1171</v>
      </c>
      <c r="F1172" s="4">
        <v>8</v>
      </c>
      <c r="G1172" s="4" t="s">
        <v>4095</v>
      </c>
      <c r="H1172" s="4" t="s">
        <v>4096</v>
      </c>
      <c r="I1172" s="4">
        <v>3</v>
      </c>
      <c r="L1172" s="4">
        <v>5</v>
      </c>
      <c r="M1172" s="4" t="s">
        <v>4370</v>
      </c>
      <c r="N1172" s="4" t="s">
        <v>4371</v>
      </c>
      <c r="T1172" s="4" t="s">
        <v>9916</v>
      </c>
      <c r="Y1172" s="4" t="s">
        <v>512</v>
      </c>
      <c r="Z1172" s="4" t="s">
        <v>513</v>
      </c>
      <c r="AD1172" s="4" t="s">
        <v>218</v>
      </c>
      <c r="AE1172" s="4" t="s">
        <v>219</v>
      </c>
    </row>
    <row r="1173" spans="1:72" ht="13.5" customHeight="1">
      <c r="A1173" s="6" t="str">
        <f>HYPERLINK("http://kyu.snu.ac.kr/sdhj/index.jsp?type=hj/GK14791_00IM0001_139b.jpg","1870_해북촌_139b")</f>
        <v>1870_해북촌_139b</v>
      </c>
      <c r="B1173" s="4">
        <v>1870</v>
      </c>
      <c r="C1173" s="4" t="s">
        <v>9152</v>
      </c>
      <c r="D1173" s="4" t="s">
        <v>9153</v>
      </c>
      <c r="E1173" s="4">
        <v>1172</v>
      </c>
      <c r="F1173" s="4">
        <v>8</v>
      </c>
      <c r="G1173" s="4" t="s">
        <v>4095</v>
      </c>
      <c r="H1173" s="4" t="s">
        <v>4096</v>
      </c>
      <c r="I1173" s="4">
        <v>3</v>
      </c>
      <c r="L1173" s="4">
        <v>5</v>
      </c>
      <c r="M1173" s="4" t="s">
        <v>4370</v>
      </c>
      <c r="N1173" s="4" t="s">
        <v>4371</v>
      </c>
      <c r="T1173" s="4" t="s">
        <v>9916</v>
      </c>
      <c r="U1173" s="4" t="s">
        <v>138</v>
      </c>
      <c r="V1173" s="4" t="s">
        <v>139</v>
      </c>
      <c r="Y1173" s="4" t="s">
        <v>4378</v>
      </c>
      <c r="Z1173" s="4" t="s">
        <v>4379</v>
      </c>
      <c r="AD1173" s="4" t="s">
        <v>287</v>
      </c>
      <c r="AE1173" s="4" t="s">
        <v>288</v>
      </c>
    </row>
    <row r="1174" spans="1:72" ht="13.5" customHeight="1">
      <c r="A1174" s="6" t="str">
        <f>HYPERLINK("http://kyu.snu.ac.kr/sdhj/index.jsp?type=hj/GK14791_00IM0001_140a.jpg","1870_해북촌_140a")</f>
        <v>1870_해북촌_140a</v>
      </c>
      <c r="B1174" s="4">
        <v>1870</v>
      </c>
      <c r="C1174" s="4" t="s">
        <v>9152</v>
      </c>
      <c r="D1174" s="4" t="s">
        <v>9153</v>
      </c>
      <c r="E1174" s="4">
        <v>1173</v>
      </c>
      <c r="F1174" s="4">
        <v>8</v>
      </c>
      <c r="G1174" s="4" t="s">
        <v>4095</v>
      </c>
      <c r="H1174" s="4" t="s">
        <v>4096</v>
      </c>
      <c r="I1174" s="4">
        <v>4</v>
      </c>
      <c r="J1174" s="4" t="s">
        <v>4380</v>
      </c>
      <c r="K1174" s="4" t="s">
        <v>9917</v>
      </c>
      <c r="L1174" s="4">
        <v>1</v>
      </c>
      <c r="M1174" s="4" t="s">
        <v>4381</v>
      </c>
      <c r="N1174" s="4" t="s">
        <v>4382</v>
      </c>
      <c r="T1174" s="4" t="s">
        <v>9572</v>
      </c>
      <c r="U1174" s="4" t="s">
        <v>73</v>
      </c>
      <c r="V1174" s="4" t="s">
        <v>74</v>
      </c>
      <c r="W1174" s="4" t="s">
        <v>126</v>
      </c>
      <c r="X1174" s="4" t="s">
        <v>9703</v>
      </c>
      <c r="Y1174" s="4" t="s">
        <v>9918</v>
      </c>
      <c r="Z1174" s="4" t="s">
        <v>4383</v>
      </c>
      <c r="AC1174" s="4">
        <v>35</v>
      </c>
      <c r="AD1174" s="4" t="s">
        <v>188</v>
      </c>
      <c r="AE1174" s="4" t="s">
        <v>189</v>
      </c>
      <c r="AJ1174" s="4" t="s">
        <v>34</v>
      </c>
      <c r="AK1174" s="4" t="s">
        <v>35</v>
      </c>
      <c r="AL1174" s="4" t="s">
        <v>115</v>
      </c>
      <c r="AM1174" s="4" t="s">
        <v>9767</v>
      </c>
      <c r="AT1174" s="4" t="s">
        <v>82</v>
      </c>
      <c r="AU1174" s="4" t="s">
        <v>83</v>
      </c>
      <c r="AV1174" s="4" t="s">
        <v>4384</v>
      </c>
      <c r="AW1174" s="4" t="s">
        <v>4385</v>
      </c>
      <c r="BG1174" s="4" t="s">
        <v>82</v>
      </c>
      <c r="BH1174" s="4" t="s">
        <v>83</v>
      </c>
      <c r="BI1174" s="4" t="s">
        <v>4386</v>
      </c>
      <c r="BJ1174" s="4" t="s">
        <v>4387</v>
      </c>
      <c r="BK1174" s="4" t="s">
        <v>82</v>
      </c>
      <c r="BL1174" s="4" t="s">
        <v>83</v>
      </c>
      <c r="BM1174" s="4" t="s">
        <v>4388</v>
      </c>
      <c r="BN1174" s="4" t="s">
        <v>4389</v>
      </c>
      <c r="BO1174" s="4" t="s">
        <v>82</v>
      </c>
      <c r="BP1174" s="4" t="s">
        <v>83</v>
      </c>
      <c r="BQ1174" s="4" t="s">
        <v>4390</v>
      </c>
      <c r="BR1174" s="4" t="s">
        <v>4391</v>
      </c>
      <c r="BS1174" s="4" t="s">
        <v>727</v>
      </c>
      <c r="BT1174" s="4" t="s">
        <v>728</v>
      </c>
    </row>
    <row r="1175" spans="1:72" ht="13.5" customHeight="1">
      <c r="A1175" s="6" t="str">
        <f>HYPERLINK("http://kyu.snu.ac.kr/sdhj/index.jsp?type=hj/GK14791_00IM0001_140a.jpg","1870_해북촌_140a")</f>
        <v>1870_해북촌_140a</v>
      </c>
      <c r="B1175" s="4">
        <v>1870</v>
      </c>
      <c r="C1175" s="4" t="s">
        <v>9417</v>
      </c>
      <c r="D1175" s="4" t="s">
        <v>9418</v>
      </c>
      <c r="E1175" s="4">
        <v>1174</v>
      </c>
      <c r="F1175" s="4">
        <v>8</v>
      </c>
      <c r="G1175" s="4" t="s">
        <v>4095</v>
      </c>
      <c r="H1175" s="4" t="s">
        <v>4096</v>
      </c>
      <c r="I1175" s="4">
        <v>4</v>
      </c>
      <c r="L1175" s="4">
        <v>1</v>
      </c>
      <c r="M1175" s="4" t="s">
        <v>4381</v>
      </c>
      <c r="N1175" s="4" t="s">
        <v>4382</v>
      </c>
      <c r="S1175" s="4" t="s">
        <v>96</v>
      </c>
      <c r="T1175" s="4" t="s">
        <v>97</v>
      </c>
      <c r="W1175" s="4" t="s">
        <v>126</v>
      </c>
      <c r="X1175" s="4" t="s">
        <v>9703</v>
      </c>
      <c r="Y1175" s="4" t="s">
        <v>100</v>
      </c>
      <c r="Z1175" s="4" t="s">
        <v>101</v>
      </c>
      <c r="AC1175" s="4">
        <v>40</v>
      </c>
      <c r="AD1175" s="4" t="s">
        <v>174</v>
      </c>
      <c r="AE1175" s="4" t="s">
        <v>175</v>
      </c>
      <c r="AJ1175" s="4" t="s">
        <v>34</v>
      </c>
      <c r="AK1175" s="4" t="s">
        <v>35</v>
      </c>
      <c r="AL1175" s="4" t="s">
        <v>129</v>
      </c>
      <c r="AM1175" s="4" t="s">
        <v>9919</v>
      </c>
      <c r="AT1175" s="4" t="s">
        <v>82</v>
      </c>
      <c r="AU1175" s="4" t="s">
        <v>83</v>
      </c>
      <c r="AV1175" s="4" t="s">
        <v>4392</v>
      </c>
      <c r="AW1175" s="4" t="s">
        <v>4393</v>
      </c>
      <c r="BG1175" s="4" t="s">
        <v>82</v>
      </c>
      <c r="BH1175" s="4" t="s">
        <v>83</v>
      </c>
      <c r="BI1175" s="4" t="s">
        <v>4394</v>
      </c>
      <c r="BJ1175" s="4" t="s">
        <v>4395</v>
      </c>
      <c r="BK1175" s="4" t="s">
        <v>82</v>
      </c>
      <c r="BL1175" s="4" t="s">
        <v>83</v>
      </c>
      <c r="BM1175" s="4" t="s">
        <v>4396</v>
      </c>
      <c r="BN1175" s="4" t="s">
        <v>4397</v>
      </c>
      <c r="BO1175" s="4" t="s">
        <v>82</v>
      </c>
      <c r="BP1175" s="4" t="s">
        <v>83</v>
      </c>
      <c r="BQ1175" s="4" t="s">
        <v>4398</v>
      </c>
      <c r="BR1175" s="4" t="s">
        <v>4399</v>
      </c>
      <c r="BS1175" s="4" t="s">
        <v>9920</v>
      </c>
      <c r="BT1175" s="4" t="s">
        <v>9921</v>
      </c>
    </row>
    <row r="1176" spans="1:72" ht="13.5" customHeight="1">
      <c r="A1176" s="6" t="str">
        <f>HYPERLINK("http://kyu.snu.ac.kr/sdhj/index.jsp?type=hj/GK14791_00IM0001_140a.jpg","1870_해북촌_140a")</f>
        <v>1870_해북촌_140a</v>
      </c>
      <c r="B1176" s="4">
        <v>1870</v>
      </c>
      <c r="C1176" s="4" t="s">
        <v>9417</v>
      </c>
      <c r="D1176" s="4" t="s">
        <v>9418</v>
      </c>
      <c r="E1176" s="4">
        <v>1175</v>
      </c>
      <c r="F1176" s="4">
        <v>8</v>
      </c>
      <c r="G1176" s="4" t="s">
        <v>4095</v>
      </c>
      <c r="H1176" s="4" t="s">
        <v>4096</v>
      </c>
      <c r="I1176" s="4">
        <v>4</v>
      </c>
      <c r="L1176" s="4">
        <v>1</v>
      </c>
      <c r="M1176" s="4" t="s">
        <v>4381</v>
      </c>
      <c r="N1176" s="4" t="s">
        <v>4382</v>
      </c>
      <c r="T1176" s="4" t="s">
        <v>9574</v>
      </c>
      <c r="U1176" s="4" t="s">
        <v>138</v>
      </c>
      <c r="V1176" s="4" t="s">
        <v>139</v>
      </c>
      <c r="Y1176" s="4" t="s">
        <v>4400</v>
      </c>
      <c r="Z1176" s="4" t="s">
        <v>4401</v>
      </c>
      <c r="AD1176" s="4" t="s">
        <v>220</v>
      </c>
      <c r="AE1176" s="4" t="s">
        <v>221</v>
      </c>
    </row>
    <row r="1177" spans="1:72" ht="13.5" customHeight="1">
      <c r="A1177" s="6" t="str">
        <f>HYPERLINK("http://kyu.snu.ac.kr/sdhj/index.jsp?type=hj/GK14791_00IM0001_140a.jpg","1870_해북촌_140a")</f>
        <v>1870_해북촌_140a</v>
      </c>
      <c r="B1177" s="4">
        <v>1870</v>
      </c>
      <c r="C1177" s="4" t="s">
        <v>9417</v>
      </c>
      <c r="D1177" s="4" t="s">
        <v>9418</v>
      </c>
      <c r="E1177" s="4">
        <v>1176</v>
      </c>
      <c r="F1177" s="4">
        <v>8</v>
      </c>
      <c r="G1177" s="4" t="s">
        <v>4095</v>
      </c>
      <c r="H1177" s="4" t="s">
        <v>4096</v>
      </c>
      <c r="I1177" s="4">
        <v>4</v>
      </c>
      <c r="L1177" s="4">
        <v>1</v>
      </c>
      <c r="M1177" s="4" t="s">
        <v>4381</v>
      </c>
      <c r="N1177" s="4" t="s">
        <v>4382</v>
      </c>
      <c r="T1177" s="4" t="s">
        <v>9574</v>
      </c>
      <c r="U1177" s="4" t="s">
        <v>138</v>
      </c>
      <c r="V1177" s="4" t="s">
        <v>139</v>
      </c>
      <c r="Y1177" s="4" t="s">
        <v>4402</v>
      </c>
      <c r="Z1177" s="4" t="s">
        <v>4403</v>
      </c>
      <c r="AD1177" s="4" t="s">
        <v>287</v>
      </c>
      <c r="AE1177" s="4" t="s">
        <v>288</v>
      </c>
    </row>
    <row r="1178" spans="1:72" ht="13.5" customHeight="1">
      <c r="A1178" s="6" t="str">
        <f>HYPERLINK("http://kyu.snu.ac.kr/sdhj/index.jsp?type=hj/GK14791_00IM0001_140a.jpg","1870_해북촌_140a")</f>
        <v>1870_해북촌_140a</v>
      </c>
      <c r="B1178" s="4">
        <v>1870</v>
      </c>
      <c r="C1178" s="4" t="s">
        <v>9417</v>
      </c>
      <c r="D1178" s="4" t="s">
        <v>9418</v>
      </c>
      <c r="E1178" s="4">
        <v>1177</v>
      </c>
      <c r="F1178" s="4">
        <v>8</v>
      </c>
      <c r="G1178" s="4" t="s">
        <v>4095</v>
      </c>
      <c r="H1178" s="4" t="s">
        <v>4096</v>
      </c>
      <c r="I1178" s="4">
        <v>4</v>
      </c>
      <c r="L1178" s="4">
        <v>2</v>
      </c>
      <c r="M1178" s="4" t="s">
        <v>4404</v>
      </c>
      <c r="N1178" s="4" t="s">
        <v>4405</v>
      </c>
      <c r="Q1178" s="4" t="s">
        <v>4406</v>
      </c>
      <c r="R1178" s="4" t="s">
        <v>4407</v>
      </c>
      <c r="T1178" s="4" t="s">
        <v>9922</v>
      </c>
      <c r="U1178" s="4" t="s">
        <v>73</v>
      </c>
      <c r="V1178" s="4" t="s">
        <v>74</v>
      </c>
      <c r="W1178" s="4" t="s">
        <v>198</v>
      </c>
      <c r="X1178" s="4" t="s">
        <v>199</v>
      </c>
      <c r="Y1178" s="4" t="s">
        <v>4408</v>
      </c>
      <c r="Z1178" s="4" t="s">
        <v>4409</v>
      </c>
      <c r="AC1178" s="4">
        <v>33</v>
      </c>
      <c r="AD1178" s="4" t="s">
        <v>621</v>
      </c>
      <c r="AE1178" s="4" t="s">
        <v>622</v>
      </c>
      <c r="AJ1178" s="4" t="s">
        <v>34</v>
      </c>
      <c r="AK1178" s="4" t="s">
        <v>35</v>
      </c>
      <c r="AL1178" s="4" t="s">
        <v>202</v>
      </c>
      <c r="AM1178" s="4" t="s">
        <v>203</v>
      </c>
      <c r="AT1178" s="4" t="s">
        <v>82</v>
      </c>
      <c r="AU1178" s="4" t="s">
        <v>83</v>
      </c>
      <c r="AV1178" s="4" t="s">
        <v>4410</v>
      </c>
      <c r="AW1178" s="4" t="s">
        <v>4411</v>
      </c>
      <c r="BG1178" s="4" t="s">
        <v>82</v>
      </c>
      <c r="BH1178" s="4" t="s">
        <v>83</v>
      </c>
      <c r="BI1178" s="4" t="s">
        <v>4412</v>
      </c>
      <c r="BJ1178" s="4" t="s">
        <v>4413</v>
      </c>
      <c r="BK1178" s="4" t="s">
        <v>2832</v>
      </c>
      <c r="BL1178" s="4" t="s">
        <v>2833</v>
      </c>
      <c r="BM1178" s="4" t="s">
        <v>4414</v>
      </c>
      <c r="BN1178" s="4" t="s">
        <v>4415</v>
      </c>
      <c r="BO1178" s="4" t="s">
        <v>82</v>
      </c>
      <c r="BP1178" s="4" t="s">
        <v>83</v>
      </c>
      <c r="BQ1178" s="4" t="s">
        <v>4416</v>
      </c>
      <c r="BR1178" s="4" t="s">
        <v>4417</v>
      </c>
      <c r="BS1178" s="4" t="s">
        <v>1255</v>
      </c>
      <c r="BT1178" s="4" t="s">
        <v>1256</v>
      </c>
    </row>
    <row r="1179" spans="1:72" ht="13.5" customHeight="1">
      <c r="A1179" s="6" t="str">
        <f>HYPERLINK("http://kyu.snu.ac.kr/sdhj/index.jsp?type=hj/GK14791_00IM0001_140a.jpg","1870_해북촌_140a")</f>
        <v>1870_해북촌_140a</v>
      </c>
      <c r="B1179" s="4">
        <v>1870</v>
      </c>
      <c r="C1179" s="4" t="s">
        <v>9468</v>
      </c>
      <c r="D1179" s="4" t="s">
        <v>9469</v>
      </c>
      <c r="E1179" s="4">
        <v>1178</v>
      </c>
      <c r="F1179" s="4">
        <v>8</v>
      </c>
      <c r="G1179" s="4" t="s">
        <v>4095</v>
      </c>
      <c r="H1179" s="4" t="s">
        <v>4096</v>
      </c>
      <c r="I1179" s="4">
        <v>4</v>
      </c>
      <c r="L1179" s="4">
        <v>2</v>
      </c>
      <c r="M1179" s="4" t="s">
        <v>4404</v>
      </c>
      <c r="N1179" s="4" t="s">
        <v>4405</v>
      </c>
      <c r="S1179" s="4" t="s">
        <v>96</v>
      </c>
      <c r="T1179" s="4" t="s">
        <v>97</v>
      </c>
      <c r="W1179" s="4" t="s">
        <v>75</v>
      </c>
      <c r="X1179" s="4" t="s">
        <v>9923</v>
      </c>
      <c r="Y1179" s="4" t="s">
        <v>100</v>
      </c>
      <c r="Z1179" s="4" t="s">
        <v>101</v>
      </c>
      <c r="AC1179" s="4">
        <v>32</v>
      </c>
      <c r="AD1179" s="4" t="s">
        <v>134</v>
      </c>
      <c r="AE1179" s="4" t="s">
        <v>135</v>
      </c>
      <c r="AJ1179" s="4" t="s">
        <v>104</v>
      </c>
      <c r="AK1179" s="4" t="s">
        <v>105</v>
      </c>
      <c r="AL1179" s="4" t="s">
        <v>2179</v>
      </c>
      <c r="AM1179" s="4" t="s">
        <v>2180</v>
      </c>
      <c r="AT1179" s="4" t="s">
        <v>82</v>
      </c>
      <c r="AU1179" s="4" t="s">
        <v>83</v>
      </c>
      <c r="AV1179" s="4" t="s">
        <v>4418</v>
      </c>
      <c r="AW1179" s="4" t="s">
        <v>4419</v>
      </c>
      <c r="BG1179" s="4" t="s">
        <v>82</v>
      </c>
      <c r="BH1179" s="4" t="s">
        <v>83</v>
      </c>
      <c r="BI1179" s="4" t="s">
        <v>4420</v>
      </c>
      <c r="BJ1179" s="4" t="s">
        <v>4421</v>
      </c>
      <c r="BK1179" s="4" t="s">
        <v>82</v>
      </c>
      <c r="BL1179" s="4" t="s">
        <v>83</v>
      </c>
      <c r="BM1179" s="4" t="s">
        <v>4422</v>
      </c>
      <c r="BN1179" s="4" t="s">
        <v>4423</v>
      </c>
      <c r="BO1179" s="4" t="s">
        <v>82</v>
      </c>
      <c r="BP1179" s="4" t="s">
        <v>83</v>
      </c>
      <c r="BQ1179" s="4" t="s">
        <v>4424</v>
      </c>
      <c r="BR1179" s="4" t="s">
        <v>9924</v>
      </c>
      <c r="BS1179" s="4" t="s">
        <v>697</v>
      </c>
      <c r="BT1179" s="4" t="s">
        <v>698</v>
      </c>
    </row>
    <row r="1180" spans="1:72" ht="13.5" customHeight="1">
      <c r="A1180" s="6" t="str">
        <f>HYPERLINK("http://kyu.snu.ac.kr/sdhj/index.jsp?type=hj/GK14791_00IM0001_140a.jpg","1870_해북촌_140a")</f>
        <v>1870_해북촌_140a</v>
      </c>
      <c r="B1180" s="4">
        <v>1870</v>
      </c>
      <c r="C1180" s="4" t="s">
        <v>9925</v>
      </c>
      <c r="D1180" s="4" t="s">
        <v>9926</v>
      </c>
      <c r="E1180" s="4">
        <v>1179</v>
      </c>
      <c r="F1180" s="4">
        <v>8</v>
      </c>
      <c r="G1180" s="4" t="s">
        <v>4095</v>
      </c>
      <c r="H1180" s="4" t="s">
        <v>4096</v>
      </c>
      <c r="I1180" s="4">
        <v>4</v>
      </c>
      <c r="L1180" s="4">
        <v>2</v>
      </c>
      <c r="M1180" s="4" t="s">
        <v>4404</v>
      </c>
      <c r="N1180" s="4" t="s">
        <v>4405</v>
      </c>
      <c r="S1180" s="4" t="s">
        <v>4425</v>
      </c>
      <c r="T1180" s="4" t="s">
        <v>1840</v>
      </c>
      <c r="Y1180" s="4" t="s">
        <v>4426</v>
      </c>
      <c r="Z1180" s="4" t="s">
        <v>4427</v>
      </c>
      <c r="AC1180" s="4">
        <v>43</v>
      </c>
      <c r="AD1180" s="4" t="s">
        <v>480</v>
      </c>
      <c r="AE1180" s="4" t="s">
        <v>481</v>
      </c>
    </row>
    <row r="1181" spans="1:72" ht="13.5" customHeight="1">
      <c r="A1181" s="6" t="str">
        <f>HYPERLINK("http://kyu.snu.ac.kr/sdhj/index.jsp?type=hj/GK14791_00IM0001_140a.jpg","1870_해북촌_140a")</f>
        <v>1870_해북촌_140a</v>
      </c>
      <c r="B1181" s="4">
        <v>1870</v>
      </c>
      <c r="C1181" s="4" t="s">
        <v>9927</v>
      </c>
      <c r="D1181" s="4" t="s">
        <v>9928</v>
      </c>
      <c r="E1181" s="4">
        <v>1180</v>
      </c>
      <c r="F1181" s="4">
        <v>8</v>
      </c>
      <c r="G1181" s="4" t="s">
        <v>4095</v>
      </c>
      <c r="H1181" s="4" t="s">
        <v>4096</v>
      </c>
      <c r="I1181" s="4">
        <v>4</v>
      </c>
      <c r="L1181" s="4">
        <v>2</v>
      </c>
      <c r="M1181" s="4" t="s">
        <v>4404</v>
      </c>
      <c r="N1181" s="4" t="s">
        <v>4405</v>
      </c>
      <c r="T1181" s="4" t="s">
        <v>9929</v>
      </c>
      <c r="U1181" s="4" t="s">
        <v>138</v>
      </c>
      <c r="V1181" s="4" t="s">
        <v>139</v>
      </c>
      <c r="Y1181" s="4" t="s">
        <v>4428</v>
      </c>
      <c r="Z1181" s="4" t="s">
        <v>4429</v>
      </c>
      <c r="AD1181" s="4" t="s">
        <v>588</v>
      </c>
      <c r="AE1181" s="4" t="s">
        <v>589</v>
      </c>
    </row>
    <row r="1182" spans="1:72" ht="13.5" customHeight="1">
      <c r="A1182" s="6" t="str">
        <f>HYPERLINK("http://kyu.snu.ac.kr/sdhj/index.jsp?type=hj/GK14791_00IM0001_140a.jpg","1870_해북촌_140a")</f>
        <v>1870_해북촌_140a</v>
      </c>
      <c r="B1182" s="4">
        <v>1870</v>
      </c>
      <c r="C1182" s="4" t="s">
        <v>9927</v>
      </c>
      <c r="D1182" s="4" t="s">
        <v>9928</v>
      </c>
      <c r="E1182" s="4">
        <v>1181</v>
      </c>
      <c r="F1182" s="4">
        <v>8</v>
      </c>
      <c r="G1182" s="4" t="s">
        <v>4095</v>
      </c>
      <c r="H1182" s="4" t="s">
        <v>4096</v>
      </c>
      <c r="I1182" s="4">
        <v>4</v>
      </c>
      <c r="L1182" s="4">
        <v>2</v>
      </c>
      <c r="M1182" s="4" t="s">
        <v>4404</v>
      </c>
      <c r="N1182" s="4" t="s">
        <v>4405</v>
      </c>
      <c r="T1182" s="4" t="s">
        <v>9929</v>
      </c>
      <c r="U1182" s="4" t="s">
        <v>138</v>
      </c>
      <c r="V1182" s="4" t="s">
        <v>139</v>
      </c>
      <c r="Y1182" s="4" t="s">
        <v>4430</v>
      </c>
      <c r="Z1182" s="4" t="s">
        <v>4431</v>
      </c>
      <c r="AD1182" s="4" t="s">
        <v>242</v>
      </c>
      <c r="AE1182" s="4" t="s">
        <v>243</v>
      </c>
    </row>
    <row r="1183" spans="1:72" ht="13.5" customHeight="1">
      <c r="A1183" s="6" t="str">
        <f>HYPERLINK("http://kyu.snu.ac.kr/sdhj/index.jsp?type=hj/GK14791_00IM0001_140a.jpg","1870_해북촌_140a")</f>
        <v>1870_해북촌_140a</v>
      </c>
      <c r="B1183" s="4">
        <v>1870</v>
      </c>
      <c r="C1183" s="4" t="s">
        <v>9927</v>
      </c>
      <c r="D1183" s="4" t="s">
        <v>9928</v>
      </c>
      <c r="E1183" s="4">
        <v>1182</v>
      </c>
      <c r="F1183" s="4">
        <v>8</v>
      </c>
      <c r="G1183" s="4" t="s">
        <v>4095</v>
      </c>
      <c r="H1183" s="4" t="s">
        <v>4096</v>
      </c>
      <c r="I1183" s="4">
        <v>4</v>
      </c>
      <c r="L1183" s="4">
        <v>3</v>
      </c>
      <c r="M1183" s="4" t="s">
        <v>4432</v>
      </c>
      <c r="N1183" s="4" t="s">
        <v>4433</v>
      </c>
      <c r="T1183" s="4" t="s">
        <v>9121</v>
      </c>
      <c r="U1183" s="4" t="s">
        <v>1971</v>
      </c>
      <c r="V1183" s="4" t="s">
        <v>1972</v>
      </c>
      <c r="W1183" s="4" t="s">
        <v>4434</v>
      </c>
      <c r="X1183" s="4" t="s">
        <v>9930</v>
      </c>
      <c r="Y1183" s="4" t="s">
        <v>9931</v>
      </c>
      <c r="Z1183" s="4" t="s">
        <v>4435</v>
      </c>
      <c r="AC1183" s="4">
        <v>40</v>
      </c>
      <c r="AD1183" s="4" t="s">
        <v>308</v>
      </c>
      <c r="AE1183" s="4" t="s">
        <v>309</v>
      </c>
      <c r="AJ1183" s="4" t="s">
        <v>34</v>
      </c>
      <c r="AK1183" s="4" t="s">
        <v>35</v>
      </c>
      <c r="AL1183" s="4" t="s">
        <v>4436</v>
      </c>
      <c r="AM1183" s="4" t="s">
        <v>9932</v>
      </c>
      <c r="AT1183" s="4" t="s">
        <v>1971</v>
      </c>
      <c r="AU1183" s="4" t="s">
        <v>1972</v>
      </c>
      <c r="AV1183" s="4" t="s">
        <v>3036</v>
      </c>
      <c r="AW1183" s="4" t="s">
        <v>3037</v>
      </c>
      <c r="BG1183" s="4" t="s">
        <v>1971</v>
      </c>
      <c r="BH1183" s="4" t="s">
        <v>1972</v>
      </c>
      <c r="BI1183" s="4" t="s">
        <v>4437</v>
      </c>
      <c r="BJ1183" s="4" t="s">
        <v>4438</v>
      </c>
      <c r="BK1183" s="4" t="s">
        <v>1971</v>
      </c>
      <c r="BL1183" s="4" t="s">
        <v>1972</v>
      </c>
      <c r="BM1183" s="4" t="s">
        <v>4439</v>
      </c>
      <c r="BN1183" s="4" t="s">
        <v>4440</v>
      </c>
      <c r="BO1183" s="4" t="s">
        <v>1971</v>
      </c>
      <c r="BP1183" s="4" t="s">
        <v>1972</v>
      </c>
      <c r="BQ1183" s="4" t="s">
        <v>4441</v>
      </c>
      <c r="BR1183" s="4" t="s">
        <v>4442</v>
      </c>
      <c r="BS1183" s="4" t="s">
        <v>228</v>
      </c>
      <c r="BT1183" s="4" t="s">
        <v>229</v>
      </c>
    </row>
    <row r="1184" spans="1:72" ht="13.5" customHeight="1">
      <c r="A1184" s="6" t="str">
        <f>HYPERLINK("http://kyu.snu.ac.kr/sdhj/index.jsp?type=hj/GK14791_00IM0001_140a.jpg","1870_해북촌_140a")</f>
        <v>1870_해북촌_140a</v>
      </c>
      <c r="B1184" s="4">
        <v>1870</v>
      </c>
      <c r="C1184" s="4" t="s">
        <v>9244</v>
      </c>
      <c r="D1184" s="4" t="s">
        <v>9245</v>
      </c>
      <c r="E1184" s="4">
        <v>1183</v>
      </c>
      <c r="F1184" s="4">
        <v>8</v>
      </c>
      <c r="G1184" s="4" t="s">
        <v>4095</v>
      </c>
      <c r="H1184" s="4" t="s">
        <v>4096</v>
      </c>
      <c r="I1184" s="4">
        <v>4</v>
      </c>
      <c r="L1184" s="4">
        <v>3</v>
      </c>
      <c r="M1184" s="4" t="s">
        <v>4432</v>
      </c>
      <c r="N1184" s="4" t="s">
        <v>4433</v>
      </c>
      <c r="S1184" s="4" t="s">
        <v>96</v>
      </c>
      <c r="T1184" s="4" t="s">
        <v>97</v>
      </c>
      <c r="W1184" s="4" t="s">
        <v>126</v>
      </c>
      <c r="X1184" s="4" t="s">
        <v>9138</v>
      </c>
      <c r="Y1184" s="4" t="s">
        <v>21</v>
      </c>
      <c r="Z1184" s="4" t="s">
        <v>22</v>
      </c>
      <c r="AC1184" s="4">
        <v>40</v>
      </c>
      <c r="AD1184" s="4" t="s">
        <v>308</v>
      </c>
      <c r="AE1184" s="4" t="s">
        <v>309</v>
      </c>
      <c r="AJ1184" s="4" t="s">
        <v>34</v>
      </c>
      <c r="AK1184" s="4" t="s">
        <v>35</v>
      </c>
      <c r="AL1184" s="4" t="s">
        <v>115</v>
      </c>
      <c r="AM1184" s="4" t="s">
        <v>9933</v>
      </c>
    </row>
    <row r="1185" spans="1:72" ht="13.5" customHeight="1">
      <c r="A1185" s="6" t="str">
        <f>HYPERLINK("http://kyu.snu.ac.kr/sdhj/index.jsp?type=hj/GK14791_00IM0001_140a.jpg","1870_해북촌_140a")</f>
        <v>1870_해북촌_140a</v>
      </c>
      <c r="B1185" s="4">
        <v>1870</v>
      </c>
      <c r="C1185" s="4" t="s">
        <v>9127</v>
      </c>
      <c r="D1185" s="4" t="s">
        <v>9128</v>
      </c>
      <c r="E1185" s="4">
        <v>1184</v>
      </c>
      <c r="F1185" s="4">
        <v>8</v>
      </c>
      <c r="G1185" s="4" t="s">
        <v>4095</v>
      </c>
      <c r="H1185" s="4" t="s">
        <v>4096</v>
      </c>
      <c r="I1185" s="4">
        <v>4</v>
      </c>
      <c r="L1185" s="4">
        <v>3</v>
      </c>
      <c r="M1185" s="4" t="s">
        <v>4432</v>
      </c>
      <c r="N1185" s="4" t="s">
        <v>4433</v>
      </c>
      <c r="S1185" s="4" t="s">
        <v>165</v>
      </c>
      <c r="T1185" s="4" t="s">
        <v>166</v>
      </c>
      <c r="Y1185" s="4" t="s">
        <v>4443</v>
      </c>
      <c r="Z1185" s="4" t="s">
        <v>4444</v>
      </c>
      <c r="AC1185" s="4">
        <v>34</v>
      </c>
      <c r="AD1185" s="4" t="s">
        <v>540</v>
      </c>
      <c r="AE1185" s="4" t="s">
        <v>541</v>
      </c>
    </row>
    <row r="1186" spans="1:72" ht="13.5" customHeight="1">
      <c r="A1186" s="6" t="str">
        <f>HYPERLINK("http://kyu.snu.ac.kr/sdhj/index.jsp?type=hj/GK14791_00IM0001_140a.jpg","1870_해북촌_140a")</f>
        <v>1870_해북촌_140a</v>
      </c>
      <c r="B1186" s="4">
        <v>1870</v>
      </c>
      <c r="C1186" s="4" t="s">
        <v>9127</v>
      </c>
      <c r="D1186" s="4" t="s">
        <v>9128</v>
      </c>
      <c r="E1186" s="4">
        <v>1185</v>
      </c>
      <c r="F1186" s="4">
        <v>8</v>
      </c>
      <c r="G1186" s="4" t="s">
        <v>4095</v>
      </c>
      <c r="H1186" s="4" t="s">
        <v>4096</v>
      </c>
      <c r="I1186" s="4">
        <v>4</v>
      </c>
      <c r="L1186" s="4">
        <v>3</v>
      </c>
      <c r="M1186" s="4" t="s">
        <v>4432</v>
      </c>
      <c r="N1186" s="4" t="s">
        <v>4433</v>
      </c>
      <c r="S1186" s="4" t="s">
        <v>1092</v>
      </c>
      <c r="T1186" s="4" t="s">
        <v>495</v>
      </c>
      <c r="W1186" s="4" t="s">
        <v>1167</v>
      </c>
      <c r="X1186" s="4" t="s">
        <v>1168</v>
      </c>
      <c r="Y1186" s="4" t="s">
        <v>21</v>
      </c>
      <c r="Z1186" s="4" t="s">
        <v>22</v>
      </c>
      <c r="AC1186" s="4">
        <v>28</v>
      </c>
      <c r="AD1186" s="4" t="s">
        <v>242</v>
      </c>
      <c r="AE1186" s="4" t="s">
        <v>243</v>
      </c>
    </row>
    <row r="1187" spans="1:72" ht="13.5" customHeight="1">
      <c r="A1187" s="6" t="str">
        <f>HYPERLINK("http://kyu.snu.ac.kr/sdhj/index.jsp?type=hj/GK14791_00IM0001_140a.jpg","1870_해북촌_140a")</f>
        <v>1870_해북촌_140a</v>
      </c>
      <c r="B1187" s="4">
        <v>1870</v>
      </c>
      <c r="C1187" s="4" t="s">
        <v>9127</v>
      </c>
      <c r="D1187" s="4" t="s">
        <v>9128</v>
      </c>
      <c r="E1187" s="4">
        <v>1186</v>
      </c>
      <c r="F1187" s="4">
        <v>8</v>
      </c>
      <c r="G1187" s="4" t="s">
        <v>4095</v>
      </c>
      <c r="H1187" s="4" t="s">
        <v>4096</v>
      </c>
      <c r="I1187" s="4">
        <v>4</v>
      </c>
      <c r="L1187" s="4">
        <v>3</v>
      </c>
      <c r="M1187" s="4" t="s">
        <v>4432</v>
      </c>
      <c r="N1187" s="4" t="s">
        <v>4433</v>
      </c>
      <c r="T1187" s="4" t="s">
        <v>9139</v>
      </c>
      <c r="U1187" s="4" t="s">
        <v>138</v>
      </c>
      <c r="V1187" s="4" t="s">
        <v>139</v>
      </c>
      <c r="Y1187" s="4" t="s">
        <v>4445</v>
      </c>
      <c r="Z1187" s="4" t="s">
        <v>4446</v>
      </c>
      <c r="AD1187" s="4" t="s">
        <v>242</v>
      </c>
      <c r="AE1187" s="4" t="s">
        <v>243</v>
      </c>
    </row>
    <row r="1188" spans="1:72" ht="13.5" customHeight="1">
      <c r="A1188" s="6" t="str">
        <f>HYPERLINK("http://kyu.snu.ac.kr/sdhj/index.jsp?type=hj/GK14791_00IM0001_140a.jpg","1870_해북촌_140a")</f>
        <v>1870_해북촌_140a</v>
      </c>
      <c r="B1188" s="4">
        <v>1870</v>
      </c>
      <c r="C1188" s="4" t="s">
        <v>9127</v>
      </c>
      <c r="D1188" s="4" t="s">
        <v>9128</v>
      </c>
      <c r="E1188" s="4">
        <v>1187</v>
      </c>
      <c r="F1188" s="4">
        <v>8</v>
      </c>
      <c r="G1188" s="4" t="s">
        <v>4095</v>
      </c>
      <c r="H1188" s="4" t="s">
        <v>4096</v>
      </c>
      <c r="I1188" s="4">
        <v>4</v>
      </c>
      <c r="L1188" s="4">
        <v>3</v>
      </c>
      <c r="M1188" s="4" t="s">
        <v>4432</v>
      </c>
      <c r="N1188" s="4" t="s">
        <v>4433</v>
      </c>
      <c r="T1188" s="4" t="s">
        <v>9139</v>
      </c>
      <c r="U1188" s="4" t="s">
        <v>138</v>
      </c>
      <c r="V1188" s="4" t="s">
        <v>139</v>
      </c>
      <c r="Y1188" s="4" t="s">
        <v>1382</v>
      </c>
      <c r="Z1188" s="4" t="s">
        <v>1383</v>
      </c>
      <c r="AD1188" s="4" t="s">
        <v>398</v>
      </c>
      <c r="AE1188" s="4" t="s">
        <v>399</v>
      </c>
    </row>
    <row r="1189" spans="1:72" ht="13.5" customHeight="1">
      <c r="A1189" s="6" t="str">
        <f>HYPERLINK("http://kyu.snu.ac.kr/sdhj/index.jsp?type=hj/GK14791_00IM0001_140a.jpg","1870_해북촌_140a")</f>
        <v>1870_해북촌_140a</v>
      </c>
      <c r="B1189" s="4">
        <v>1870</v>
      </c>
      <c r="C1189" s="4" t="s">
        <v>9127</v>
      </c>
      <c r="D1189" s="4" t="s">
        <v>9128</v>
      </c>
      <c r="E1189" s="4">
        <v>1188</v>
      </c>
      <c r="F1189" s="4">
        <v>8</v>
      </c>
      <c r="G1189" s="4" t="s">
        <v>4095</v>
      </c>
      <c r="H1189" s="4" t="s">
        <v>4096</v>
      </c>
      <c r="I1189" s="4">
        <v>4</v>
      </c>
      <c r="L1189" s="4">
        <v>4</v>
      </c>
      <c r="M1189" s="4" t="s">
        <v>4447</v>
      </c>
      <c r="N1189" s="4" t="s">
        <v>4448</v>
      </c>
      <c r="T1189" s="4" t="s">
        <v>9336</v>
      </c>
      <c r="U1189" s="4" t="s">
        <v>73</v>
      </c>
      <c r="V1189" s="4" t="s">
        <v>74</v>
      </c>
      <c r="W1189" s="4" t="s">
        <v>490</v>
      </c>
      <c r="X1189" s="4" t="s">
        <v>491</v>
      </c>
      <c r="Y1189" s="4" t="s">
        <v>4449</v>
      </c>
      <c r="Z1189" s="4" t="s">
        <v>4450</v>
      </c>
      <c r="AC1189" s="4">
        <v>75</v>
      </c>
      <c r="AD1189" s="4" t="s">
        <v>218</v>
      </c>
      <c r="AE1189" s="4" t="s">
        <v>219</v>
      </c>
      <c r="AJ1189" s="4" t="s">
        <v>34</v>
      </c>
      <c r="AK1189" s="4" t="s">
        <v>35</v>
      </c>
      <c r="AL1189" s="4" t="s">
        <v>488</v>
      </c>
      <c r="AM1189" s="4" t="s">
        <v>489</v>
      </c>
      <c r="AT1189" s="4" t="s">
        <v>82</v>
      </c>
      <c r="AU1189" s="4" t="s">
        <v>83</v>
      </c>
      <c r="AV1189" s="4" t="s">
        <v>4451</v>
      </c>
      <c r="AW1189" s="4" t="s">
        <v>4452</v>
      </c>
      <c r="BG1189" s="4" t="s">
        <v>82</v>
      </c>
      <c r="BH1189" s="4" t="s">
        <v>83</v>
      </c>
      <c r="BI1189" s="4" t="s">
        <v>4453</v>
      </c>
      <c r="BJ1189" s="4" t="s">
        <v>4454</v>
      </c>
      <c r="BK1189" s="4" t="s">
        <v>82</v>
      </c>
      <c r="BL1189" s="4" t="s">
        <v>83</v>
      </c>
      <c r="BM1189" s="4" t="s">
        <v>4455</v>
      </c>
      <c r="BN1189" s="4" t="s">
        <v>4456</v>
      </c>
      <c r="BO1189" s="4" t="s">
        <v>82</v>
      </c>
      <c r="BP1189" s="4" t="s">
        <v>83</v>
      </c>
      <c r="BQ1189" s="4" t="s">
        <v>4457</v>
      </c>
      <c r="BR1189" s="4" t="s">
        <v>4458</v>
      </c>
      <c r="BS1189" s="4" t="s">
        <v>202</v>
      </c>
      <c r="BT1189" s="4" t="s">
        <v>203</v>
      </c>
    </row>
    <row r="1190" spans="1:72" ht="13.5" customHeight="1">
      <c r="A1190" s="6" t="str">
        <f>HYPERLINK("http://kyu.snu.ac.kr/sdhj/index.jsp?type=hj/GK14791_00IM0001_140a.jpg","1870_해북촌_140a")</f>
        <v>1870_해북촌_140a</v>
      </c>
      <c r="B1190" s="4">
        <v>1870</v>
      </c>
      <c r="C1190" s="4" t="s">
        <v>9303</v>
      </c>
      <c r="D1190" s="4" t="s">
        <v>9304</v>
      </c>
      <c r="E1190" s="4">
        <v>1189</v>
      </c>
      <c r="F1190" s="4">
        <v>8</v>
      </c>
      <c r="G1190" s="4" t="s">
        <v>4095</v>
      </c>
      <c r="H1190" s="4" t="s">
        <v>4096</v>
      </c>
      <c r="I1190" s="4">
        <v>4</v>
      </c>
      <c r="L1190" s="4">
        <v>4</v>
      </c>
      <c r="M1190" s="4" t="s">
        <v>4447</v>
      </c>
      <c r="N1190" s="4" t="s">
        <v>4448</v>
      </c>
      <c r="S1190" s="4" t="s">
        <v>116</v>
      </c>
      <c r="T1190" s="4" t="s">
        <v>117</v>
      </c>
      <c r="Y1190" s="4" t="s">
        <v>4459</v>
      </c>
      <c r="Z1190" s="4" t="s">
        <v>4460</v>
      </c>
      <c r="AC1190" s="4">
        <v>40</v>
      </c>
      <c r="AD1190" s="4" t="s">
        <v>536</v>
      </c>
      <c r="AE1190" s="4" t="s">
        <v>537</v>
      </c>
    </row>
    <row r="1191" spans="1:72" ht="13.5" customHeight="1">
      <c r="A1191" s="6" t="str">
        <f>HYPERLINK("http://kyu.snu.ac.kr/sdhj/index.jsp?type=hj/GK14791_00IM0001_140a.jpg","1870_해북촌_140a")</f>
        <v>1870_해북촌_140a</v>
      </c>
      <c r="B1191" s="4">
        <v>1870</v>
      </c>
      <c r="C1191" s="4" t="s">
        <v>9339</v>
      </c>
      <c r="D1191" s="4" t="s">
        <v>9340</v>
      </c>
      <c r="E1191" s="4">
        <v>1190</v>
      </c>
      <c r="F1191" s="4">
        <v>8</v>
      </c>
      <c r="G1191" s="4" t="s">
        <v>4095</v>
      </c>
      <c r="H1191" s="4" t="s">
        <v>4096</v>
      </c>
      <c r="I1191" s="4">
        <v>4</v>
      </c>
      <c r="L1191" s="4">
        <v>4</v>
      </c>
      <c r="M1191" s="4" t="s">
        <v>4447</v>
      </c>
      <c r="N1191" s="4" t="s">
        <v>4448</v>
      </c>
      <c r="S1191" s="4" t="s">
        <v>124</v>
      </c>
      <c r="T1191" s="4" t="s">
        <v>125</v>
      </c>
      <c r="W1191" s="4" t="s">
        <v>198</v>
      </c>
      <c r="X1191" s="4" t="s">
        <v>199</v>
      </c>
      <c r="Y1191" s="4" t="s">
        <v>100</v>
      </c>
      <c r="Z1191" s="4" t="s">
        <v>101</v>
      </c>
      <c r="AC1191" s="4">
        <v>50</v>
      </c>
      <c r="AD1191" s="4" t="s">
        <v>169</v>
      </c>
      <c r="AE1191" s="4" t="s">
        <v>170</v>
      </c>
    </row>
    <row r="1192" spans="1:72" ht="13.5" customHeight="1">
      <c r="A1192" s="6" t="str">
        <f>HYPERLINK("http://kyu.snu.ac.kr/sdhj/index.jsp?type=hj/GK14791_00IM0001_140a.jpg","1870_해북촌_140a")</f>
        <v>1870_해북촌_140a</v>
      </c>
      <c r="B1192" s="4">
        <v>1870</v>
      </c>
      <c r="C1192" s="4" t="s">
        <v>9339</v>
      </c>
      <c r="D1192" s="4" t="s">
        <v>9340</v>
      </c>
      <c r="E1192" s="4">
        <v>1191</v>
      </c>
      <c r="F1192" s="4">
        <v>8</v>
      </c>
      <c r="G1192" s="4" t="s">
        <v>4095</v>
      </c>
      <c r="H1192" s="4" t="s">
        <v>4096</v>
      </c>
      <c r="I1192" s="4">
        <v>4</v>
      </c>
      <c r="L1192" s="4">
        <v>4</v>
      </c>
      <c r="M1192" s="4" t="s">
        <v>4447</v>
      </c>
      <c r="N1192" s="4" t="s">
        <v>4448</v>
      </c>
      <c r="T1192" s="4" t="s">
        <v>9342</v>
      </c>
      <c r="U1192" s="4" t="s">
        <v>138</v>
      </c>
      <c r="V1192" s="4" t="s">
        <v>139</v>
      </c>
      <c r="Y1192" s="4" t="s">
        <v>1210</v>
      </c>
      <c r="Z1192" s="4" t="s">
        <v>1211</v>
      </c>
      <c r="AD1192" s="4" t="s">
        <v>274</v>
      </c>
      <c r="AE1192" s="4" t="s">
        <v>275</v>
      </c>
    </row>
    <row r="1193" spans="1:72" ht="13.5" customHeight="1">
      <c r="A1193" s="6" t="str">
        <f>HYPERLINK("http://kyu.snu.ac.kr/sdhj/index.jsp?type=hj/GK14791_00IM0001_140a.jpg","1870_해북촌_140a")</f>
        <v>1870_해북촌_140a</v>
      </c>
      <c r="B1193" s="4">
        <v>1870</v>
      </c>
      <c r="C1193" s="4" t="s">
        <v>9339</v>
      </c>
      <c r="D1193" s="4" t="s">
        <v>9340</v>
      </c>
      <c r="E1193" s="4">
        <v>1192</v>
      </c>
      <c r="F1193" s="4">
        <v>8</v>
      </c>
      <c r="G1193" s="4" t="s">
        <v>4095</v>
      </c>
      <c r="H1193" s="4" t="s">
        <v>4096</v>
      </c>
      <c r="I1193" s="4">
        <v>4</v>
      </c>
      <c r="L1193" s="4">
        <v>4</v>
      </c>
      <c r="M1193" s="4" t="s">
        <v>4447</v>
      </c>
      <c r="N1193" s="4" t="s">
        <v>4448</v>
      </c>
      <c r="T1193" s="4" t="s">
        <v>9342</v>
      </c>
      <c r="U1193" s="4" t="s">
        <v>138</v>
      </c>
      <c r="V1193" s="4" t="s">
        <v>139</v>
      </c>
      <c r="Y1193" s="4" t="s">
        <v>4461</v>
      </c>
      <c r="Z1193" s="4" t="s">
        <v>4462</v>
      </c>
      <c r="AD1193" s="4" t="s">
        <v>238</v>
      </c>
      <c r="AE1193" s="4" t="s">
        <v>239</v>
      </c>
    </row>
    <row r="1194" spans="1:72" ht="13.5" customHeight="1">
      <c r="A1194" s="6" t="str">
        <f>HYPERLINK("http://kyu.snu.ac.kr/sdhj/index.jsp?type=hj/GK14791_00IM0001_140a.jpg","1870_해북촌_140a")</f>
        <v>1870_해북촌_140a</v>
      </c>
      <c r="B1194" s="4">
        <v>1870</v>
      </c>
      <c r="C1194" s="4" t="s">
        <v>9339</v>
      </c>
      <c r="D1194" s="4" t="s">
        <v>9340</v>
      </c>
      <c r="E1194" s="4">
        <v>1193</v>
      </c>
      <c r="F1194" s="4">
        <v>8</v>
      </c>
      <c r="G1194" s="4" t="s">
        <v>4095</v>
      </c>
      <c r="H1194" s="4" t="s">
        <v>4096</v>
      </c>
      <c r="I1194" s="4">
        <v>4</v>
      </c>
      <c r="L1194" s="4">
        <v>5</v>
      </c>
      <c r="M1194" s="4" t="s">
        <v>4463</v>
      </c>
      <c r="N1194" s="4" t="s">
        <v>4464</v>
      </c>
      <c r="T1194" s="4" t="s">
        <v>9657</v>
      </c>
      <c r="U1194" s="4" t="s">
        <v>73</v>
      </c>
      <c r="V1194" s="4" t="s">
        <v>74</v>
      </c>
      <c r="W1194" s="4" t="s">
        <v>647</v>
      </c>
      <c r="X1194" s="4" t="s">
        <v>648</v>
      </c>
      <c r="Y1194" s="4" t="s">
        <v>2280</v>
      </c>
      <c r="Z1194" s="4" t="s">
        <v>2281</v>
      </c>
      <c r="AC1194" s="4">
        <v>77</v>
      </c>
      <c r="AD1194" s="4" t="s">
        <v>194</v>
      </c>
      <c r="AE1194" s="4" t="s">
        <v>195</v>
      </c>
      <c r="AJ1194" s="4" t="s">
        <v>34</v>
      </c>
      <c r="AK1194" s="4" t="s">
        <v>35</v>
      </c>
      <c r="AL1194" s="4" t="s">
        <v>697</v>
      </c>
      <c r="AM1194" s="4" t="s">
        <v>698</v>
      </c>
      <c r="AT1194" s="4" t="s">
        <v>82</v>
      </c>
      <c r="AU1194" s="4" t="s">
        <v>83</v>
      </c>
      <c r="AV1194" s="4" t="s">
        <v>4465</v>
      </c>
      <c r="AW1194" s="4" t="s">
        <v>4466</v>
      </c>
      <c r="BG1194" s="4" t="s">
        <v>82</v>
      </c>
      <c r="BH1194" s="4" t="s">
        <v>83</v>
      </c>
      <c r="BI1194" s="4" t="s">
        <v>4467</v>
      </c>
      <c r="BJ1194" s="4" t="s">
        <v>4468</v>
      </c>
      <c r="BK1194" s="4" t="s">
        <v>82</v>
      </c>
      <c r="BL1194" s="4" t="s">
        <v>83</v>
      </c>
      <c r="BM1194" s="4" t="s">
        <v>4469</v>
      </c>
      <c r="BN1194" s="4" t="s">
        <v>4470</v>
      </c>
      <c r="BO1194" s="4" t="s">
        <v>82</v>
      </c>
      <c r="BP1194" s="4" t="s">
        <v>83</v>
      </c>
      <c r="BQ1194" s="4" t="s">
        <v>4471</v>
      </c>
      <c r="BR1194" s="4" t="s">
        <v>4472</v>
      </c>
      <c r="BS1194" s="4" t="s">
        <v>4473</v>
      </c>
      <c r="BT1194" s="4" t="s">
        <v>4474</v>
      </c>
    </row>
    <row r="1195" spans="1:72" ht="13.5" customHeight="1">
      <c r="A1195" s="6" t="str">
        <f>HYPERLINK("http://kyu.snu.ac.kr/sdhj/index.jsp?type=hj/GK14791_00IM0001_140a.jpg","1870_해북촌_140a")</f>
        <v>1870_해북촌_140a</v>
      </c>
      <c r="B1195" s="4">
        <v>1870</v>
      </c>
      <c r="C1195" s="4" t="s">
        <v>9454</v>
      </c>
      <c r="D1195" s="4" t="s">
        <v>9455</v>
      </c>
      <c r="E1195" s="4">
        <v>1194</v>
      </c>
      <c r="F1195" s="4">
        <v>8</v>
      </c>
      <c r="G1195" s="4" t="s">
        <v>4095</v>
      </c>
      <c r="H1195" s="4" t="s">
        <v>4096</v>
      </c>
      <c r="I1195" s="4">
        <v>4</v>
      </c>
      <c r="L1195" s="4">
        <v>5</v>
      </c>
      <c r="M1195" s="4" t="s">
        <v>4463</v>
      </c>
      <c r="N1195" s="4" t="s">
        <v>4464</v>
      </c>
      <c r="S1195" s="4" t="s">
        <v>96</v>
      </c>
      <c r="T1195" s="4" t="s">
        <v>97</v>
      </c>
      <c r="W1195" s="4" t="s">
        <v>198</v>
      </c>
      <c r="X1195" s="4" t="s">
        <v>199</v>
      </c>
      <c r="Y1195" s="4" t="s">
        <v>100</v>
      </c>
      <c r="Z1195" s="4" t="s">
        <v>101</v>
      </c>
      <c r="AC1195" s="4">
        <v>67</v>
      </c>
      <c r="AD1195" s="4" t="s">
        <v>560</v>
      </c>
      <c r="AE1195" s="4" t="s">
        <v>561</v>
      </c>
      <c r="AJ1195" s="4" t="s">
        <v>104</v>
      </c>
      <c r="AK1195" s="4" t="s">
        <v>105</v>
      </c>
      <c r="AL1195" s="4" t="s">
        <v>202</v>
      </c>
      <c r="AM1195" s="4" t="s">
        <v>203</v>
      </c>
      <c r="AT1195" s="4" t="s">
        <v>82</v>
      </c>
      <c r="AU1195" s="4" t="s">
        <v>83</v>
      </c>
      <c r="AV1195" s="4" t="s">
        <v>4475</v>
      </c>
      <c r="AW1195" s="4" t="s">
        <v>4476</v>
      </c>
      <c r="BG1195" s="4" t="s">
        <v>82</v>
      </c>
      <c r="BH1195" s="4" t="s">
        <v>83</v>
      </c>
      <c r="BI1195" s="4" t="s">
        <v>4477</v>
      </c>
      <c r="BJ1195" s="4" t="s">
        <v>4478</v>
      </c>
      <c r="BK1195" s="4" t="s">
        <v>82</v>
      </c>
      <c r="BL1195" s="4" t="s">
        <v>83</v>
      </c>
      <c r="BM1195" s="4" t="s">
        <v>4479</v>
      </c>
      <c r="BN1195" s="4" t="s">
        <v>4480</v>
      </c>
      <c r="BO1195" s="4" t="s">
        <v>82</v>
      </c>
      <c r="BP1195" s="4" t="s">
        <v>83</v>
      </c>
      <c r="BQ1195" s="4" t="s">
        <v>4481</v>
      </c>
      <c r="BR1195" s="4" t="s">
        <v>4482</v>
      </c>
      <c r="BS1195" s="4" t="s">
        <v>811</v>
      </c>
      <c r="BT1195" s="4" t="s">
        <v>812</v>
      </c>
    </row>
    <row r="1196" spans="1:72" ht="13.5" customHeight="1">
      <c r="A1196" s="6" t="str">
        <f>HYPERLINK("http://kyu.snu.ac.kr/sdhj/index.jsp?type=hj/GK14791_00IM0001_140a.jpg","1870_해북촌_140a")</f>
        <v>1870_해북촌_140a</v>
      </c>
      <c r="B1196" s="4">
        <v>1870</v>
      </c>
      <c r="C1196" s="4" t="s">
        <v>9934</v>
      </c>
      <c r="D1196" s="4" t="s">
        <v>9935</v>
      </c>
      <c r="E1196" s="4">
        <v>1195</v>
      </c>
      <c r="F1196" s="4">
        <v>8</v>
      </c>
      <c r="G1196" s="4" t="s">
        <v>4095</v>
      </c>
      <c r="H1196" s="4" t="s">
        <v>4096</v>
      </c>
      <c r="I1196" s="4">
        <v>4</v>
      </c>
      <c r="L1196" s="4">
        <v>5</v>
      </c>
      <c r="M1196" s="4" t="s">
        <v>4463</v>
      </c>
      <c r="N1196" s="4" t="s">
        <v>4464</v>
      </c>
      <c r="S1196" s="4" t="s">
        <v>116</v>
      </c>
      <c r="T1196" s="4" t="s">
        <v>117</v>
      </c>
      <c r="Y1196" s="4" t="s">
        <v>4483</v>
      </c>
      <c r="Z1196" s="4" t="s">
        <v>4484</v>
      </c>
      <c r="AC1196" s="4">
        <v>42</v>
      </c>
      <c r="AD1196" s="4" t="s">
        <v>184</v>
      </c>
      <c r="AE1196" s="4" t="s">
        <v>185</v>
      </c>
    </row>
    <row r="1197" spans="1:72" ht="13.5" customHeight="1">
      <c r="A1197" s="6" t="str">
        <f>HYPERLINK("http://kyu.snu.ac.kr/sdhj/index.jsp?type=hj/GK14791_00IM0001_140a.jpg","1870_해북촌_140a")</f>
        <v>1870_해북촌_140a</v>
      </c>
      <c r="B1197" s="4">
        <v>1870</v>
      </c>
      <c r="C1197" s="4" t="s">
        <v>9142</v>
      </c>
      <c r="D1197" s="4" t="s">
        <v>9143</v>
      </c>
      <c r="E1197" s="4">
        <v>1196</v>
      </c>
      <c r="F1197" s="4">
        <v>8</v>
      </c>
      <c r="G1197" s="4" t="s">
        <v>4095</v>
      </c>
      <c r="H1197" s="4" t="s">
        <v>4096</v>
      </c>
      <c r="I1197" s="4">
        <v>4</v>
      </c>
      <c r="L1197" s="4">
        <v>5</v>
      </c>
      <c r="M1197" s="4" t="s">
        <v>4463</v>
      </c>
      <c r="N1197" s="4" t="s">
        <v>4464</v>
      </c>
      <c r="T1197" s="4" t="s">
        <v>9660</v>
      </c>
      <c r="U1197" s="4" t="s">
        <v>138</v>
      </c>
      <c r="V1197" s="4" t="s">
        <v>139</v>
      </c>
      <c r="Y1197" s="4" t="s">
        <v>4485</v>
      </c>
      <c r="Z1197" s="4" t="s">
        <v>4486</v>
      </c>
      <c r="AD1197" s="4" t="s">
        <v>274</v>
      </c>
      <c r="AE1197" s="4" t="s">
        <v>275</v>
      </c>
    </row>
    <row r="1198" spans="1:72" ht="13.5" customHeight="1">
      <c r="A1198" s="6" t="str">
        <f>HYPERLINK("http://kyu.snu.ac.kr/sdhj/index.jsp?type=hj/GK14791_00IM0001_140a.jpg","1870_해북촌_140a")</f>
        <v>1870_해북촌_140a</v>
      </c>
      <c r="B1198" s="4">
        <v>1870</v>
      </c>
      <c r="C1198" s="4" t="s">
        <v>9142</v>
      </c>
      <c r="D1198" s="4" t="s">
        <v>9143</v>
      </c>
      <c r="E1198" s="4">
        <v>1197</v>
      </c>
      <c r="F1198" s="4">
        <v>8</v>
      </c>
      <c r="G1198" s="4" t="s">
        <v>4095</v>
      </c>
      <c r="H1198" s="4" t="s">
        <v>4096</v>
      </c>
      <c r="I1198" s="4">
        <v>4</v>
      </c>
      <c r="L1198" s="4">
        <v>5</v>
      </c>
      <c r="M1198" s="4" t="s">
        <v>4463</v>
      </c>
      <c r="N1198" s="4" t="s">
        <v>4464</v>
      </c>
      <c r="T1198" s="4" t="s">
        <v>9660</v>
      </c>
      <c r="U1198" s="4" t="s">
        <v>138</v>
      </c>
      <c r="V1198" s="4" t="s">
        <v>139</v>
      </c>
      <c r="Y1198" s="4" t="s">
        <v>4487</v>
      </c>
      <c r="Z1198" s="4" t="s">
        <v>4488</v>
      </c>
      <c r="AD1198" s="4" t="s">
        <v>174</v>
      </c>
      <c r="AE1198" s="4" t="s">
        <v>175</v>
      </c>
    </row>
    <row r="1199" spans="1:72" ht="13.5" customHeight="1">
      <c r="A1199" s="6" t="str">
        <f>HYPERLINK("http://kyu.snu.ac.kr/sdhj/index.jsp?type=hj/GK14791_00IM0001_140b.jpg","1870_해북촌_140b")</f>
        <v>1870_해북촌_140b</v>
      </c>
      <c r="B1199" s="4">
        <v>1870</v>
      </c>
      <c r="C1199" s="4" t="s">
        <v>9142</v>
      </c>
      <c r="D1199" s="4" t="s">
        <v>9143</v>
      </c>
      <c r="E1199" s="4">
        <v>1198</v>
      </c>
      <c r="F1199" s="4">
        <v>8</v>
      </c>
      <c r="G1199" s="4" t="s">
        <v>4095</v>
      </c>
      <c r="H1199" s="4" t="s">
        <v>4096</v>
      </c>
      <c r="I1199" s="4">
        <v>5</v>
      </c>
      <c r="J1199" s="4" t="s">
        <v>4489</v>
      </c>
      <c r="K1199" s="4" t="s">
        <v>4490</v>
      </c>
      <c r="L1199" s="4">
        <v>1</v>
      </c>
      <c r="M1199" s="4" t="s">
        <v>4491</v>
      </c>
      <c r="N1199" s="4" t="s">
        <v>4492</v>
      </c>
      <c r="T1199" s="4" t="s">
        <v>9210</v>
      </c>
      <c r="U1199" s="4" t="s">
        <v>73</v>
      </c>
      <c r="V1199" s="4" t="s">
        <v>74</v>
      </c>
      <c r="W1199" s="4" t="s">
        <v>126</v>
      </c>
      <c r="X1199" s="4" t="s">
        <v>9936</v>
      </c>
      <c r="Y1199" s="4" t="s">
        <v>4493</v>
      </c>
      <c r="Z1199" s="4" t="s">
        <v>2700</v>
      </c>
      <c r="AC1199" s="4">
        <v>76</v>
      </c>
      <c r="AJ1199" s="4" t="s">
        <v>34</v>
      </c>
      <c r="AK1199" s="4" t="s">
        <v>35</v>
      </c>
      <c r="AL1199" s="4" t="s">
        <v>115</v>
      </c>
      <c r="AM1199" s="4" t="s">
        <v>9937</v>
      </c>
      <c r="AT1199" s="4" t="s">
        <v>1812</v>
      </c>
      <c r="AU1199" s="4" t="s">
        <v>1813</v>
      </c>
      <c r="AV1199" s="4" t="s">
        <v>9123</v>
      </c>
      <c r="AW1199" s="4" t="s">
        <v>251</v>
      </c>
      <c r="BG1199" s="4" t="s">
        <v>82</v>
      </c>
      <c r="BH1199" s="4" t="s">
        <v>83</v>
      </c>
      <c r="BI1199" s="4" t="s">
        <v>4494</v>
      </c>
      <c r="BJ1199" s="4" t="s">
        <v>4495</v>
      </c>
      <c r="BK1199" s="4" t="s">
        <v>82</v>
      </c>
      <c r="BL1199" s="4" t="s">
        <v>83</v>
      </c>
      <c r="BM1199" s="4" t="s">
        <v>4496</v>
      </c>
      <c r="BN1199" s="4" t="s">
        <v>4497</v>
      </c>
      <c r="BO1199" s="4" t="s">
        <v>82</v>
      </c>
      <c r="BP1199" s="4" t="s">
        <v>83</v>
      </c>
      <c r="BQ1199" s="4" t="s">
        <v>4498</v>
      </c>
      <c r="BR1199" s="4" t="s">
        <v>4499</v>
      </c>
      <c r="BS1199" s="4" t="s">
        <v>80</v>
      </c>
      <c r="BT1199" s="4" t="s">
        <v>81</v>
      </c>
    </row>
    <row r="1200" spans="1:72" ht="13.5" customHeight="1">
      <c r="A1200" s="6" t="str">
        <f>HYPERLINK("http://kyu.snu.ac.kr/sdhj/index.jsp?type=hj/GK14791_00IM0001_140b.jpg","1870_해북촌_140b")</f>
        <v>1870_해북촌_140b</v>
      </c>
      <c r="B1200" s="4">
        <v>1870</v>
      </c>
      <c r="C1200" s="4" t="s">
        <v>9038</v>
      </c>
      <c r="D1200" s="4" t="s">
        <v>9039</v>
      </c>
      <c r="E1200" s="4">
        <v>1199</v>
      </c>
      <c r="F1200" s="4">
        <v>8</v>
      </c>
      <c r="G1200" s="4" t="s">
        <v>4095</v>
      </c>
      <c r="H1200" s="4" t="s">
        <v>4096</v>
      </c>
      <c r="I1200" s="4">
        <v>5</v>
      </c>
      <c r="L1200" s="4">
        <v>1</v>
      </c>
      <c r="M1200" s="4" t="s">
        <v>4491</v>
      </c>
      <c r="N1200" s="4" t="s">
        <v>4492</v>
      </c>
      <c r="S1200" s="4" t="s">
        <v>165</v>
      </c>
      <c r="T1200" s="4" t="s">
        <v>166</v>
      </c>
      <c r="Y1200" s="4" t="s">
        <v>4500</v>
      </c>
      <c r="Z1200" s="4" t="s">
        <v>4501</v>
      </c>
      <c r="AC1200" s="4">
        <v>70</v>
      </c>
      <c r="AD1200" s="4" t="s">
        <v>628</v>
      </c>
      <c r="AE1200" s="4" t="s">
        <v>629</v>
      </c>
    </row>
    <row r="1201" spans="1:72" ht="13.5" customHeight="1">
      <c r="A1201" s="6" t="str">
        <f>HYPERLINK("http://kyu.snu.ac.kr/sdhj/index.jsp?type=hj/GK14791_00IM0001_140b.jpg","1870_해북촌_140b")</f>
        <v>1870_해북촌_140b</v>
      </c>
      <c r="B1201" s="4">
        <v>1870</v>
      </c>
      <c r="C1201" s="4" t="s">
        <v>9214</v>
      </c>
      <c r="D1201" s="4" t="s">
        <v>9215</v>
      </c>
      <c r="E1201" s="4">
        <v>1200</v>
      </c>
      <c r="F1201" s="4">
        <v>8</v>
      </c>
      <c r="G1201" s="4" t="s">
        <v>4095</v>
      </c>
      <c r="H1201" s="4" t="s">
        <v>4096</v>
      </c>
      <c r="I1201" s="4">
        <v>5</v>
      </c>
      <c r="L1201" s="4">
        <v>1</v>
      </c>
      <c r="M1201" s="4" t="s">
        <v>4491</v>
      </c>
      <c r="N1201" s="4" t="s">
        <v>4492</v>
      </c>
      <c r="S1201" s="4" t="s">
        <v>1092</v>
      </c>
      <c r="T1201" s="4" t="s">
        <v>495</v>
      </c>
      <c r="W1201" s="4" t="s">
        <v>310</v>
      </c>
      <c r="X1201" s="4" t="s">
        <v>311</v>
      </c>
      <c r="Y1201" s="4" t="s">
        <v>100</v>
      </c>
      <c r="Z1201" s="4" t="s">
        <v>101</v>
      </c>
      <c r="AC1201" s="4">
        <v>65</v>
      </c>
      <c r="AD1201" s="4" t="s">
        <v>813</v>
      </c>
      <c r="AE1201" s="4" t="s">
        <v>814</v>
      </c>
    </row>
    <row r="1202" spans="1:72" ht="13.5" customHeight="1">
      <c r="A1202" s="6" t="str">
        <f>HYPERLINK("http://kyu.snu.ac.kr/sdhj/index.jsp?type=hj/GK14791_00IM0001_140b.jpg","1870_해북촌_140b")</f>
        <v>1870_해북촌_140b</v>
      </c>
      <c r="B1202" s="4">
        <v>1870</v>
      </c>
      <c r="C1202" s="4" t="s">
        <v>9214</v>
      </c>
      <c r="D1202" s="4" t="s">
        <v>9215</v>
      </c>
      <c r="E1202" s="4">
        <v>1201</v>
      </c>
      <c r="F1202" s="4">
        <v>8</v>
      </c>
      <c r="G1202" s="4" t="s">
        <v>4095</v>
      </c>
      <c r="H1202" s="4" t="s">
        <v>4096</v>
      </c>
      <c r="I1202" s="4">
        <v>5</v>
      </c>
      <c r="L1202" s="4">
        <v>1</v>
      </c>
      <c r="M1202" s="4" t="s">
        <v>4491</v>
      </c>
      <c r="N1202" s="4" t="s">
        <v>4492</v>
      </c>
      <c r="S1202" s="4" t="s">
        <v>1490</v>
      </c>
      <c r="T1202" s="4" t="s">
        <v>1491</v>
      </c>
      <c r="Y1202" s="4" t="s">
        <v>4502</v>
      </c>
      <c r="Z1202" s="4" t="s">
        <v>4503</v>
      </c>
      <c r="AC1202" s="4">
        <v>32</v>
      </c>
      <c r="AD1202" s="4" t="s">
        <v>134</v>
      </c>
      <c r="AE1202" s="4" t="s">
        <v>135</v>
      </c>
    </row>
    <row r="1203" spans="1:72" ht="13.5" customHeight="1">
      <c r="A1203" s="6" t="str">
        <f>HYPERLINK("http://kyu.snu.ac.kr/sdhj/index.jsp?type=hj/GK14791_00IM0001_140b.jpg","1870_해북촌_140b")</f>
        <v>1870_해북촌_140b</v>
      </c>
      <c r="B1203" s="4">
        <v>1870</v>
      </c>
      <c r="C1203" s="4" t="s">
        <v>9214</v>
      </c>
      <c r="D1203" s="4" t="s">
        <v>9215</v>
      </c>
      <c r="E1203" s="4">
        <v>1202</v>
      </c>
      <c r="F1203" s="4">
        <v>8</v>
      </c>
      <c r="G1203" s="4" t="s">
        <v>4095</v>
      </c>
      <c r="H1203" s="4" t="s">
        <v>4096</v>
      </c>
      <c r="I1203" s="4">
        <v>5</v>
      </c>
      <c r="L1203" s="4">
        <v>1</v>
      </c>
      <c r="M1203" s="4" t="s">
        <v>4491</v>
      </c>
      <c r="N1203" s="4" t="s">
        <v>4492</v>
      </c>
      <c r="T1203" s="4" t="s">
        <v>9216</v>
      </c>
      <c r="U1203" s="4" t="s">
        <v>138</v>
      </c>
      <c r="V1203" s="4" t="s">
        <v>139</v>
      </c>
      <c r="Y1203" s="4" t="s">
        <v>2463</v>
      </c>
      <c r="Z1203" s="4" t="s">
        <v>2464</v>
      </c>
      <c r="AD1203" s="4" t="s">
        <v>248</v>
      </c>
      <c r="AE1203" s="4" t="s">
        <v>249</v>
      </c>
    </row>
    <row r="1204" spans="1:72" ht="13.5" customHeight="1">
      <c r="A1204" s="6" t="str">
        <f>HYPERLINK("http://kyu.snu.ac.kr/sdhj/index.jsp?type=hj/GK14791_00IM0001_140b.jpg","1870_해북촌_140b")</f>
        <v>1870_해북촌_140b</v>
      </c>
      <c r="B1204" s="4">
        <v>1870</v>
      </c>
      <c r="C1204" s="4" t="s">
        <v>9214</v>
      </c>
      <c r="D1204" s="4" t="s">
        <v>9215</v>
      </c>
      <c r="E1204" s="4">
        <v>1203</v>
      </c>
      <c r="F1204" s="4">
        <v>8</v>
      </c>
      <c r="G1204" s="4" t="s">
        <v>4095</v>
      </c>
      <c r="H1204" s="4" t="s">
        <v>4096</v>
      </c>
      <c r="I1204" s="4">
        <v>5</v>
      </c>
      <c r="L1204" s="4">
        <v>1</v>
      </c>
      <c r="M1204" s="4" t="s">
        <v>4491</v>
      </c>
      <c r="N1204" s="4" t="s">
        <v>4492</v>
      </c>
      <c r="T1204" s="4" t="s">
        <v>9216</v>
      </c>
      <c r="Y1204" s="4" t="s">
        <v>4504</v>
      </c>
      <c r="Z1204" s="4" t="s">
        <v>4505</v>
      </c>
      <c r="AD1204" s="4" t="s">
        <v>771</v>
      </c>
      <c r="AE1204" s="4" t="s">
        <v>772</v>
      </c>
    </row>
    <row r="1205" spans="1:72" ht="13.5" customHeight="1">
      <c r="A1205" s="6" t="str">
        <f>HYPERLINK("http://kyu.snu.ac.kr/sdhj/index.jsp?type=hj/GK14791_00IM0001_140b.jpg","1870_해북촌_140b")</f>
        <v>1870_해북촌_140b</v>
      </c>
      <c r="B1205" s="4">
        <v>1870</v>
      </c>
      <c r="C1205" s="4" t="s">
        <v>9214</v>
      </c>
      <c r="D1205" s="4" t="s">
        <v>9215</v>
      </c>
      <c r="E1205" s="4">
        <v>1204</v>
      </c>
      <c r="F1205" s="4">
        <v>8</v>
      </c>
      <c r="G1205" s="4" t="s">
        <v>4095</v>
      </c>
      <c r="H1205" s="4" t="s">
        <v>4096</v>
      </c>
      <c r="I1205" s="4">
        <v>5</v>
      </c>
      <c r="L1205" s="4">
        <v>1</v>
      </c>
      <c r="M1205" s="4" t="s">
        <v>4491</v>
      </c>
      <c r="N1205" s="4" t="s">
        <v>4492</v>
      </c>
      <c r="T1205" s="4" t="s">
        <v>9216</v>
      </c>
      <c r="Y1205" s="4" t="s">
        <v>4506</v>
      </c>
      <c r="Z1205" s="4" t="s">
        <v>4507</v>
      </c>
      <c r="AD1205" s="4" t="s">
        <v>398</v>
      </c>
      <c r="AE1205" s="4" t="s">
        <v>399</v>
      </c>
    </row>
    <row r="1206" spans="1:72" ht="13.5" customHeight="1">
      <c r="A1206" s="6" t="str">
        <f>HYPERLINK("http://kyu.snu.ac.kr/sdhj/index.jsp?type=hj/GK14791_00IM0001_140b.jpg","1870_해북촌_140b")</f>
        <v>1870_해북촌_140b</v>
      </c>
      <c r="B1206" s="4">
        <v>1870</v>
      </c>
      <c r="C1206" s="4" t="s">
        <v>9214</v>
      </c>
      <c r="D1206" s="4" t="s">
        <v>9215</v>
      </c>
      <c r="E1206" s="4">
        <v>1205</v>
      </c>
      <c r="F1206" s="4">
        <v>8</v>
      </c>
      <c r="G1206" s="4" t="s">
        <v>4095</v>
      </c>
      <c r="H1206" s="4" t="s">
        <v>4096</v>
      </c>
      <c r="I1206" s="4">
        <v>5</v>
      </c>
      <c r="L1206" s="4">
        <v>2</v>
      </c>
      <c r="M1206" s="4" t="s">
        <v>4508</v>
      </c>
      <c r="N1206" s="4" t="s">
        <v>4509</v>
      </c>
      <c r="T1206" s="4" t="s">
        <v>9109</v>
      </c>
      <c r="U1206" s="4" t="s">
        <v>73</v>
      </c>
      <c r="V1206" s="4" t="s">
        <v>74</v>
      </c>
      <c r="W1206" s="4" t="s">
        <v>75</v>
      </c>
      <c r="X1206" s="4" t="s">
        <v>9165</v>
      </c>
      <c r="Y1206" s="4" t="s">
        <v>4510</v>
      </c>
      <c r="Z1206" s="4" t="s">
        <v>4511</v>
      </c>
      <c r="AC1206" s="4">
        <v>71</v>
      </c>
      <c r="AD1206" s="4" t="s">
        <v>947</v>
      </c>
      <c r="AE1206" s="4" t="s">
        <v>948</v>
      </c>
      <c r="AJ1206" s="4" t="s">
        <v>34</v>
      </c>
      <c r="AK1206" s="4" t="s">
        <v>35</v>
      </c>
      <c r="AL1206" s="4" t="s">
        <v>260</v>
      </c>
      <c r="AM1206" s="4" t="s">
        <v>261</v>
      </c>
      <c r="AT1206" s="4" t="s">
        <v>82</v>
      </c>
      <c r="AU1206" s="4" t="s">
        <v>83</v>
      </c>
      <c r="AV1206" s="4" t="s">
        <v>1517</v>
      </c>
      <c r="AW1206" s="4" t="s">
        <v>1042</v>
      </c>
      <c r="BG1206" s="4" t="s">
        <v>82</v>
      </c>
      <c r="BH1206" s="4" t="s">
        <v>83</v>
      </c>
      <c r="BI1206" s="4" t="s">
        <v>2819</v>
      </c>
      <c r="BJ1206" s="4" t="s">
        <v>2820</v>
      </c>
      <c r="BK1206" s="4" t="s">
        <v>82</v>
      </c>
      <c r="BL1206" s="4" t="s">
        <v>83</v>
      </c>
      <c r="BM1206" s="4" t="s">
        <v>4512</v>
      </c>
      <c r="BN1206" s="4" t="s">
        <v>4513</v>
      </c>
      <c r="BO1206" s="4" t="s">
        <v>82</v>
      </c>
      <c r="BP1206" s="4" t="s">
        <v>83</v>
      </c>
      <c r="BQ1206" s="4" t="s">
        <v>4514</v>
      </c>
      <c r="BR1206" s="4" t="s">
        <v>4515</v>
      </c>
      <c r="BS1206" s="4" t="s">
        <v>202</v>
      </c>
      <c r="BT1206" s="4" t="s">
        <v>203</v>
      </c>
    </row>
    <row r="1207" spans="1:72" ht="13.5" customHeight="1">
      <c r="A1207" s="6" t="str">
        <f>HYPERLINK("http://kyu.snu.ac.kr/sdhj/index.jsp?type=hj/GK14791_00IM0001_140b.jpg","1870_해북촌_140b")</f>
        <v>1870_해북촌_140b</v>
      </c>
      <c r="B1207" s="4">
        <v>1870</v>
      </c>
      <c r="C1207" s="4" t="s">
        <v>9086</v>
      </c>
      <c r="D1207" s="4" t="s">
        <v>9087</v>
      </c>
      <c r="E1207" s="4">
        <v>1206</v>
      </c>
      <c r="F1207" s="4">
        <v>8</v>
      </c>
      <c r="G1207" s="4" t="s">
        <v>4095</v>
      </c>
      <c r="H1207" s="4" t="s">
        <v>4096</v>
      </c>
      <c r="I1207" s="4">
        <v>5</v>
      </c>
      <c r="L1207" s="4">
        <v>2</v>
      </c>
      <c r="M1207" s="4" t="s">
        <v>4508</v>
      </c>
      <c r="N1207" s="4" t="s">
        <v>4509</v>
      </c>
      <c r="S1207" s="4" t="s">
        <v>96</v>
      </c>
      <c r="T1207" s="4" t="s">
        <v>97</v>
      </c>
      <c r="W1207" s="4" t="s">
        <v>75</v>
      </c>
      <c r="X1207" s="4" t="s">
        <v>9165</v>
      </c>
      <c r="Y1207" s="4" t="s">
        <v>100</v>
      </c>
      <c r="Z1207" s="4" t="s">
        <v>101</v>
      </c>
      <c r="AC1207" s="4">
        <v>71</v>
      </c>
      <c r="AD1207" s="4" t="s">
        <v>947</v>
      </c>
      <c r="AE1207" s="4" t="s">
        <v>948</v>
      </c>
      <c r="AJ1207" s="4" t="s">
        <v>104</v>
      </c>
      <c r="AK1207" s="4" t="s">
        <v>105</v>
      </c>
      <c r="AL1207" s="4" t="s">
        <v>4516</v>
      </c>
      <c r="AM1207" s="4" t="s">
        <v>4517</v>
      </c>
      <c r="AT1207" s="4" t="s">
        <v>82</v>
      </c>
      <c r="AU1207" s="4" t="s">
        <v>83</v>
      </c>
      <c r="AV1207" s="4" t="s">
        <v>4518</v>
      </c>
      <c r="AW1207" s="4" t="s">
        <v>4519</v>
      </c>
      <c r="BG1207" s="4" t="s">
        <v>82</v>
      </c>
      <c r="BH1207" s="4" t="s">
        <v>83</v>
      </c>
      <c r="BI1207" s="4" t="s">
        <v>1193</v>
      </c>
      <c r="BJ1207" s="4" t="s">
        <v>1194</v>
      </c>
      <c r="BK1207" s="4" t="s">
        <v>82</v>
      </c>
      <c r="BL1207" s="4" t="s">
        <v>83</v>
      </c>
      <c r="BM1207" s="4" t="s">
        <v>4520</v>
      </c>
      <c r="BN1207" s="4" t="s">
        <v>4521</v>
      </c>
      <c r="BO1207" s="4" t="s">
        <v>82</v>
      </c>
      <c r="BP1207" s="4" t="s">
        <v>83</v>
      </c>
      <c r="BQ1207" s="4" t="s">
        <v>4522</v>
      </c>
      <c r="BR1207" s="4" t="s">
        <v>4523</v>
      </c>
      <c r="BS1207" s="4" t="s">
        <v>893</v>
      </c>
      <c r="BT1207" s="4" t="s">
        <v>894</v>
      </c>
    </row>
    <row r="1208" spans="1:72" ht="13.5" customHeight="1">
      <c r="A1208" s="6" t="str">
        <f>HYPERLINK("http://kyu.snu.ac.kr/sdhj/index.jsp?type=hj/GK14791_00IM0001_140b.jpg","1870_해북촌_140b")</f>
        <v>1870_해북촌_140b</v>
      </c>
      <c r="B1208" s="4">
        <v>1870</v>
      </c>
      <c r="C1208" s="4" t="s">
        <v>9278</v>
      </c>
      <c r="D1208" s="4" t="s">
        <v>9279</v>
      </c>
      <c r="E1208" s="4">
        <v>1207</v>
      </c>
      <c r="F1208" s="4">
        <v>8</v>
      </c>
      <c r="G1208" s="4" t="s">
        <v>4095</v>
      </c>
      <c r="H1208" s="4" t="s">
        <v>4096</v>
      </c>
      <c r="I1208" s="4">
        <v>5</v>
      </c>
      <c r="L1208" s="4">
        <v>2</v>
      </c>
      <c r="M1208" s="4" t="s">
        <v>4508</v>
      </c>
      <c r="N1208" s="4" t="s">
        <v>4509</v>
      </c>
      <c r="S1208" s="4" t="s">
        <v>116</v>
      </c>
      <c r="T1208" s="4" t="s">
        <v>117</v>
      </c>
      <c r="Y1208" s="4" t="s">
        <v>4524</v>
      </c>
      <c r="Z1208" s="4" t="s">
        <v>4525</v>
      </c>
      <c r="AC1208" s="4">
        <v>31</v>
      </c>
      <c r="AD1208" s="4" t="s">
        <v>134</v>
      </c>
      <c r="AE1208" s="4" t="s">
        <v>135</v>
      </c>
    </row>
    <row r="1209" spans="1:72" ht="13.5" customHeight="1">
      <c r="A1209" s="6" t="str">
        <f>HYPERLINK("http://kyu.snu.ac.kr/sdhj/index.jsp?type=hj/GK14791_00IM0001_140b.jpg","1870_해북촌_140b")</f>
        <v>1870_해북촌_140b</v>
      </c>
      <c r="B1209" s="4">
        <v>1870</v>
      </c>
      <c r="C1209" s="4" t="s">
        <v>9116</v>
      </c>
      <c r="D1209" s="4" t="s">
        <v>9117</v>
      </c>
      <c r="E1209" s="4">
        <v>1208</v>
      </c>
      <c r="F1209" s="4">
        <v>8</v>
      </c>
      <c r="G1209" s="4" t="s">
        <v>4095</v>
      </c>
      <c r="H1209" s="4" t="s">
        <v>4096</v>
      </c>
      <c r="I1209" s="4">
        <v>5</v>
      </c>
      <c r="L1209" s="4">
        <v>2</v>
      </c>
      <c r="M1209" s="4" t="s">
        <v>4508</v>
      </c>
      <c r="N1209" s="4" t="s">
        <v>4509</v>
      </c>
      <c r="S1209" s="4" t="s">
        <v>124</v>
      </c>
      <c r="T1209" s="4" t="s">
        <v>125</v>
      </c>
      <c r="W1209" s="4" t="s">
        <v>126</v>
      </c>
      <c r="X1209" s="4" t="s">
        <v>9119</v>
      </c>
      <c r="Y1209" s="4" t="s">
        <v>100</v>
      </c>
      <c r="Z1209" s="4" t="s">
        <v>101</v>
      </c>
      <c r="AC1209" s="4">
        <v>33</v>
      </c>
      <c r="AD1209" s="4" t="s">
        <v>540</v>
      </c>
      <c r="AE1209" s="4" t="s">
        <v>541</v>
      </c>
    </row>
    <row r="1210" spans="1:72" ht="13.5" customHeight="1">
      <c r="A1210" s="6" t="str">
        <f>HYPERLINK("http://kyu.snu.ac.kr/sdhj/index.jsp?type=hj/GK14791_00IM0001_140b.jpg","1870_해북촌_140b")</f>
        <v>1870_해북촌_140b</v>
      </c>
      <c r="B1210" s="4">
        <v>1870</v>
      </c>
      <c r="C1210" s="4" t="s">
        <v>9116</v>
      </c>
      <c r="D1210" s="4" t="s">
        <v>9117</v>
      </c>
      <c r="E1210" s="4">
        <v>1209</v>
      </c>
      <c r="F1210" s="4">
        <v>8</v>
      </c>
      <c r="G1210" s="4" t="s">
        <v>4095</v>
      </c>
      <c r="H1210" s="4" t="s">
        <v>4096</v>
      </c>
      <c r="I1210" s="4">
        <v>5</v>
      </c>
      <c r="L1210" s="4">
        <v>2</v>
      </c>
      <c r="M1210" s="4" t="s">
        <v>4508</v>
      </c>
      <c r="N1210" s="4" t="s">
        <v>4509</v>
      </c>
      <c r="T1210" s="4" t="s">
        <v>9120</v>
      </c>
      <c r="U1210" s="4" t="s">
        <v>138</v>
      </c>
      <c r="V1210" s="4" t="s">
        <v>139</v>
      </c>
      <c r="Y1210" s="4" t="s">
        <v>3584</v>
      </c>
      <c r="Z1210" s="4" t="s">
        <v>3585</v>
      </c>
      <c r="AD1210" s="4" t="s">
        <v>366</v>
      </c>
      <c r="AE1210" s="4" t="s">
        <v>367</v>
      </c>
    </row>
    <row r="1211" spans="1:72" ht="13.5" customHeight="1">
      <c r="A1211" s="6" t="str">
        <f>HYPERLINK("http://kyu.snu.ac.kr/sdhj/index.jsp?type=hj/GK14791_00IM0001_140b.jpg","1870_해북촌_140b")</f>
        <v>1870_해북촌_140b</v>
      </c>
      <c r="B1211" s="4">
        <v>1870</v>
      </c>
      <c r="C1211" s="4" t="s">
        <v>9116</v>
      </c>
      <c r="D1211" s="4" t="s">
        <v>9117</v>
      </c>
      <c r="E1211" s="4">
        <v>1210</v>
      </c>
      <c r="F1211" s="4">
        <v>8</v>
      </c>
      <c r="G1211" s="4" t="s">
        <v>4095</v>
      </c>
      <c r="H1211" s="4" t="s">
        <v>4096</v>
      </c>
      <c r="I1211" s="4">
        <v>5</v>
      </c>
      <c r="L1211" s="4">
        <v>2</v>
      </c>
      <c r="M1211" s="4" t="s">
        <v>4508</v>
      </c>
      <c r="N1211" s="4" t="s">
        <v>4509</v>
      </c>
      <c r="T1211" s="4" t="s">
        <v>9120</v>
      </c>
      <c r="U1211" s="4" t="s">
        <v>138</v>
      </c>
      <c r="V1211" s="4" t="s">
        <v>139</v>
      </c>
      <c r="Y1211" s="4" t="s">
        <v>4526</v>
      </c>
      <c r="Z1211" s="4" t="s">
        <v>4527</v>
      </c>
      <c r="AD1211" s="4" t="s">
        <v>414</v>
      </c>
      <c r="AE1211" s="4" t="s">
        <v>415</v>
      </c>
    </row>
    <row r="1212" spans="1:72" ht="13.5" customHeight="1">
      <c r="A1212" s="6" t="str">
        <f>HYPERLINK("http://kyu.snu.ac.kr/sdhj/index.jsp?type=hj/GK14791_00IM0001_140b.jpg","1870_해북촌_140b")</f>
        <v>1870_해북촌_140b</v>
      </c>
      <c r="B1212" s="4">
        <v>1870</v>
      </c>
      <c r="C1212" s="4" t="s">
        <v>9116</v>
      </c>
      <c r="D1212" s="4" t="s">
        <v>9117</v>
      </c>
      <c r="E1212" s="4">
        <v>1211</v>
      </c>
      <c r="F1212" s="4">
        <v>8</v>
      </c>
      <c r="G1212" s="4" t="s">
        <v>4095</v>
      </c>
      <c r="H1212" s="4" t="s">
        <v>4096</v>
      </c>
      <c r="I1212" s="4">
        <v>5</v>
      </c>
      <c r="L1212" s="4">
        <v>2</v>
      </c>
      <c r="M1212" s="4" t="s">
        <v>4508</v>
      </c>
      <c r="N1212" s="4" t="s">
        <v>4509</v>
      </c>
      <c r="T1212" s="4" t="s">
        <v>9120</v>
      </c>
      <c r="U1212" s="4" t="s">
        <v>138</v>
      </c>
      <c r="V1212" s="4" t="s">
        <v>139</v>
      </c>
      <c r="Y1212" s="4" t="s">
        <v>4528</v>
      </c>
      <c r="Z1212" s="4" t="s">
        <v>4529</v>
      </c>
      <c r="AD1212" s="4" t="s">
        <v>238</v>
      </c>
      <c r="AE1212" s="4" t="s">
        <v>239</v>
      </c>
    </row>
    <row r="1213" spans="1:72" ht="13.5" customHeight="1">
      <c r="A1213" s="6" t="str">
        <f>HYPERLINK("http://kyu.snu.ac.kr/sdhj/index.jsp?type=hj/GK14791_00IM0001_140b.jpg","1870_해북촌_140b")</f>
        <v>1870_해북촌_140b</v>
      </c>
      <c r="B1213" s="4">
        <v>1870</v>
      </c>
      <c r="C1213" s="4" t="s">
        <v>9116</v>
      </c>
      <c r="D1213" s="4" t="s">
        <v>9117</v>
      </c>
      <c r="E1213" s="4">
        <v>1212</v>
      </c>
      <c r="F1213" s="4">
        <v>8</v>
      </c>
      <c r="G1213" s="4" t="s">
        <v>4095</v>
      </c>
      <c r="H1213" s="4" t="s">
        <v>4096</v>
      </c>
      <c r="I1213" s="4">
        <v>5</v>
      </c>
      <c r="L1213" s="4">
        <v>3</v>
      </c>
      <c r="M1213" s="4" t="s">
        <v>4530</v>
      </c>
      <c r="N1213" s="4" t="s">
        <v>4531</v>
      </c>
      <c r="T1213" s="4" t="s">
        <v>9109</v>
      </c>
      <c r="U1213" s="4" t="s">
        <v>73</v>
      </c>
      <c r="V1213" s="4" t="s">
        <v>74</v>
      </c>
      <c r="W1213" s="4" t="s">
        <v>310</v>
      </c>
      <c r="X1213" s="4" t="s">
        <v>311</v>
      </c>
      <c r="Y1213" s="4" t="s">
        <v>9938</v>
      </c>
      <c r="Z1213" s="4" t="s">
        <v>9939</v>
      </c>
      <c r="AC1213" s="4">
        <v>36</v>
      </c>
      <c r="AD1213" s="4" t="s">
        <v>404</v>
      </c>
      <c r="AE1213" s="4" t="s">
        <v>405</v>
      </c>
      <c r="AJ1213" s="4" t="s">
        <v>34</v>
      </c>
      <c r="AK1213" s="4" t="s">
        <v>35</v>
      </c>
      <c r="AL1213" s="4" t="s">
        <v>909</v>
      </c>
      <c r="AM1213" s="4" t="s">
        <v>910</v>
      </c>
      <c r="AT1213" s="4" t="s">
        <v>82</v>
      </c>
      <c r="AU1213" s="4" t="s">
        <v>83</v>
      </c>
      <c r="AV1213" s="4" t="s">
        <v>4532</v>
      </c>
      <c r="AW1213" s="4" t="s">
        <v>9940</v>
      </c>
      <c r="BG1213" s="4" t="s">
        <v>82</v>
      </c>
      <c r="BH1213" s="4" t="s">
        <v>83</v>
      </c>
      <c r="BI1213" s="4" t="s">
        <v>9941</v>
      </c>
      <c r="BJ1213" s="4" t="s">
        <v>9942</v>
      </c>
      <c r="BK1213" s="4" t="s">
        <v>82</v>
      </c>
      <c r="BL1213" s="4" t="s">
        <v>83</v>
      </c>
      <c r="BM1213" s="4" t="s">
        <v>4533</v>
      </c>
      <c r="BN1213" s="4" t="s">
        <v>2934</v>
      </c>
      <c r="BO1213" s="4" t="s">
        <v>82</v>
      </c>
      <c r="BP1213" s="4" t="s">
        <v>83</v>
      </c>
      <c r="BQ1213" s="4" t="s">
        <v>4534</v>
      </c>
      <c r="BR1213" s="4" t="s">
        <v>4535</v>
      </c>
      <c r="BS1213" s="4" t="s">
        <v>638</v>
      </c>
      <c r="BT1213" s="4" t="s">
        <v>639</v>
      </c>
    </row>
    <row r="1214" spans="1:72" ht="13.5" customHeight="1">
      <c r="A1214" s="6" t="str">
        <f>HYPERLINK("http://kyu.snu.ac.kr/sdhj/index.jsp?type=hj/GK14791_00IM0001_140b.jpg","1870_해북촌_140b")</f>
        <v>1870_해북촌_140b</v>
      </c>
      <c r="B1214" s="4">
        <v>1870</v>
      </c>
      <c r="C1214" s="4" t="s">
        <v>9303</v>
      </c>
      <c r="D1214" s="4" t="s">
        <v>9304</v>
      </c>
      <c r="E1214" s="4">
        <v>1213</v>
      </c>
      <c r="F1214" s="4">
        <v>8</v>
      </c>
      <c r="G1214" s="4" t="s">
        <v>4095</v>
      </c>
      <c r="H1214" s="4" t="s">
        <v>4096</v>
      </c>
      <c r="I1214" s="4">
        <v>5</v>
      </c>
      <c r="L1214" s="4">
        <v>3</v>
      </c>
      <c r="M1214" s="4" t="s">
        <v>4530</v>
      </c>
      <c r="N1214" s="4" t="s">
        <v>4531</v>
      </c>
      <c r="S1214" s="4" t="s">
        <v>214</v>
      </c>
      <c r="T1214" s="4" t="s">
        <v>215</v>
      </c>
      <c r="W1214" s="4" t="s">
        <v>634</v>
      </c>
      <c r="X1214" s="4" t="s">
        <v>635</v>
      </c>
      <c r="Y1214" s="4" t="s">
        <v>100</v>
      </c>
      <c r="Z1214" s="4" t="s">
        <v>101</v>
      </c>
      <c r="AC1214" s="4">
        <v>73</v>
      </c>
      <c r="AD1214" s="4" t="s">
        <v>778</v>
      </c>
      <c r="AE1214" s="4" t="s">
        <v>779</v>
      </c>
    </row>
    <row r="1215" spans="1:72" ht="13.5" customHeight="1">
      <c r="A1215" s="6" t="str">
        <f>HYPERLINK("http://kyu.snu.ac.kr/sdhj/index.jsp?type=hj/GK14791_00IM0001_140b.jpg","1870_해북촌_140b")</f>
        <v>1870_해북촌_140b</v>
      </c>
      <c r="B1215" s="4">
        <v>1870</v>
      </c>
      <c r="C1215" s="4" t="s">
        <v>9116</v>
      </c>
      <c r="D1215" s="4" t="s">
        <v>9117</v>
      </c>
      <c r="E1215" s="4">
        <v>1214</v>
      </c>
      <c r="F1215" s="4">
        <v>8</v>
      </c>
      <c r="G1215" s="4" t="s">
        <v>4095</v>
      </c>
      <c r="H1215" s="4" t="s">
        <v>4096</v>
      </c>
      <c r="I1215" s="4">
        <v>5</v>
      </c>
      <c r="L1215" s="4">
        <v>3</v>
      </c>
      <c r="M1215" s="4" t="s">
        <v>4530</v>
      </c>
      <c r="N1215" s="4" t="s">
        <v>4531</v>
      </c>
      <c r="S1215" s="4" t="s">
        <v>96</v>
      </c>
      <c r="T1215" s="4" t="s">
        <v>97</v>
      </c>
      <c r="W1215" s="4" t="s">
        <v>98</v>
      </c>
      <c r="X1215" s="4" t="s">
        <v>99</v>
      </c>
      <c r="AC1215" s="4">
        <v>42</v>
      </c>
      <c r="AD1215" s="4" t="s">
        <v>184</v>
      </c>
      <c r="AE1215" s="4" t="s">
        <v>185</v>
      </c>
      <c r="AJ1215" s="4" t="s">
        <v>104</v>
      </c>
      <c r="AK1215" s="4" t="s">
        <v>105</v>
      </c>
      <c r="AL1215" s="4" t="s">
        <v>106</v>
      </c>
      <c r="AM1215" s="4" t="s">
        <v>107</v>
      </c>
      <c r="AT1215" s="4" t="s">
        <v>82</v>
      </c>
      <c r="AU1215" s="4" t="s">
        <v>83</v>
      </c>
      <c r="AV1215" s="4" t="s">
        <v>4536</v>
      </c>
      <c r="AW1215" s="4" t="s">
        <v>4537</v>
      </c>
      <c r="BG1215" s="4" t="s">
        <v>82</v>
      </c>
      <c r="BH1215" s="4" t="s">
        <v>83</v>
      </c>
      <c r="BI1215" s="4" t="s">
        <v>4538</v>
      </c>
      <c r="BJ1215" s="4" t="s">
        <v>4539</v>
      </c>
      <c r="BK1215" s="4" t="s">
        <v>82</v>
      </c>
      <c r="BL1215" s="4" t="s">
        <v>83</v>
      </c>
      <c r="BM1215" s="4" t="s">
        <v>4540</v>
      </c>
      <c r="BN1215" s="4" t="s">
        <v>4541</v>
      </c>
      <c r="BO1215" s="4" t="s">
        <v>336</v>
      </c>
      <c r="BP1215" s="4" t="s">
        <v>337</v>
      </c>
      <c r="BQ1215" s="4" t="s">
        <v>4542</v>
      </c>
      <c r="BR1215" s="4" t="s">
        <v>4543</v>
      </c>
      <c r="BS1215" s="4" t="s">
        <v>811</v>
      </c>
      <c r="BT1215" s="4" t="s">
        <v>812</v>
      </c>
    </row>
    <row r="1216" spans="1:72" ht="13.5" customHeight="1">
      <c r="A1216" s="6" t="str">
        <f>HYPERLINK("http://kyu.snu.ac.kr/sdhj/index.jsp?type=hj/GK14791_00IM0001_140b.jpg","1870_해북촌_140b")</f>
        <v>1870_해북촌_140b</v>
      </c>
      <c r="B1216" s="4">
        <v>1870</v>
      </c>
      <c r="C1216" s="4" t="s">
        <v>9278</v>
      </c>
      <c r="D1216" s="4" t="s">
        <v>9279</v>
      </c>
      <c r="E1216" s="4">
        <v>1215</v>
      </c>
      <c r="F1216" s="4">
        <v>8</v>
      </c>
      <c r="G1216" s="4" t="s">
        <v>4095</v>
      </c>
      <c r="H1216" s="4" t="s">
        <v>4096</v>
      </c>
      <c r="I1216" s="4">
        <v>5</v>
      </c>
      <c r="L1216" s="4">
        <v>3</v>
      </c>
      <c r="M1216" s="4" t="s">
        <v>4530</v>
      </c>
      <c r="N1216" s="4" t="s">
        <v>4531</v>
      </c>
      <c r="S1216" s="4" t="s">
        <v>165</v>
      </c>
      <c r="T1216" s="4" t="s">
        <v>166</v>
      </c>
      <c r="Y1216" s="4" t="s">
        <v>9943</v>
      </c>
      <c r="Z1216" s="4" t="s">
        <v>9944</v>
      </c>
      <c r="AC1216" s="4">
        <v>34</v>
      </c>
      <c r="AD1216" s="4" t="s">
        <v>540</v>
      </c>
      <c r="AE1216" s="4" t="s">
        <v>541</v>
      </c>
    </row>
    <row r="1217" spans="1:72" ht="13.5" customHeight="1">
      <c r="A1217" s="6" t="str">
        <f>HYPERLINK("http://kyu.snu.ac.kr/sdhj/index.jsp?type=hj/GK14791_00IM0001_140b.jpg","1870_해북촌_140b")</f>
        <v>1870_해북촌_140b</v>
      </c>
      <c r="B1217" s="4">
        <v>1870</v>
      </c>
      <c r="C1217" s="4" t="s">
        <v>9116</v>
      </c>
      <c r="D1217" s="4" t="s">
        <v>9117</v>
      </c>
      <c r="E1217" s="4">
        <v>1216</v>
      </c>
      <c r="F1217" s="4">
        <v>8</v>
      </c>
      <c r="G1217" s="4" t="s">
        <v>4095</v>
      </c>
      <c r="H1217" s="4" t="s">
        <v>4096</v>
      </c>
      <c r="I1217" s="4">
        <v>5</v>
      </c>
      <c r="L1217" s="4">
        <v>3</v>
      </c>
      <c r="M1217" s="4" t="s">
        <v>4530</v>
      </c>
      <c r="N1217" s="4" t="s">
        <v>4531</v>
      </c>
      <c r="T1217" s="4" t="s">
        <v>9120</v>
      </c>
      <c r="U1217" s="4" t="s">
        <v>138</v>
      </c>
      <c r="V1217" s="4" t="s">
        <v>139</v>
      </c>
      <c r="Y1217" s="4" t="s">
        <v>4544</v>
      </c>
      <c r="Z1217" s="4" t="s">
        <v>4545</v>
      </c>
      <c r="AD1217" s="4" t="s">
        <v>540</v>
      </c>
      <c r="AE1217" s="4" t="s">
        <v>541</v>
      </c>
    </row>
    <row r="1218" spans="1:72" ht="13.5" customHeight="1">
      <c r="A1218" s="6" t="str">
        <f>HYPERLINK("http://kyu.snu.ac.kr/sdhj/index.jsp?type=hj/GK14791_00IM0001_140b.jpg","1870_해북촌_140b")</f>
        <v>1870_해북촌_140b</v>
      </c>
      <c r="B1218" s="4">
        <v>1870</v>
      </c>
      <c r="C1218" s="4" t="s">
        <v>9116</v>
      </c>
      <c r="D1218" s="4" t="s">
        <v>9117</v>
      </c>
      <c r="E1218" s="4">
        <v>1217</v>
      </c>
      <c r="F1218" s="4">
        <v>8</v>
      </c>
      <c r="G1218" s="4" t="s">
        <v>4095</v>
      </c>
      <c r="H1218" s="4" t="s">
        <v>4096</v>
      </c>
      <c r="I1218" s="4">
        <v>5</v>
      </c>
      <c r="L1218" s="4">
        <v>4</v>
      </c>
      <c r="M1218" s="4" t="s">
        <v>4546</v>
      </c>
      <c r="N1218" s="4" t="s">
        <v>4547</v>
      </c>
      <c r="T1218" s="4" t="s">
        <v>9945</v>
      </c>
      <c r="U1218" s="4" t="s">
        <v>73</v>
      </c>
      <c r="V1218" s="4" t="s">
        <v>74</v>
      </c>
      <c r="W1218" s="4" t="s">
        <v>776</v>
      </c>
      <c r="X1218" s="4" t="s">
        <v>777</v>
      </c>
      <c r="Y1218" s="4" t="s">
        <v>4548</v>
      </c>
      <c r="Z1218" s="4" t="s">
        <v>4549</v>
      </c>
      <c r="AC1218" s="4">
        <v>65</v>
      </c>
      <c r="AD1218" s="4" t="s">
        <v>238</v>
      </c>
      <c r="AE1218" s="4" t="s">
        <v>239</v>
      </c>
      <c r="AJ1218" s="4" t="s">
        <v>34</v>
      </c>
      <c r="AK1218" s="4" t="s">
        <v>35</v>
      </c>
      <c r="AL1218" s="4" t="s">
        <v>959</v>
      </c>
      <c r="AM1218" s="4" t="s">
        <v>960</v>
      </c>
      <c r="AT1218" s="4" t="s">
        <v>82</v>
      </c>
      <c r="AU1218" s="4" t="s">
        <v>83</v>
      </c>
      <c r="AV1218" s="4" t="s">
        <v>4550</v>
      </c>
      <c r="AW1218" s="4" t="s">
        <v>4551</v>
      </c>
      <c r="BG1218" s="4" t="s">
        <v>82</v>
      </c>
      <c r="BH1218" s="4" t="s">
        <v>83</v>
      </c>
      <c r="BI1218" s="4" t="s">
        <v>9946</v>
      </c>
      <c r="BJ1218" s="4" t="s">
        <v>9947</v>
      </c>
      <c r="BK1218" s="4" t="s">
        <v>82</v>
      </c>
      <c r="BL1218" s="4" t="s">
        <v>83</v>
      </c>
      <c r="BM1218" s="4" t="s">
        <v>4552</v>
      </c>
      <c r="BN1218" s="4" t="s">
        <v>4553</v>
      </c>
      <c r="BO1218" s="4" t="s">
        <v>82</v>
      </c>
      <c r="BP1218" s="4" t="s">
        <v>83</v>
      </c>
      <c r="BQ1218" s="4" t="s">
        <v>4554</v>
      </c>
      <c r="BR1218" s="4" t="s">
        <v>4555</v>
      </c>
      <c r="BS1218" s="4" t="s">
        <v>153</v>
      </c>
      <c r="BT1218" s="4" t="s">
        <v>154</v>
      </c>
    </row>
    <row r="1219" spans="1:72" ht="13.5" customHeight="1">
      <c r="A1219" s="6" t="str">
        <f>HYPERLINK("http://kyu.snu.ac.kr/sdhj/index.jsp?type=hj/GK14791_00IM0001_140b.jpg","1870_해북촌_140b")</f>
        <v>1870_해북촌_140b</v>
      </c>
      <c r="B1219" s="4">
        <v>1870</v>
      </c>
      <c r="C1219" s="4" t="s">
        <v>9948</v>
      </c>
      <c r="D1219" s="4" t="s">
        <v>9949</v>
      </c>
      <c r="E1219" s="4">
        <v>1218</v>
      </c>
      <c r="F1219" s="4">
        <v>8</v>
      </c>
      <c r="G1219" s="4" t="s">
        <v>4095</v>
      </c>
      <c r="H1219" s="4" t="s">
        <v>4096</v>
      </c>
      <c r="I1219" s="4">
        <v>5</v>
      </c>
      <c r="L1219" s="4">
        <v>4</v>
      </c>
      <c r="M1219" s="4" t="s">
        <v>4546</v>
      </c>
      <c r="N1219" s="4" t="s">
        <v>4547</v>
      </c>
      <c r="S1219" s="4" t="s">
        <v>96</v>
      </c>
      <c r="T1219" s="4" t="s">
        <v>97</v>
      </c>
      <c r="W1219" s="4" t="s">
        <v>75</v>
      </c>
      <c r="X1219" s="4" t="s">
        <v>9950</v>
      </c>
      <c r="Y1219" s="4" t="s">
        <v>100</v>
      </c>
      <c r="Z1219" s="4" t="s">
        <v>101</v>
      </c>
      <c r="AC1219" s="4">
        <v>65</v>
      </c>
      <c r="AD1219" s="4" t="s">
        <v>238</v>
      </c>
      <c r="AE1219" s="4" t="s">
        <v>239</v>
      </c>
      <c r="AJ1219" s="4" t="s">
        <v>104</v>
      </c>
      <c r="AK1219" s="4" t="s">
        <v>105</v>
      </c>
      <c r="AL1219" s="4" t="s">
        <v>4516</v>
      </c>
      <c r="AM1219" s="4" t="s">
        <v>4517</v>
      </c>
      <c r="AT1219" s="4" t="s">
        <v>82</v>
      </c>
      <c r="AU1219" s="4" t="s">
        <v>83</v>
      </c>
      <c r="AV1219" s="4" t="s">
        <v>4556</v>
      </c>
      <c r="AW1219" s="4" t="s">
        <v>4557</v>
      </c>
      <c r="BG1219" s="4" t="s">
        <v>82</v>
      </c>
      <c r="BH1219" s="4" t="s">
        <v>83</v>
      </c>
      <c r="BI1219" s="4" t="s">
        <v>4558</v>
      </c>
      <c r="BJ1219" s="4" t="s">
        <v>4559</v>
      </c>
      <c r="BK1219" s="4" t="s">
        <v>82</v>
      </c>
      <c r="BL1219" s="4" t="s">
        <v>83</v>
      </c>
      <c r="BM1219" s="4" t="s">
        <v>4560</v>
      </c>
      <c r="BN1219" s="4" t="s">
        <v>4561</v>
      </c>
      <c r="BO1219" s="4" t="s">
        <v>2832</v>
      </c>
      <c r="BP1219" s="4" t="s">
        <v>2833</v>
      </c>
      <c r="BQ1219" s="4" t="s">
        <v>4562</v>
      </c>
      <c r="BR1219" s="4" t="s">
        <v>4563</v>
      </c>
      <c r="BS1219" s="4" t="s">
        <v>260</v>
      </c>
      <c r="BT1219" s="4" t="s">
        <v>261</v>
      </c>
    </row>
    <row r="1220" spans="1:72" ht="13.5" customHeight="1">
      <c r="A1220" s="6" t="str">
        <f>HYPERLINK("http://kyu.snu.ac.kr/sdhj/index.jsp?type=hj/GK14791_00IM0001_140b.jpg","1870_해북촌_140b")</f>
        <v>1870_해북촌_140b</v>
      </c>
      <c r="B1220" s="4">
        <v>1870</v>
      </c>
      <c r="C1220" s="4" t="s">
        <v>9466</v>
      </c>
      <c r="D1220" s="4" t="s">
        <v>9467</v>
      </c>
      <c r="E1220" s="4">
        <v>1219</v>
      </c>
      <c r="F1220" s="4">
        <v>8</v>
      </c>
      <c r="G1220" s="4" t="s">
        <v>4095</v>
      </c>
      <c r="H1220" s="4" t="s">
        <v>4096</v>
      </c>
      <c r="I1220" s="4">
        <v>5</v>
      </c>
      <c r="L1220" s="4">
        <v>4</v>
      </c>
      <c r="M1220" s="4" t="s">
        <v>4546</v>
      </c>
      <c r="N1220" s="4" t="s">
        <v>4547</v>
      </c>
      <c r="S1220" s="4" t="s">
        <v>116</v>
      </c>
      <c r="T1220" s="4" t="s">
        <v>117</v>
      </c>
      <c r="Y1220" s="4" t="s">
        <v>4564</v>
      </c>
      <c r="Z1220" s="4" t="s">
        <v>4565</v>
      </c>
      <c r="AC1220" s="4">
        <v>29</v>
      </c>
      <c r="AD1220" s="4" t="s">
        <v>282</v>
      </c>
      <c r="AE1220" s="4" t="s">
        <v>283</v>
      </c>
    </row>
    <row r="1221" spans="1:72" ht="13.5" customHeight="1">
      <c r="A1221" s="6" t="str">
        <f>HYPERLINK("http://kyu.snu.ac.kr/sdhj/index.jsp?type=hj/GK14791_00IM0001_140b.jpg","1870_해북촌_140b")</f>
        <v>1870_해북촌_140b</v>
      </c>
      <c r="B1221" s="4">
        <v>1870</v>
      </c>
      <c r="C1221" s="4" t="s">
        <v>9393</v>
      </c>
      <c r="D1221" s="4" t="s">
        <v>9394</v>
      </c>
      <c r="E1221" s="4">
        <v>1220</v>
      </c>
      <c r="F1221" s="4">
        <v>8</v>
      </c>
      <c r="G1221" s="4" t="s">
        <v>4095</v>
      </c>
      <c r="H1221" s="4" t="s">
        <v>4096</v>
      </c>
      <c r="I1221" s="4">
        <v>5</v>
      </c>
      <c r="L1221" s="4">
        <v>4</v>
      </c>
      <c r="M1221" s="4" t="s">
        <v>4546</v>
      </c>
      <c r="N1221" s="4" t="s">
        <v>4547</v>
      </c>
      <c r="S1221" s="4" t="s">
        <v>124</v>
      </c>
      <c r="T1221" s="4" t="s">
        <v>125</v>
      </c>
      <c r="W1221" s="4" t="s">
        <v>688</v>
      </c>
      <c r="X1221" s="4" t="s">
        <v>689</v>
      </c>
      <c r="Y1221" s="4" t="s">
        <v>100</v>
      </c>
      <c r="Z1221" s="4" t="s">
        <v>101</v>
      </c>
      <c r="AC1221" s="4">
        <v>34</v>
      </c>
      <c r="AD1221" s="4" t="s">
        <v>188</v>
      </c>
      <c r="AE1221" s="4" t="s">
        <v>189</v>
      </c>
    </row>
    <row r="1222" spans="1:72" ht="13.5" customHeight="1">
      <c r="A1222" s="6" t="str">
        <f>HYPERLINK("http://kyu.snu.ac.kr/sdhj/index.jsp?type=hj/GK14791_00IM0001_140b.jpg","1870_해북촌_140b")</f>
        <v>1870_해북촌_140b</v>
      </c>
      <c r="B1222" s="4">
        <v>1870</v>
      </c>
      <c r="C1222" s="4" t="s">
        <v>9393</v>
      </c>
      <c r="D1222" s="4" t="s">
        <v>9394</v>
      </c>
      <c r="E1222" s="4">
        <v>1221</v>
      </c>
      <c r="F1222" s="4">
        <v>8</v>
      </c>
      <c r="G1222" s="4" t="s">
        <v>4095</v>
      </c>
      <c r="H1222" s="4" t="s">
        <v>4096</v>
      </c>
      <c r="I1222" s="4">
        <v>5</v>
      </c>
      <c r="L1222" s="4">
        <v>4</v>
      </c>
      <c r="M1222" s="4" t="s">
        <v>4546</v>
      </c>
      <c r="N1222" s="4" t="s">
        <v>4547</v>
      </c>
      <c r="T1222" s="4" t="s">
        <v>9951</v>
      </c>
      <c r="U1222" s="4" t="s">
        <v>138</v>
      </c>
      <c r="V1222" s="4" t="s">
        <v>139</v>
      </c>
      <c r="Y1222" s="4" t="s">
        <v>4566</v>
      </c>
      <c r="Z1222" s="4" t="s">
        <v>4567</v>
      </c>
      <c r="AD1222" s="4" t="s">
        <v>238</v>
      </c>
      <c r="AE1222" s="4" t="s">
        <v>239</v>
      </c>
    </row>
    <row r="1223" spans="1:72" ht="13.5" customHeight="1">
      <c r="A1223" s="6" t="str">
        <f>HYPERLINK("http://kyu.snu.ac.kr/sdhj/index.jsp?type=hj/GK14791_00IM0001_141a.jpg","1870_해북촌_141a")</f>
        <v>1870_해북촌_141a</v>
      </c>
      <c r="B1223" s="4">
        <v>1870</v>
      </c>
      <c r="C1223" s="4" t="s">
        <v>9393</v>
      </c>
      <c r="D1223" s="4" t="s">
        <v>9394</v>
      </c>
      <c r="E1223" s="4">
        <v>1222</v>
      </c>
      <c r="F1223" s="4">
        <v>8</v>
      </c>
      <c r="G1223" s="4" t="s">
        <v>4095</v>
      </c>
      <c r="H1223" s="4" t="s">
        <v>4096</v>
      </c>
      <c r="I1223" s="4">
        <v>5</v>
      </c>
      <c r="L1223" s="4">
        <v>4</v>
      </c>
      <c r="M1223" s="4" t="s">
        <v>4546</v>
      </c>
      <c r="N1223" s="4" t="s">
        <v>4547</v>
      </c>
      <c r="T1223" s="4" t="s">
        <v>9951</v>
      </c>
      <c r="Y1223" s="4" t="s">
        <v>4568</v>
      </c>
      <c r="Z1223" s="4" t="s">
        <v>4569</v>
      </c>
      <c r="AD1223" s="4" t="s">
        <v>274</v>
      </c>
      <c r="AE1223" s="4" t="s">
        <v>275</v>
      </c>
    </row>
    <row r="1224" spans="1:72" ht="13.5" customHeight="1">
      <c r="A1224" s="6" t="str">
        <f>HYPERLINK("http://kyu.snu.ac.kr/sdhj/index.jsp?type=hj/GK14791_00IM0001_141a.jpg","1870_해북촌_141a")</f>
        <v>1870_해북촌_141a</v>
      </c>
      <c r="B1224" s="4">
        <v>1870</v>
      </c>
      <c r="C1224" s="4" t="s">
        <v>9393</v>
      </c>
      <c r="D1224" s="4" t="s">
        <v>9394</v>
      </c>
      <c r="E1224" s="4">
        <v>1223</v>
      </c>
      <c r="F1224" s="4">
        <v>8</v>
      </c>
      <c r="G1224" s="4" t="s">
        <v>4095</v>
      </c>
      <c r="H1224" s="4" t="s">
        <v>4096</v>
      </c>
      <c r="I1224" s="4">
        <v>5</v>
      </c>
      <c r="L1224" s="4">
        <v>4</v>
      </c>
      <c r="M1224" s="4" t="s">
        <v>4546</v>
      </c>
      <c r="N1224" s="4" t="s">
        <v>4547</v>
      </c>
      <c r="T1224" s="4" t="s">
        <v>9951</v>
      </c>
      <c r="U1224" s="4" t="s">
        <v>284</v>
      </c>
      <c r="V1224" s="4" t="s">
        <v>285</v>
      </c>
      <c r="Y1224" s="4" t="s">
        <v>4570</v>
      </c>
      <c r="Z1224" s="4" t="s">
        <v>4571</v>
      </c>
      <c r="AD1224" s="4" t="s">
        <v>238</v>
      </c>
      <c r="AE1224" s="4" t="s">
        <v>239</v>
      </c>
    </row>
    <row r="1225" spans="1:72" ht="13.5" customHeight="1">
      <c r="A1225" s="6" t="str">
        <f>HYPERLINK("http://kyu.snu.ac.kr/sdhj/index.jsp?type=hj/GK14791_00IM0001_141a.jpg","1870_해북촌_141a")</f>
        <v>1870_해북촌_141a</v>
      </c>
      <c r="B1225" s="4">
        <v>1870</v>
      </c>
      <c r="C1225" s="4" t="s">
        <v>9393</v>
      </c>
      <c r="D1225" s="4" t="s">
        <v>9394</v>
      </c>
      <c r="E1225" s="4">
        <v>1224</v>
      </c>
      <c r="F1225" s="4">
        <v>8</v>
      </c>
      <c r="G1225" s="4" t="s">
        <v>4095</v>
      </c>
      <c r="H1225" s="4" t="s">
        <v>4096</v>
      </c>
      <c r="I1225" s="4">
        <v>5</v>
      </c>
      <c r="L1225" s="4">
        <v>5</v>
      </c>
      <c r="M1225" s="4" t="s">
        <v>4489</v>
      </c>
      <c r="N1225" s="4" t="s">
        <v>4490</v>
      </c>
      <c r="T1225" s="4" t="s">
        <v>9952</v>
      </c>
      <c r="U1225" s="4" t="s">
        <v>73</v>
      </c>
      <c r="V1225" s="4" t="s">
        <v>74</v>
      </c>
      <c r="W1225" s="4" t="s">
        <v>1167</v>
      </c>
      <c r="X1225" s="4" t="s">
        <v>1168</v>
      </c>
      <c r="Y1225" s="4" t="s">
        <v>4572</v>
      </c>
      <c r="Z1225" s="4" t="s">
        <v>4573</v>
      </c>
      <c r="AC1225" s="4">
        <v>42</v>
      </c>
      <c r="AD1225" s="4" t="s">
        <v>274</v>
      </c>
      <c r="AE1225" s="4" t="s">
        <v>275</v>
      </c>
      <c r="AJ1225" s="4" t="s">
        <v>34</v>
      </c>
      <c r="AK1225" s="4" t="s">
        <v>35</v>
      </c>
      <c r="AL1225" s="4" t="s">
        <v>893</v>
      </c>
      <c r="AM1225" s="4" t="s">
        <v>894</v>
      </c>
      <c r="AT1225" s="4" t="s">
        <v>82</v>
      </c>
      <c r="AU1225" s="4" t="s">
        <v>83</v>
      </c>
      <c r="AV1225" s="4" t="s">
        <v>4574</v>
      </c>
      <c r="AW1225" s="4" t="s">
        <v>3908</v>
      </c>
      <c r="BG1225" s="4" t="s">
        <v>82</v>
      </c>
      <c r="BH1225" s="4" t="s">
        <v>83</v>
      </c>
      <c r="BI1225" s="4" t="s">
        <v>4575</v>
      </c>
      <c r="BJ1225" s="4" t="s">
        <v>4576</v>
      </c>
      <c r="BK1225" s="4" t="s">
        <v>82</v>
      </c>
      <c r="BL1225" s="4" t="s">
        <v>83</v>
      </c>
      <c r="BM1225" s="4" t="s">
        <v>4577</v>
      </c>
      <c r="BN1225" s="4" t="s">
        <v>4578</v>
      </c>
      <c r="BO1225" s="4" t="s">
        <v>82</v>
      </c>
      <c r="BP1225" s="4" t="s">
        <v>83</v>
      </c>
      <c r="BQ1225" s="4" t="s">
        <v>4579</v>
      </c>
      <c r="BR1225" s="4" t="s">
        <v>4580</v>
      </c>
      <c r="BS1225" s="4" t="s">
        <v>202</v>
      </c>
      <c r="BT1225" s="4" t="s">
        <v>203</v>
      </c>
    </row>
    <row r="1226" spans="1:72" ht="13.5" customHeight="1">
      <c r="A1226" s="6" t="str">
        <f>HYPERLINK("http://kyu.snu.ac.kr/sdhj/index.jsp?type=hj/GK14791_00IM0001_141a.jpg","1870_해북촌_141a")</f>
        <v>1870_해북촌_141a</v>
      </c>
      <c r="B1226" s="4">
        <v>1870</v>
      </c>
      <c r="C1226" s="4" t="s">
        <v>9518</v>
      </c>
      <c r="D1226" s="4" t="s">
        <v>9519</v>
      </c>
      <c r="E1226" s="4">
        <v>1225</v>
      </c>
      <c r="F1226" s="4">
        <v>8</v>
      </c>
      <c r="G1226" s="4" t="s">
        <v>4095</v>
      </c>
      <c r="H1226" s="4" t="s">
        <v>4096</v>
      </c>
      <c r="I1226" s="4">
        <v>5</v>
      </c>
      <c r="L1226" s="4">
        <v>5</v>
      </c>
      <c r="M1226" s="4" t="s">
        <v>4489</v>
      </c>
      <c r="N1226" s="4" t="s">
        <v>4490</v>
      </c>
      <c r="S1226" s="4" t="s">
        <v>96</v>
      </c>
      <c r="T1226" s="4" t="s">
        <v>97</v>
      </c>
      <c r="W1226" s="4" t="s">
        <v>126</v>
      </c>
      <c r="X1226" s="4" t="s">
        <v>9953</v>
      </c>
      <c r="Y1226" s="4" t="s">
        <v>100</v>
      </c>
      <c r="Z1226" s="4" t="s">
        <v>101</v>
      </c>
      <c r="AC1226" s="4">
        <v>29</v>
      </c>
      <c r="AD1226" s="4" t="s">
        <v>282</v>
      </c>
      <c r="AE1226" s="4" t="s">
        <v>283</v>
      </c>
      <c r="AJ1226" s="4" t="s">
        <v>104</v>
      </c>
      <c r="AK1226" s="4" t="s">
        <v>105</v>
      </c>
      <c r="AL1226" s="4" t="s">
        <v>115</v>
      </c>
      <c r="AM1226" s="4" t="s">
        <v>9598</v>
      </c>
      <c r="AT1226" s="4" t="s">
        <v>82</v>
      </c>
      <c r="AU1226" s="4" t="s">
        <v>83</v>
      </c>
      <c r="AV1226" s="4" t="s">
        <v>4581</v>
      </c>
      <c r="AW1226" s="4" t="s">
        <v>4582</v>
      </c>
      <c r="BG1226" s="4" t="s">
        <v>82</v>
      </c>
      <c r="BH1226" s="4" t="s">
        <v>83</v>
      </c>
      <c r="BI1226" s="4" t="s">
        <v>3214</v>
      </c>
      <c r="BJ1226" s="4" t="s">
        <v>2490</v>
      </c>
      <c r="BK1226" s="4" t="s">
        <v>82</v>
      </c>
      <c r="BL1226" s="4" t="s">
        <v>83</v>
      </c>
      <c r="BM1226" s="4" t="s">
        <v>1381</v>
      </c>
      <c r="BN1226" s="4" t="s">
        <v>1034</v>
      </c>
      <c r="BO1226" s="4" t="s">
        <v>82</v>
      </c>
      <c r="BP1226" s="4" t="s">
        <v>83</v>
      </c>
      <c r="BQ1226" s="4" t="s">
        <v>4583</v>
      </c>
      <c r="BR1226" s="4" t="s">
        <v>4584</v>
      </c>
      <c r="BS1226" s="4" t="s">
        <v>153</v>
      </c>
      <c r="BT1226" s="4" t="s">
        <v>154</v>
      </c>
    </row>
    <row r="1227" spans="1:72" ht="13.5" customHeight="1">
      <c r="A1227" s="6" t="str">
        <f>HYPERLINK("http://kyu.snu.ac.kr/sdhj/index.jsp?type=hj/GK14791_00IM0001_141a.jpg","1870_해북촌_141a")</f>
        <v>1870_해북촌_141a</v>
      </c>
      <c r="B1227" s="4">
        <v>1870</v>
      </c>
      <c r="C1227" s="4" t="s">
        <v>9582</v>
      </c>
      <c r="D1227" s="4" t="s">
        <v>9583</v>
      </c>
      <c r="E1227" s="4">
        <v>1226</v>
      </c>
      <c r="F1227" s="4">
        <v>8</v>
      </c>
      <c r="G1227" s="4" t="s">
        <v>4095</v>
      </c>
      <c r="H1227" s="4" t="s">
        <v>4096</v>
      </c>
      <c r="I1227" s="4">
        <v>5</v>
      </c>
      <c r="L1227" s="4">
        <v>5</v>
      </c>
      <c r="M1227" s="4" t="s">
        <v>4489</v>
      </c>
      <c r="N1227" s="4" t="s">
        <v>4490</v>
      </c>
      <c r="S1227" s="4" t="s">
        <v>165</v>
      </c>
      <c r="T1227" s="4" t="s">
        <v>166</v>
      </c>
      <c r="Y1227" s="4" t="s">
        <v>4585</v>
      </c>
      <c r="Z1227" s="4" t="s">
        <v>4586</v>
      </c>
      <c r="AC1227" s="4">
        <v>33</v>
      </c>
      <c r="AD1227" s="4" t="s">
        <v>621</v>
      </c>
      <c r="AE1227" s="4" t="s">
        <v>622</v>
      </c>
    </row>
    <row r="1228" spans="1:72" ht="13.5" customHeight="1">
      <c r="A1228" s="6" t="str">
        <f>HYPERLINK("http://kyu.snu.ac.kr/sdhj/index.jsp?type=hj/GK14791_00IM0001_141a.jpg","1870_해북촌_141a")</f>
        <v>1870_해북촌_141a</v>
      </c>
      <c r="B1228" s="4">
        <v>1870</v>
      </c>
      <c r="C1228" s="4" t="s">
        <v>9144</v>
      </c>
      <c r="D1228" s="4" t="s">
        <v>9145</v>
      </c>
      <c r="E1228" s="4">
        <v>1227</v>
      </c>
      <c r="F1228" s="4">
        <v>8</v>
      </c>
      <c r="G1228" s="4" t="s">
        <v>4095</v>
      </c>
      <c r="H1228" s="4" t="s">
        <v>4096</v>
      </c>
      <c r="I1228" s="4">
        <v>5</v>
      </c>
      <c r="L1228" s="4">
        <v>5</v>
      </c>
      <c r="M1228" s="4" t="s">
        <v>4489</v>
      </c>
      <c r="N1228" s="4" t="s">
        <v>4490</v>
      </c>
      <c r="T1228" s="4" t="s">
        <v>9954</v>
      </c>
      <c r="U1228" s="4" t="s">
        <v>138</v>
      </c>
      <c r="V1228" s="4" t="s">
        <v>139</v>
      </c>
      <c r="Y1228" s="4" t="s">
        <v>1935</v>
      </c>
      <c r="Z1228" s="4" t="s">
        <v>1936</v>
      </c>
      <c r="AD1228" s="4" t="s">
        <v>771</v>
      </c>
      <c r="AE1228" s="4" t="s">
        <v>772</v>
      </c>
    </row>
    <row r="1229" spans="1:72" ht="13.5" customHeight="1">
      <c r="A1229" s="6" t="str">
        <f>HYPERLINK("http://kyu.snu.ac.kr/sdhj/index.jsp?type=hj/GK14791_00IM0001_141a.jpg","1870_해북촌_141a")</f>
        <v>1870_해북촌_141a</v>
      </c>
      <c r="B1229" s="4">
        <v>1870</v>
      </c>
      <c r="C1229" s="4" t="s">
        <v>9144</v>
      </c>
      <c r="D1229" s="4" t="s">
        <v>9145</v>
      </c>
      <c r="E1229" s="4">
        <v>1228</v>
      </c>
      <c r="F1229" s="4">
        <v>8</v>
      </c>
      <c r="G1229" s="4" t="s">
        <v>4095</v>
      </c>
      <c r="H1229" s="4" t="s">
        <v>4096</v>
      </c>
      <c r="I1229" s="4">
        <v>5</v>
      </c>
      <c r="L1229" s="4">
        <v>5</v>
      </c>
      <c r="M1229" s="4" t="s">
        <v>4489</v>
      </c>
      <c r="N1229" s="4" t="s">
        <v>4490</v>
      </c>
      <c r="T1229" s="4" t="s">
        <v>9954</v>
      </c>
      <c r="Y1229" s="4" t="s">
        <v>1415</v>
      </c>
      <c r="Z1229" s="4" t="s">
        <v>1416</v>
      </c>
      <c r="AD1229" s="4" t="s">
        <v>242</v>
      </c>
      <c r="AE1229" s="4" t="s">
        <v>243</v>
      </c>
    </row>
    <row r="1230" spans="1:72" ht="13.5" customHeight="1">
      <c r="A1230" s="6" t="str">
        <f>HYPERLINK("http://kyu.snu.ac.kr/sdhj/index.jsp?type=hj/GK14791_00IM0001_141a.jpg","1870_해북촌_141a")</f>
        <v>1870_해북촌_141a</v>
      </c>
      <c r="B1230" s="4">
        <v>1870</v>
      </c>
      <c r="C1230" s="4" t="s">
        <v>9144</v>
      </c>
      <c r="D1230" s="4" t="s">
        <v>9145</v>
      </c>
      <c r="E1230" s="4">
        <v>1229</v>
      </c>
      <c r="F1230" s="4">
        <v>8</v>
      </c>
      <c r="G1230" s="4" t="s">
        <v>4095</v>
      </c>
      <c r="H1230" s="4" t="s">
        <v>4096</v>
      </c>
      <c r="I1230" s="4">
        <v>5</v>
      </c>
      <c r="L1230" s="4">
        <v>5</v>
      </c>
      <c r="M1230" s="4" t="s">
        <v>4489</v>
      </c>
      <c r="N1230" s="4" t="s">
        <v>4490</v>
      </c>
      <c r="T1230" s="4" t="s">
        <v>9954</v>
      </c>
      <c r="Y1230" s="4" t="s">
        <v>9955</v>
      </c>
      <c r="Z1230" s="4" t="s">
        <v>3242</v>
      </c>
      <c r="AD1230" s="4" t="s">
        <v>813</v>
      </c>
      <c r="AE1230" s="4" t="s">
        <v>814</v>
      </c>
    </row>
    <row r="1231" spans="1:72" ht="13.5" customHeight="1">
      <c r="A1231" s="6" t="str">
        <f>HYPERLINK("http://kyu.snu.ac.kr/sdhj/index.jsp?type=hj/GK14791_00IM0001_141a.jpg","1870_해북촌_141a")</f>
        <v>1870_해북촌_141a</v>
      </c>
      <c r="B1231" s="4">
        <v>1870</v>
      </c>
      <c r="C1231" s="4" t="s">
        <v>9144</v>
      </c>
      <c r="D1231" s="4" t="s">
        <v>9145</v>
      </c>
      <c r="E1231" s="4">
        <v>1230</v>
      </c>
      <c r="F1231" s="4">
        <v>8</v>
      </c>
      <c r="G1231" s="4" t="s">
        <v>4095</v>
      </c>
      <c r="H1231" s="4" t="s">
        <v>4096</v>
      </c>
      <c r="I1231" s="4">
        <v>5</v>
      </c>
      <c r="L1231" s="4">
        <v>5</v>
      </c>
      <c r="M1231" s="4" t="s">
        <v>4489</v>
      </c>
      <c r="N1231" s="4" t="s">
        <v>4490</v>
      </c>
      <c r="T1231" s="4" t="s">
        <v>9954</v>
      </c>
      <c r="Y1231" s="4" t="s">
        <v>9956</v>
      </c>
      <c r="Z1231" s="4" t="s">
        <v>9957</v>
      </c>
      <c r="AD1231" s="4" t="s">
        <v>238</v>
      </c>
      <c r="AE1231" s="4" t="s">
        <v>239</v>
      </c>
    </row>
    <row r="1232" spans="1:72" ht="13.5" customHeight="1">
      <c r="A1232" s="6" t="str">
        <f>HYPERLINK("http://kyu.snu.ac.kr/sdhj/index.jsp?type=hj/GK14791_00IM0001_141a.jpg","1870_해북촌_141a")</f>
        <v>1870_해북촌_141a</v>
      </c>
      <c r="B1232" s="4">
        <v>1870</v>
      </c>
      <c r="C1232" s="4" t="s">
        <v>9144</v>
      </c>
      <c r="D1232" s="4" t="s">
        <v>9145</v>
      </c>
      <c r="E1232" s="4">
        <v>1231</v>
      </c>
      <c r="F1232" s="4">
        <v>8</v>
      </c>
      <c r="G1232" s="4" t="s">
        <v>4095</v>
      </c>
      <c r="H1232" s="4" t="s">
        <v>4096</v>
      </c>
      <c r="I1232" s="4">
        <v>6</v>
      </c>
      <c r="J1232" s="4" t="s">
        <v>4587</v>
      </c>
      <c r="K1232" s="4" t="s">
        <v>9958</v>
      </c>
      <c r="L1232" s="4">
        <v>1</v>
      </c>
      <c r="M1232" s="4" t="s">
        <v>4588</v>
      </c>
      <c r="N1232" s="4" t="s">
        <v>4589</v>
      </c>
      <c r="T1232" s="4" t="s">
        <v>9202</v>
      </c>
      <c r="U1232" s="4" t="s">
        <v>73</v>
      </c>
      <c r="V1232" s="4" t="s">
        <v>74</v>
      </c>
      <c r="W1232" s="4" t="s">
        <v>126</v>
      </c>
      <c r="X1232" s="4" t="s">
        <v>9852</v>
      </c>
      <c r="Y1232" s="4" t="s">
        <v>4590</v>
      </c>
      <c r="Z1232" s="4" t="s">
        <v>848</v>
      </c>
      <c r="AC1232" s="4">
        <v>47</v>
      </c>
      <c r="AD1232" s="4" t="s">
        <v>287</v>
      </c>
      <c r="AE1232" s="4" t="s">
        <v>288</v>
      </c>
      <c r="AJ1232" s="4" t="s">
        <v>34</v>
      </c>
      <c r="AK1232" s="4" t="s">
        <v>35</v>
      </c>
      <c r="AL1232" s="4" t="s">
        <v>1257</v>
      </c>
      <c r="AM1232" s="4" t="s">
        <v>1258</v>
      </c>
      <c r="AT1232" s="4" t="s">
        <v>82</v>
      </c>
      <c r="AU1232" s="4" t="s">
        <v>83</v>
      </c>
      <c r="AV1232" s="4" t="s">
        <v>9959</v>
      </c>
      <c r="AW1232" s="4" t="s">
        <v>9960</v>
      </c>
      <c r="BG1232" s="4" t="s">
        <v>82</v>
      </c>
      <c r="BH1232" s="4" t="s">
        <v>83</v>
      </c>
      <c r="BI1232" s="4" t="s">
        <v>4591</v>
      </c>
      <c r="BJ1232" s="4" t="s">
        <v>4592</v>
      </c>
      <c r="BK1232" s="4" t="s">
        <v>82</v>
      </c>
      <c r="BL1232" s="4" t="s">
        <v>83</v>
      </c>
      <c r="BM1232" s="4" t="s">
        <v>4593</v>
      </c>
      <c r="BN1232" s="4" t="s">
        <v>691</v>
      </c>
      <c r="BO1232" s="4" t="s">
        <v>82</v>
      </c>
      <c r="BP1232" s="4" t="s">
        <v>83</v>
      </c>
      <c r="BQ1232" s="4" t="s">
        <v>4594</v>
      </c>
      <c r="BR1232" s="4" t="s">
        <v>4595</v>
      </c>
      <c r="BS1232" s="4" t="s">
        <v>727</v>
      </c>
      <c r="BT1232" s="4" t="s">
        <v>728</v>
      </c>
    </row>
    <row r="1233" spans="1:73" ht="13.5" customHeight="1">
      <c r="A1233" s="6" t="str">
        <f>HYPERLINK("http://kyu.snu.ac.kr/sdhj/index.jsp?type=hj/GK14791_00IM0001_141a.jpg","1870_해북촌_141a")</f>
        <v>1870_해북촌_141a</v>
      </c>
      <c r="B1233" s="4">
        <v>1870</v>
      </c>
      <c r="C1233" s="4" t="s">
        <v>9961</v>
      </c>
      <c r="D1233" s="4" t="s">
        <v>9962</v>
      </c>
      <c r="E1233" s="4">
        <v>1232</v>
      </c>
      <c r="F1233" s="4">
        <v>8</v>
      </c>
      <c r="G1233" s="4" t="s">
        <v>4095</v>
      </c>
      <c r="H1233" s="4" t="s">
        <v>4096</v>
      </c>
      <c r="I1233" s="4">
        <v>6</v>
      </c>
      <c r="L1233" s="4">
        <v>1</v>
      </c>
      <c r="M1233" s="4" t="s">
        <v>4588</v>
      </c>
      <c r="N1233" s="4" t="s">
        <v>4589</v>
      </c>
      <c r="S1233" s="4" t="s">
        <v>96</v>
      </c>
      <c r="T1233" s="4" t="s">
        <v>97</v>
      </c>
      <c r="W1233" s="4" t="s">
        <v>126</v>
      </c>
      <c r="X1233" s="4" t="s">
        <v>9852</v>
      </c>
      <c r="Y1233" s="4" t="s">
        <v>100</v>
      </c>
      <c r="Z1233" s="4" t="s">
        <v>101</v>
      </c>
      <c r="AC1233" s="4">
        <v>39</v>
      </c>
      <c r="AD1233" s="4" t="s">
        <v>232</v>
      </c>
      <c r="AE1233" s="4" t="s">
        <v>233</v>
      </c>
      <c r="AJ1233" s="4" t="s">
        <v>34</v>
      </c>
      <c r="AK1233" s="4" t="s">
        <v>35</v>
      </c>
      <c r="AL1233" s="4" t="s">
        <v>260</v>
      </c>
      <c r="AM1233" s="4" t="s">
        <v>261</v>
      </c>
      <c r="AT1233" s="4" t="s">
        <v>82</v>
      </c>
      <c r="AU1233" s="4" t="s">
        <v>83</v>
      </c>
      <c r="AV1233" s="4" t="s">
        <v>4596</v>
      </c>
      <c r="AW1233" s="4" t="s">
        <v>4597</v>
      </c>
      <c r="BG1233" s="4" t="s">
        <v>82</v>
      </c>
      <c r="BH1233" s="4" t="s">
        <v>83</v>
      </c>
      <c r="BI1233" s="4" t="s">
        <v>4598</v>
      </c>
      <c r="BJ1233" s="4" t="s">
        <v>4599</v>
      </c>
      <c r="BK1233" s="4" t="s">
        <v>82</v>
      </c>
      <c r="BL1233" s="4" t="s">
        <v>83</v>
      </c>
      <c r="BM1233" s="4" t="s">
        <v>4600</v>
      </c>
      <c r="BN1233" s="4" t="s">
        <v>4601</v>
      </c>
      <c r="BO1233" s="4" t="s">
        <v>82</v>
      </c>
      <c r="BP1233" s="4" t="s">
        <v>83</v>
      </c>
      <c r="BQ1233" s="4" t="s">
        <v>4602</v>
      </c>
      <c r="BR1233" s="4" t="s">
        <v>4603</v>
      </c>
      <c r="BS1233" s="4" t="s">
        <v>463</v>
      </c>
      <c r="BT1233" s="4" t="s">
        <v>464</v>
      </c>
    </row>
    <row r="1234" spans="1:73" ht="13.5" customHeight="1">
      <c r="A1234" s="6" t="str">
        <f>HYPERLINK("http://kyu.snu.ac.kr/sdhj/index.jsp?type=hj/GK14791_00IM0001_141a.jpg","1870_해북촌_141a")</f>
        <v>1870_해북촌_141a</v>
      </c>
      <c r="B1234" s="4">
        <v>1870</v>
      </c>
      <c r="C1234" s="4" t="s">
        <v>9812</v>
      </c>
      <c r="D1234" s="4" t="s">
        <v>9813</v>
      </c>
      <c r="E1234" s="4">
        <v>1233</v>
      </c>
      <c r="F1234" s="4">
        <v>8</v>
      </c>
      <c r="G1234" s="4" t="s">
        <v>4095</v>
      </c>
      <c r="H1234" s="4" t="s">
        <v>4096</v>
      </c>
      <c r="I1234" s="4">
        <v>6</v>
      </c>
      <c r="L1234" s="4">
        <v>1</v>
      </c>
      <c r="M1234" s="4" t="s">
        <v>4588</v>
      </c>
      <c r="N1234" s="4" t="s">
        <v>4589</v>
      </c>
      <c r="T1234" s="4" t="s">
        <v>9208</v>
      </c>
      <c r="U1234" s="4" t="s">
        <v>138</v>
      </c>
      <c r="V1234" s="4" t="s">
        <v>139</v>
      </c>
      <c r="Y1234" s="4" t="s">
        <v>3052</v>
      </c>
      <c r="Z1234" s="4" t="s">
        <v>3053</v>
      </c>
      <c r="AD1234" s="4" t="s">
        <v>319</v>
      </c>
      <c r="AE1234" s="4" t="s">
        <v>320</v>
      </c>
    </row>
    <row r="1235" spans="1:73" ht="13.5" customHeight="1">
      <c r="A1235" s="6" t="str">
        <f>HYPERLINK("http://kyu.snu.ac.kr/sdhj/index.jsp?type=hj/GK14791_00IM0001_141a.jpg","1870_해북촌_141a")</f>
        <v>1870_해북촌_141a</v>
      </c>
      <c r="B1235" s="4">
        <v>1870</v>
      </c>
      <c r="C1235" s="4" t="s">
        <v>9206</v>
      </c>
      <c r="D1235" s="4" t="s">
        <v>9207</v>
      </c>
      <c r="E1235" s="4">
        <v>1234</v>
      </c>
      <c r="F1235" s="4">
        <v>8</v>
      </c>
      <c r="G1235" s="4" t="s">
        <v>4095</v>
      </c>
      <c r="H1235" s="4" t="s">
        <v>4096</v>
      </c>
      <c r="I1235" s="4">
        <v>6</v>
      </c>
      <c r="L1235" s="4">
        <v>1</v>
      </c>
      <c r="M1235" s="4" t="s">
        <v>4588</v>
      </c>
      <c r="N1235" s="4" t="s">
        <v>4589</v>
      </c>
      <c r="T1235" s="4" t="s">
        <v>9208</v>
      </c>
      <c r="U1235" s="4" t="s">
        <v>138</v>
      </c>
      <c r="V1235" s="4" t="s">
        <v>139</v>
      </c>
      <c r="Y1235" s="4" t="s">
        <v>4604</v>
      </c>
      <c r="Z1235" s="4" t="s">
        <v>4605</v>
      </c>
      <c r="AD1235" s="4" t="s">
        <v>248</v>
      </c>
      <c r="AE1235" s="4" t="s">
        <v>249</v>
      </c>
    </row>
    <row r="1236" spans="1:73" ht="13.5" customHeight="1">
      <c r="A1236" s="6" t="str">
        <f>HYPERLINK("http://kyu.snu.ac.kr/sdhj/index.jsp?type=hj/GK14791_00IM0001_141a.jpg","1870_해북촌_141a")</f>
        <v>1870_해북촌_141a</v>
      </c>
      <c r="B1236" s="4">
        <v>1870</v>
      </c>
      <c r="C1236" s="4" t="s">
        <v>9206</v>
      </c>
      <c r="D1236" s="4" t="s">
        <v>9207</v>
      </c>
      <c r="E1236" s="4">
        <v>1235</v>
      </c>
      <c r="F1236" s="4">
        <v>8</v>
      </c>
      <c r="G1236" s="4" t="s">
        <v>4095</v>
      </c>
      <c r="H1236" s="4" t="s">
        <v>4096</v>
      </c>
      <c r="I1236" s="4">
        <v>6</v>
      </c>
      <c r="L1236" s="4">
        <v>2</v>
      </c>
      <c r="M1236" s="4" t="s">
        <v>4606</v>
      </c>
      <c r="N1236" s="4" t="s">
        <v>4607</v>
      </c>
      <c r="T1236" s="4" t="s">
        <v>9768</v>
      </c>
      <c r="U1236" s="4" t="s">
        <v>73</v>
      </c>
      <c r="V1236" s="4" t="s">
        <v>74</v>
      </c>
      <c r="W1236" s="4" t="s">
        <v>688</v>
      </c>
      <c r="X1236" s="4" t="s">
        <v>689</v>
      </c>
      <c r="Y1236" s="4" t="s">
        <v>4608</v>
      </c>
      <c r="Z1236" s="4" t="s">
        <v>4609</v>
      </c>
      <c r="AC1236" s="4">
        <v>46</v>
      </c>
      <c r="AD1236" s="4" t="s">
        <v>220</v>
      </c>
      <c r="AE1236" s="4" t="s">
        <v>221</v>
      </c>
      <c r="AJ1236" s="4" t="s">
        <v>34</v>
      </c>
      <c r="AK1236" s="4" t="s">
        <v>35</v>
      </c>
      <c r="AL1236" s="4" t="s">
        <v>260</v>
      </c>
      <c r="AM1236" s="4" t="s">
        <v>261</v>
      </c>
      <c r="AT1236" s="4" t="s">
        <v>82</v>
      </c>
      <c r="AU1236" s="4" t="s">
        <v>83</v>
      </c>
      <c r="AV1236" s="4" t="s">
        <v>4610</v>
      </c>
      <c r="AW1236" s="4" t="s">
        <v>4611</v>
      </c>
      <c r="BG1236" s="4" t="s">
        <v>82</v>
      </c>
      <c r="BH1236" s="4" t="s">
        <v>83</v>
      </c>
      <c r="BI1236" s="4" t="s">
        <v>4236</v>
      </c>
      <c r="BJ1236" s="4" t="s">
        <v>4237</v>
      </c>
      <c r="BK1236" s="4" t="s">
        <v>82</v>
      </c>
      <c r="BL1236" s="4" t="s">
        <v>83</v>
      </c>
      <c r="BM1236" s="4" t="s">
        <v>9893</v>
      </c>
      <c r="BN1236" s="4" t="s">
        <v>9963</v>
      </c>
      <c r="BO1236" s="4" t="s">
        <v>82</v>
      </c>
      <c r="BP1236" s="4" t="s">
        <v>83</v>
      </c>
      <c r="BQ1236" s="4" t="s">
        <v>4612</v>
      </c>
      <c r="BR1236" s="4" t="s">
        <v>4613</v>
      </c>
      <c r="BS1236" s="4" t="s">
        <v>1376</v>
      </c>
      <c r="BT1236" s="4" t="s">
        <v>1377</v>
      </c>
    </row>
    <row r="1237" spans="1:73" ht="13.5" customHeight="1">
      <c r="A1237" s="6" t="str">
        <f>HYPERLINK("http://kyu.snu.ac.kr/sdhj/index.jsp?type=hj/GK14791_00IM0001_141a.jpg","1870_해북촌_141a")</f>
        <v>1870_해북촌_141a</v>
      </c>
      <c r="B1237" s="4">
        <v>1870</v>
      </c>
      <c r="C1237" s="4" t="s">
        <v>9012</v>
      </c>
      <c r="D1237" s="4" t="s">
        <v>9013</v>
      </c>
      <c r="E1237" s="4">
        <v>1236</v>
      </c>
      <c r="F1237" s="4">
        <v>8</v>
      </c>
      <c r="G1237" s="4" t="s">
        <v>4095</v>
      </c>
      <c r="H1237" s="4" t="s">
        <v>4096</v>
      </c>
      <c r="I1237" s="4">
        <v>6</v>
      </c>
      <c r="L1237" s="4">
        <v>2</v>
      </c>
      <c r="M1237" s="4" t="s">
        <v>4606</v>
      </c>
      <c r="N1237" s="4" t="s">
        <v>4607</v>
      </c>
      <c r="S1237" s="4" t="s">
        <v>96</v>
      </c>
      <c r="T1237" s="4" t="s">
        <v>97</v>
      </c>
      <c r="W1237" s="4" t="s">
        <v>126</v>
      </c>
      <c r="X1237" s="4" t="s">
        <v>9769</v>
      </c>
      <c r="Y1237" s="4" t="s">
        <v>100</v>
      </c>
      <c r="Z1237" s="4" t="s">
        <v>101</v>
      </c>
      <c r="AC1237" s="4">
        <v>46</v>
      </c>
      <c r="AD1237" s="4" t="s">
        <v>220</v>
      </c>
      <c r="AE1237" s="4" t="s">
        <v>221</v>
      </c>
      <c r="AJ1237" s="4" t="s">
        <v>34</v>
      </c>
      <c r="AK1237" s="4" t="s">
        <v>35</v>
      </c>
      <c r="AL1237" s="4" t="s">
        <v>115</v>
      </c>
      <c r="AM1237" s="4" t="s">
        <v>9770</v>
      </c>
      <c r="AT1237" s="4" t="s">
        <v>82</v>
      </c>
      <c r="AU1237" s="4" t="s">
        <v>83</v>
      </c>
      <c r="AV1237" s="4" t="s">
        <v>4614</v>
      </c>
      <c r="AW1237" s="4" t="s">
        <v>4615</v>
      </c>
      <c r="BG1237" s="4" t="s">
        <v>82</v>
      </c>
      <c r="BH1237" s="4" t="s">
        <v>83</v>
      </c>
      <c r="BI1237" s="4" t="s">
        <v>86</v>
      </c>
      <c r="BJ1237" s="4" t="s">
        <v>87</v>
      </c>
      <c r="BK1237" s="4" t="s">
        <v>82</v>
      </c>
      <c r="BL1237" s="4" t="s">
        <v>83</v>
      </c>
      <c r="BM1237" s="4" t="s">
        <v>2834</v>
      </c>
      <c r="BN1237" s="4" t="s">
        <v>2835</v>
      </c>
      <c r="BO1237" s="4" t="s">
        <v>82</v>
      </c>
      <c r="BP1237" s="4" t="s">
        <v>83</v>
      </c>
      <c r="BQ1237" s="4" t="s">
        <v>4616</v>
      </c>
      <c r="BR1237" s="4" t="s">
        <v>4617</v>
      </c>
      <c r="BS1237" s="4" t="s">
        <v>260</v>
      </c>
      <c r="BT1237" s="4" t="s">
        <v>261</v>
      </c>
    </row>
    <row r="1238" spans="1:73" ht="13.5" customHeight="1">
      <c r="A1238" s="6" t="str">
        <f>HYPERLINK("http://kyu.snu.ac.kr/sdhj/index.jsp?type=hj/GK14791_00IM0001_141a.jpg","1870_해북촌_141a")</f>
        <v>1870_해북촌_141a</v>
      </c>
      <c r="B1238" s="4">
        <v>1870</v>
      </c>
      <c r="C1238" s="4" t="s">
        <v>9964</v>
      </c>
      <c r="D1238" s="4" t="s">
        <v>9965</v>
      </c>
      <c r="E1238" s="4">
        <v>1237</v>
      </c>
      <c r="F1238" s="4">
        <v>8</v>
      </c>
      <c r="G1238" s="4" t="s">
        <v>4095</v>
      </c>
      <c r="H1238" s="4" t="s">
        <v>4096</v>
      </c>
      <c r="I1238" s="4">
        <v>6</v>
      </c>
      <c r="L1238" s="4">
        <v>2</v>
      </c>
      <c r="M1238" s="4" t="s">
        <v>4606</v>
      </c>
      <c r="N1238" s="4" t="s">
        <v>4607</v>
      </c>
      <c r="T1238" s="4" t="s">
        <v>9773</v>
      </c>
      <c r="U1238" s="4" t="s">
        <v>138</v>
      </c>
      <c r="V1238" s="4" t="s">
        <v>139</v>
      </c>
      <c r="Y1238" s="4" t="s">
        <v>4618</v>
      </c>
      <c r="Z1238" s="4" t="s">
        <v>4619</v>
      </c>
      <c r="AD1238" s="4" t="s">
        <v>480</v>
      </c>
      <c r="AE1238" s="4" t="s">
        <v>481</v>
      </c>
    </row>
    <row r="1239" spans="1:73" ht="13.5" customHeight="1">
      <c r="A1239" s="6" t="str">
        <f>HYPERLINK("http://kyu.snu.ac.kr/sdhj/index.jsp?type=hj/GK14791_00IM0001_141a.jpg","1870_해북촌_141a")</f>
        <v>1870_해북촌_141a</v>
      </c>
      <c r="B1239" s="4">
        <v>1870</v>
      </c>
      <c r="C1239" s="4" t="s">
        <v>9771</v>
      </c>
      <c r="D1239" s="4" t="s">
        <v>9772</v>
      </c>
      <c r="E1239" s="4">
        <v>1238</v>
      </c>
      <c r="F1239" s="4">
        <v>8</v>
      </c>
      <c r="G1239" s="4" t="s">
        <v>4095</v>
      </c>
      <c r="H1239" s="4" t="s">
        <v>4096</v>
      </c>
      <c r="I1239" s="4">
        <v>6</v>
      </c>
      <c r="L1239" s="4">
        <v>2</v>
      </c>
      <c r="M1239" s="4" t="s">
        <v>4606</v>
      </c>
      <c r="N1239" s="4" t="s">
        <v>4607</v>
      </c>
      <c r="T1239" s="4" t="s">
        <v>9773</v>
      </c>
      <c r="U1239" s="4" t="s">
        <v>138</v>
      </c>
      <c r="V1239" s="4" t="s">
        <v>139</v>
      </c>
      <c r="Y1239" s="4" t="s">
        <v>4620</v>
      </c>
      <c r="Z1239" s="4" t="s">
        <v>4621</v>
      </c>
      <c r="AD1239" s="4" t="s">
        <v>278</v>
      </c>
      <c r="AE1239" s="4" t="s">
        <v>279</v>
      </c>
    </row>
    <row r="1240" spans="1:73" ht="13.5" customHeight="1">
      <c r="A1240" s="6" t="str">
        <f>HYPERLINK("http://kyu.snu.ac.kr/sdhj/index.jsp?type=hj/GK14791_00IM0001_141a.jpg","1870_해북촌_141a")</f>
        <v>1870_해북촌_141a</v>
      </c>
      <c r="B1240" s="4">
        <v>1870</v>
      </c>
      <c r="C1240" s="4" t="s">
        <v>9771</v>
      </c>
      <c r="D1240" s="4" t="s">
        <v>9772</v>
      </c>
      <c r="E1240" s="4">
        <v>1239</v>
      </c>
      <c r="F1240" s="4">
        <v>8</v>
      </c>
      <c r="G1240" s="4" t="s">
        <v>4095</v>
      </c>
      <c r="H1240" s="4" t="s">
        <v>4096</v>
      </c>
      <c r="I1240" s="4">
        <v>6</v>
      </c>
      <c r="L1240" s="4">
        <v>3</v>
      </c>
      <c r="M1240" s="4" t="s">
        <v>4622</v>
      </c>
      <c r="N1240" s="4" t="s">
        <v>4623</v>
      </c>
      <c r="T1240" s="4" t="s">
        <v>9436</v>
      </c>
      <c r="U1240" s="4" t="s">
        <v>73</v>
      </c>
      <c r="V1240" s="4" t="s">
        <v>74</v>
      </c>
      <c r="W1240" s="4" t="s">
        <v>4624</v>
      </c>
      <c r="X1240" s="4" t="s">
        <v>9966</v>
      </c>
      <c r="Y1240" s="4" t="s">
        <v>4625</v>
      </c>
      <c r="Z1240" s="4" t="s">
        <v>2697</v>
      </c>
      <c r="AC1240" s="4">
        <v>28</v>
      </c>
      <c r="AD1240" s="4" t="s">
        <v>771</v>
      </c>
      <c r="AE1240" s="4" t="s">
        <v>772</v>
      </c>
      <c r="AJ1240" s="4" t="s">
        <v>34</v>
      </c>
      <c r="AK1240" s="4" t="s">
        <v>35</v>
      </c>
      <c r="AL1240" s="4" t="s">
        <v>1177</v>
      </c>
      <c r="AM1240" s="4" t="s">
        <v>1178</v>
      </c>
      <c r="AT1240" s="4" t="s">
        <v>82</v>
      </c>
      <c r="AU1240" s="4" t="s">
        <v>83</v>
      </c>
      <c r="AV1240" s="4" t="s">
        <v>293</v>
      </c>
      <c r="AW1240" s="4" t="s">
        <v>294</v>
      </c>
      <c r="BG1240" s="4" t="s">
        <v>82</v>
      </c>
      <c r="BH1240" s="4" t="s">
        <v>83</v>
      </c>
      <c r="BI1240" s="4" t="s">
        <v>4626</v>
      </c>
      <c r="BJ1240" s="4" t="s">
        <v>4627</v>
      </c>
      <c r="BK1240" s="4" t="s">
        <v>82</v>
      </c>
      <c r="BL1240" s="4" t="s">
        <v>83</v>
      </c>
      <c r="BM1240" s="4" t="s">
        <v>4628</v>
      </c>
      <c r="BN1240" s="4" t="s">
        <v>4629</v>
      </c>
      <c r="BO1240" s="4" t="s">
        <v>82</v>
      </c>
      <c r="BP1240" s="4" t="s">
        <v>83</v>
      </c>
      <c r="BQ1240" s="4" t="s">
        <v>4630</v>
      </c>
      <c r="BR1240" s="4" t="s">
        <v>4631</v>
      </c>
      <c r="BS1240" s="4" t="s">
        <v>222</v>
      </c>
      <c r="BT1240" s="4" t="s">
        <v>223</v>
      </c>
    </row>
    <row r="1241" spans="1:73" ht="13.5" customHeight="1">
      <c r="A1241" s="6" t="str">
        <f>HYPERLINK("http://kyu.snu.ac.kr/sdhj/index.jsp?type=hj/GK14791_00IM0001_141a.jpg","1870_해북촌_141a")</f>
        <v>1870_해북촌_141a</v>
      </c>
      <c r="B1241" s="4">
        <v>1870</v>
      </c>
      <c r="C1241" s="4" t="s">
        <v>9895</v>
      </c>
      <c r="D1241" s="4" t="s">
        <v>9896</v>
      </c>
      <c r="E1241" s="4">
        <v>1240</v>
      </c>
      <c r="F1241" s="4">
        <v>8</v>
      </c>
      <c r="G1241" s="4" t="s">
        <v>4095</v>
      </c>
      <c r="H1241" s="4" t="s">
        <v>4096</v>
      </c>
      <c r="I1241" s="4">
        <v>6</v>
      </c>
      <c r="L1241" s="4">
        <v>3</v>
      </c>
      <c r="M1241" s="4" t="s">
        <v>4622</v>
      </c>
      <c r="N1241" s="4" t="s">
        <v>4623</v>
      </c>
      <c r="S1241" s="4" t="s">
        <v>214</v>
      </c>
      <c r="T1241" s="4" t="s">
        <v>215</v>
      </c>
      <c r="W1241" s="4" t="s">
        <v>688</v>
      </c>
      <c r="X1241" s="4" t="s">
        <v>689</v>
      </c>
      <c r="Y1241" s="4" t="s">
        <v>100</v>
      </c>
      <c r="Z1241" s="4" t="s">
        <v>101</v>
      </c>
      <c r="AC1241" s="4">
        <v>59</v>
      </c>
      <c r="AD1241" s="4" t="s">
        <v>410</v>
      </c>
      <c r="AE1241" s="4" t="s">
        <v>411</v>
      </c>
    </row>
    <row r="1242" spans="1:73" ht="13.5" customHeight="1">
      <c r="A1242" s="6" t="str">
        <f>HYPERLINK("http://kyu.snu.ac.kr/sdhj/index.jsp?type=hj/GK14791_00IM0001_141a.jpg","1870_해북촌_141a")</f>
        <v>1870_해북촌_141a</v>
      </c>
      <c r="B1242" s="4">
        <v>1870</v>
      </c>
      <c r="C1242" s="4" t="s">
        <v>9440</v>
      </c>
      <c r="D1242" s="4" t="s">
        <v>9441</v>
      </c>
      <c r="E1242" s="4">
        <v>1241</v>
      </c>
      <c r="F1242" s="4">
        <v>8</v>
      </c>
      <c r="G1242" s="4" t="s">
        <v>4095</v>
      </c>
      <c r="H1242" s="4" t="s">
        <v>4096</v>
      </c>
      <c r="I1242" s="4">
        <v>6</v>
      </c>
      <c r="L1242" s="4">
        <v>3</v>
      </c>
      <c r="M1242" s="4" t="s">
        <v>4622</v>
      </c>
      <c r="N1242" s="4" t="s">
        <v>4623</v>
      </c>
      <c r="S1242" s="4" t="s">
        <v>96</v>
      </c>
      <c r="T1242" s="4" t="s">
        <v>97</v>
      </c>
      <c r="W1242" s="4" t="s">
        <v>75</v>
      </c>
      <c r="X1242" s="4" t="s">
        <v>9437</v>
      </c>
      <c r="Y1242" s="4" t="s">
        <v>100</v>
      </c>
      <c r="Z1242" s="4" t="s">
        <v>101</v>
      </c>
      <c r="AC1242" s="4">
        <v>24</v>
      </c>
      <c r="AD1242" s="4" t="s">
        <v>448</v>
      </c>
      <c r="AE1242" s="4" t="s">
        <v>449</v>
      </c>
      <c r="AJ1242" s="4" t="s">
        <v>104</v>
      </c>
      <c r="AK1242" s="4" t="s">
        <v>105</v>
      </c>
      <c r="AL1242" s="4" t="s">
        <v>222</v>
      </c>
      <c r="AM1242" s="4" t="s">
        <v>223</v>
      </c>
      <c r="AT1242" s="4" t="s">
        <v>82</v>
      </c>
      <c r="AU1242" s="4" t="s">
        <v>83</v>
      </c>
      <c r="AV1242" s="4" t="s">
        <v>4632</v>
      </c>
      <c r="AW1242" s="4" t="s">
        <v>4633</v>
      </c>
      <c r="BG1242" s="4" t="s">
        <v>82</v>
      </c>
      <c r="BH1242" s="4" t="s">
        <v>83</v>
      </c>
      <c r="BI1242" s="4" t="s">
        <v>4634</v>
      </c>
      <c r="BJ1242" s="4" t="s">
        <v>4635</v>
      </c>
      <c r="BK1242" s="4" t="s">
        <v>82</v>
      </c>
      <c r="BL1242" s="4" t="s">
        <v>83</v>
      </c>
      <c r="BM1242" s="4" t="s">
        <v>4636</v>
      </c>
      <c r="BN1242" s="4" t="s">
        <v>4637</v>
      </c>
      <c r="BO1242" s="4" t="s">
        <v>82</v>
      </c>
      <c r="BP1242" s="4" t="s">
        <v>83</v>
      </c>
      <c r="BQ1242" s="4" t="s">
        <v>4638</v>
      </c>
      <c r="BR1242" s="4" t="s">
        <v>4639</v>
      </c>
      <c r="BS1242" s="4" t="s">
        <v>202</v>
      </c>
      <c r="BT1242" s="4" t="s">
        <v>203</v>
      </c>
    </row>
    <row r="1243" spans="1:73" ht="13.5" customHeight="1">
      <c r="A1243" s="6" t="str">
        <f>HYPERLINK("http://kyu.snu.ac.kr/sdhj/index.jsp?type=hj/GK14791_00IM0001_141a.jpg","1870_해북촌_141a")</f>
        <v>1870_해북촌_141a</v>
      </c>
      <c r="B1243" s="4">
        <v>1870</v>
      </c>
      <c r="C1243" s="4" t="s">
        <v>9156</v>
      </c>
      <c r="D1243" s="4" t="s">
        <v>9157</v>
      </c>
      <c r="E1243" s="4">
        <v>1242</v>
      </c>
      <c r="F1243" s="4">
        <v>8</v>
      </c>
      <c r="G1243" s="4" t="s">
        <v>4095</v>
      </c>
      <c r="H1243" s="4" t="s">
        <v>4096</v>
      </c>
      <c r="I1243" s="4">
        <v>6</v>
      </c>
      <c r="L1243" s="4">
        <v>3</v>
      </c>
      <c r="M1243" s="4" t="s">
        <v>4622</v>
      </c>
      <c r="N1243" s="4" t="s">
        <v>4623</v>
      </c>
      <c r="T1243" s="4" t="s">
        <v>9442</v>
      </c>
      <c r="U1243" s="4" t="s">
        <v>138</v>
      </c>
      <c r="V1243" s="4" t="s">
        <v>139</v>
      </c>
      <c r="Y1243" s="4" t="s">
        <v>4640</v>
      </c>
      <c r="Z1243" s="4" t="s">
        <v>4641</v>
      </c>
      <c r="AD1243" s="4" t="s">
        <v>220</v>
      </c>
      <c r="AE1243" s="4" t="s">
        <v>221</v>
      </c>
    </row>
    <row r="1244" spans="1:73" ht="13.5" customHeight="1">
      <c r="A1244" s="6" t="str">
        <f>HYPERLINK("http://kyu.snu.ac.kr/sdhj/index.jsp?type=hj/GK14791_00IM0001_141a.jpg","1870_해북촌_141a")</f>
        <v>1870_해북촌_141a</v>
      </c>
      <c r="B1244" s="4">
        <v>1870</v>
      </c>
      <c r="C1244" s="4" t="s">
        <v>9440</v>
      </c>
      <c r="D1244" s="4" t="s">
        <v>9441</v>
      </c>
      <c r="E1244" s="4">
        <v>1243</v>
      </c>
      <c r="F1244" s="4">
        <v>8</v>
      </c>
      <c r="G1244" s="4" t="s">
        <v>4095</v>
      </c>
      <c r="H1244" s="4" t="s">
        <v>4096</v>
      </c>
      <c r="I1244" s="4">
        <v>6</v>
      </c>
      <c r="L1244" s="4">
        <v>3</v>
      </c>
      <c r="M1244" s="4" t="s">
        <v>4622</v>
      </c>
      <c r="N1244" s="4" t="s">
        <v>4623</v>
      </c>
      <c r="T1244" s="4" t="s">
        <v>9442</v>
      </c>
      <c r="Y1244" s="4" t="s">
        <v>4642</v>
      </c>
      <c r="Z1244" s="4" t="s">
        <v>4643</v>
      </c>
      <c r="AD1244" s="4" t="s">
        <v>287</v>
      </c>
      <c r="AE1244" s="4" t="s">
        <v>288</v>
      </c>
    </row>
    <row r="1245" spans="1:73" ht="13.5" customHeight="1">
      <c r="A1245" s="6" t="str">
        <f>HYPERLINK("http://kyu.snu.ac.kr/sdhj/index.jsp?type=hj/GK14791_00IM0001_141a.jpg","1870_해북촌_141a")</f>
        <v>1870_해북촌_141a</v>
      </c>
      <c r="B1245" s="4">
        <v>1870</v>
      </c>
      <c r="C1245" s="4" t="s">
        <v>9440</v>
      </c>
      <c r="D1245" s="4" t="s">
        <v>9441</v>
      </c>
      <c r="E1245" s="4">
        <v>1244</v>
      </c>
      <c r="F1245" s="4">
        <v>8</v>
      </c>
      <c r="G1245" s="4" t="s">
        <v>4095</v>
      </c>
      <c r="H1245" s="4" t="s">
        <v>4096</v>
      </c>
      <c r="I1245" s="4">
        <v>6</v>
      </c>
      <c r="L1245" s="4">
        <v>3</v>
      </c>
      <c r="M1245" s="4" t="s">
        <v>4622</v>
      </c>
      <c r="N1245" s="4" t="s">
        <v>4623</v>
      </c>
      <c r="T1245" s="4" t="s">
        <v>9442</v>
      </c>
      <c r="U1245" s="4" t="s">
        <v>284</v>
      </c>
      <c r="V1245" s="4" t="s">
        <v>285</v>
      </c>
      <c r="Y1245" s="4" t="s">
        <v>4644</v>
      </c>
      <c r="Z1245" s="4" t="s">
        <v>4645</v>
      </c>
      <c r="AD1245" s="4" t="s">
        <v>238</v>
      </c>
      <c r="AE1245" s="4" t="s">
        <v>239</v>
      </c>
    </row>
    <row r="1246" spans="1:73" ht="13.5" customHeight="1">
      <c r="A1246" s="6" t="str">
        <f>HYPERLINK("http://kyu.snu.ac.kr/sdhj/index.jsp?type=hj/GK14791_00IM0001_141b.jpg","1870_해북촌_141b")</f>
        <v>1870_해북촌_141b</v>
      </c>
      <c r="B1246" s="4">
        <v>1870</v>
      </c>
      <c r="C1246" s="4" t="s">
        <v>9440</v>
      </c>
      <c r="D1246" s="4" t="s">
        <v>9441</v>
      </c>
      <c r="E1246" s="4">
        <v>1245</v>
      </c>
      <c r="F1246" s="4">
        <v>8</v>
      </c>
      <c r="G1246" s="4" t="s">
        <v>4095</v>
      </c>
      <c r="H1246" s="4" t="s">
        <v>4096</v>
      </c>
      <c r="I1246" s="4">
        <v>6</v>
      </c>
      <c r="L1246" s="4">
        <v>4</v>
      </c>
      <c r="M1246" s="4" t="s">
        <v>4646</v>
      </c>
      <c r="N1246" s="4" t="s">
        <v>4647</v>
      </c>
      <c r="T1246" s="4" t="s">
        <v>9022</v>
      </c>
      <c r="W1246" s="4" t="s">
        <v>126</v>
      </c>
      <c r="X1246" s="4" t="s">
        <v>9878</v>
      </c>
      <c r="Y1246" s="4" t="s">
        <v>4648</v>
      </c>
      <c r="Z1246" s="4" t="s">
        <v>4649</v>
      </c>
      <c r="AC1246" s="4">
        <v>46</v>
      </c>
      <c r="AD1246" s="4" t="s">
        <v>220</v>
      </c>
      <c r="AE1246" s="4" t="s">
        <v>221</v>
      </c>
      <c r="AJ1246" s="4" t="s">
        <v>34</v>
      </c>
      <c r="AK1246" s="4" t="s">
        <v>35</v>
      </c>
      <c r="AL1246" s="4" t="s">
        <v>115</v>
      </c>
      <c r="AM1246" s="4" t="s">
        <v>9879</v>
      </c>
      <c r="AT1246" s="4" t="s">
        <v>82</v>
      </c>
      <c r="AU1246" s="4" t="s">
        <v>83</v>
      </c>
      <c r="AV1246" s="4" t="s">
        <v>4650</v>
      </c>
      <c r="AW1246" s="4" t="s">
        <v>4651</v>
      </c>
      <c r="BG1246" s="4" t="s">
        <v>82</v>
      </c>
      <c r="BH1246" s="4" t="s">
        <v>83</v>
      </c>
      <c r="BI1246" s="4" t="s">
        <v>4652</v>
      </c>
      <c r="BJ1246" s="4" t="s">
        <v>4653</v>
      </c>
      <c r="BK1246" s="4" t="s">
        <v>82</v>
      </c>
      <c r="BL1246" s="4" t="s">
        <v>83</v>
      </c>
      <c r="BM1246" s="4" t="s">
        <v>4654</v>
      </c>
      <c r="BN1246" s="4" t="s">
        <v>4655</v>
      </c>
      <c r="BO1246" s="4" t="s">
        <v>82</v>
      </c>
      <c r="BP1246" s="4" t="s">
        <v>83</v>
      </c>
      <c r="BQ1246" s="4" t="s">
        <v>4656</v>
      </c>
      <c r="BR1246" s="4" t="s">
        <v>4657</v>
      </c>
      <c r="BS1246" s="4" t="s">
        <v>811</v>
      </c>
      <c r="BT1246" s="4" t="s">
        <v>812</v>
      </c>
    </row>
    <row r="1247" spans="1:73" ht="13.5" customHeight="1">
      <c r="A1247" s="6" t="str">
        <f>HYPERLINK("http://kyu.snu.ac.kr/sdhj/index.jsp?type=hj/GK14791_00IM0001_141b.jpg","1870_해북촌_141b")</f>
        <v>1870_해북촌_141b</v>
      </c>
      <c r="B1247" s="4">
        <v>1870</v>
      </c>
      <c r="C1247" s="4" t="s">
        <v>9124</v>
      </c>
      <c r="D1247" s="4" t="s">
        <v>9125</v>
      </c>
      <c r="E1247" s="4">
        <v>1246</v>
      </c>
      <c r="F1247" s="4">
        <v>8</v>
      </c>
      <c r="G1247" s="4" t="s">
        <v>4095</v>
      </c>
      <c r="H1247" s="4" t="s">
        <v>4096</v>
      </c>
      <c r="I1247" s="4">
        <v>6</v>
      </c>
      <c r="L1247" s="4">
        <v>4</v>
      </c>
      <c r="M1247" s="4" t="s">
        <v>4646</v>
      </c>
      <c r="N1247" s="4" t="s">
        <v>4647</v>
      </c>
      <c r="S1247" s="4" t="s">
        <v>214</v>
      </c>
      <c r="T1247" s="4" t="s">
        <v>215</v>
      </c>
      <c r="W1247" s="4" t="s">
        <v>609</v>
      </c>
      <c r="X1247" s="4" t="s">
        <v>610</v>
      </c>
      <c r="Y1247" s="4" t="s">
        <v>100</v>
      </c>
      <c r="Z1247" s="4" t="s">
        <v>101</v>
      </c>
      <c r="AC1247" s="4">
        <v>65</v>
      </c>
      <c r="AD1247" s="4" t="s">
        <v>813</v>
      </c>
      <c r="AE1247" s="4" t="s">
        <v>814</v>
      </c>
      <c r="AJ1247" s="4" t="s">
        <v>104</v>
      </c>
      <c r="AK1247" s="4" t="s">
        <v>105</v>
      </c>
      <c r="AL1247" s="4" t="s">
        <v>811</v>
      </c>
      <c r="AM1247" s="4" t="s">
        <v>812</v>
      </c>
    </row>
    <row r="1248" spans="1:73" ht="13.5" customHeight="1">
      <c r="A1248" s="6" t="str">
        <f>HYPERLINK("http://kyu.snu.ac.kr/sdhj/index.jsp?type=hj/GK14791_00IM0001_141b.jpg","1870_해북촌_141b")</f>
        <v>1870_해북촌_141b</v>
      </c>
      <c r="B1248" s="4">
        <v>1870</v>
      </c>
      <c r="C1248" s="4" t="s">
        <v>9026</v>
      </c>
      <c r="D1248" s="4" t="s">
        <v>9027</v>
      </c>
      <c r="E1248" s="4">
        <v>1247</v>
      </c>
      <c r="F1248" s="4">
        <v>8</v>
      </c>
      <c r="G1248" s="4" t="s">
        <v>4095</v>
      </c>
      <c r="H1248" s="4" t="s">
        <v>4096</v>
      </c>
      <c r="I1248" s="4">
        <v>6</v>
      </c>
      <c r="L1248" s="4">
        <v>4</v>
      </c>
      <c r="M1248" s="4" t="s">
        <v>4646</v>
      </c>
      <c r="N1248" s="4" t="s">
        <v>4647</v>
      </c>
      <c r="S1248" s="4" t="s">
        <v>96</v>
      </c>
      <c r="T1248" s="4" t="s">
        <v>97</v>
      </c>
      <c r="W1248" s="4" t="s">
        <v>75</v>
      </c>
      <c r="X1248" s="4" t="s">
        <v>9777</v>
      </c>
      <c r="Y1248" s="4" t="s">
        <v>100</v>
      </c>
      <c r="Z1248" s="4" t="s">
        <v>101</v>
      </c>
      <c r="AC1248" s="4">
        <v>43</v>
      </c>
      <c r="AD1248" s="4" t="s">
        <v>274</v>
      </c>
      <c r="AE1248" s="4" t="s">
        <v>275</v>
      </c>
      <c r="AJ1248" s="4" t="s">
        <v>104</v>
      </c>
      <c r="AK1248" s="4" t="s">
        <v>105</v>
      </c>
      <c r="AL1248" s="4" t="s">
        <v>153</v>
      </c>
      <c r="AM1248" s="4" t="s">
        <v>154</v>
      </c>
      <c r="AT1248" s="4" t="s">
        <v>82</v>
      </c>
      <c r="AU1248" s="4" t="s">
        <v>83</v>
      </c>
      <c r="AV1248" s="4" t="s">
        <v>4658</v>
      </c>
      <c r="AW1248" s="4" t="s">
        <v>4659</v>
      </c>
      <c r="BG1248" s="4" t="s">
        <v>82</v>
      </c>
      <c r="BH1248" s="4" t="s">
        <v>83</v>
      </c>
      <c r="BI1248" s="4" t="s">
        <v>4660</v>
      </c>
      <c r="BJ1248" s="4" t="s">
        <v>4661</v>
      </c>
      <c r="BK1248" s="4" t="s">
        <v>82</v>
      </c>
      <c r="BL1248" s="4" t="s">
        <v>83</v>
      </c>
      <c r="BM1248" s="4" t="s">
        <v>4662</v>
      </c>
      <c r="BN1248" s="4" t="s">
        <v>4663</v>
      </c>
      <c r="BO1248" s="4" t="s">
        <v>82</v>
      </c>
      <c r="BP1248" s="4" t="s">
        <v>83</v>
      </c>
      <c r="BQ1248" s="4" t="s">
        <v>8967</v>
      </c>
      <c r="BR1248" s="4" t="s">
        <v>4664</v>
      </c>
      <c r="BS1248" s="4" t="s">
        <v>202</v>
      </c>
      <c r="BT1248" s="4" t="s">
        <v>203</v>
      </c>
      <c r="BU1248" s="4" t="s">
        <v>9967</v>
      </c>
    </row>
    <row r="1249" spans="1:72" ht="13.5" customHeight="1">
      <c r="A1249" s="6" t="str">
        <f>HYPERLINK("http://kyu.snu.ac.kr/sdhj/index.jsp?type=hj/GK14791_00IM0001_141b.jpg","1870_해북촌_141b")</f>
        <v>1870_해북촌_141b</v>
      </c>
      <c r="B1249" s="4">
        <v>1870</v>
      </c>
      <c r="C1249" s="4" t="s">
        <v>9142</v>
      </c>
      <c r="D1249" s="4" t="s">
        <v>9143</v>
      </c>
      <c r="E1249" s="4">
        <v>1248</v>
      </c>
      <c r="F1249" s="4">
        <v>8</v>
      </c>
      <c r="G1249" s="4" t="s">
        <v>4095</v>
      </c>
      <c r="H1249" s="4" t="s">
        <v>4096</v>
      </c>
      <c r="I1249" s="4">
        <v>6</v>
      </c>
      <c r="L1249" s="4">
        <v>4</v>
      </c>
      <c r="M1249" s="4" t="s">
        <v>4646</v>
      </c>
      <c r="N1249" s="4" t="s">
        <v>4647</v>
      </c>
      <c r="S1249" s="4" t="s">
        <v>165</v>
      </c>
      <c r="T1249" s="4" t="s">
        <v>166</v>
      </c>
      <c r="Y1249" s="4" t="s">
        <v>4665</v>
      </c>
      <c r="Z1249" s="4" t="s">
        <v>4666</v>
      </c>
      <c r="AC1249" s="4">
        <v>24</v>
      </c>
      <c r="AD1249" s="4" t="s">
        <v>1000</v>
      </c>
      <c r="AE1249" s="4" t="s">
        <v>1001</v>
      </c>
    </row>
    <row r="1250" spans="1:72" ht="13.5" customHeight="1">
      <c r="A1250" s="6" t="str">
        <f>HYPERLINK("http://kyu.snu.ac.kr/sdhj/index.jsp?type=hj/GK14791_00IM0001_141b.jpg","1870_해북촌_141b")</f>
        <v>1870_해북촌_141b</v>
      </c>
      <c r="B1250" s="4">
        <v>1870</v>
      </c>
      <c r="C1250" s="4" t="s">
        <v>9026</v>
      </c>
      <c r="D1250" s="4" t="s">
        <v>9027</v>
      </c>
      <c r="E1250" s="4">
        <v>1249</v>
      </c>
      <c r="F1250" s="4">
        <v>8</v>
      </c>
      <c r="G1250" s="4" t="s">
        <v>4095</v>
      </c>
      <c r="H1250" s="4" t="s">
        <v>4096</v>
      </c>
      <c r="I1250" s="4">
        <v>6</v>
      </c>
      <c r="L1250" s="4">
        <v>4</v>
      </c>
      <c r="M1250" s="4" t="s">
        <v>4646</v>
      </c>
      <c r="N1250" s="4" t="s">
        <v>4647</v>
      </c>
      <c r="S1250" s="4" t="s">
        <v>124</v>
      </c>
      <c r="T1250" s="4" t="s">
        <v>125</v>
      </c>
      <c r="W1250" s="4" t="s">
        <v>198</v>
      </c>
      <c r="X1250" s="4" t="s">
        <v>199</v>
      </c>
      <c r="Y1250" s="4" t="s">
        <v>100</v>
      </c>
      <c r="Z1250" s="4" t="s">
        <v>101</v>
      </c>
      <c r="AC1250" s="4">
        <v>22</v>
      </c>
      <c r="AD1250" s="4" t="s">
        <v>127</v>
      </c>
      <c r="AE1250" s="4" t="s">
        <v>128</v>
      </c>
    </row>
    <row r="1251" spans="1:72" ht="13.5" customHeight="1">
      <c r="A1251" s="6" t="str">
        <f>HYPERLINK("http://kyu.snu.ac.kr/sdhj/index.jsp?type=hj/GK14791_00IM0001_141b.jpg","1870_해북촌_141b")</f>
        <v>1870_해북촌_141b</v>
      </c>
      <c r="B1251" s="4">
        <v>1870</v>
      </c>
      <c r="C1251" s="4" t="s">
        <v>9026</v>
      </c>
      <c r="D1251" s="4" t="s">
        <v>9027</v>
      </c>
      <c r="E1251" s="4">
        <v>1250</v>
      </c>
      <c r="F1251" s="4">
        <v>8</v>
      </c>
      <c r="G1251" s="4" t="s">
        <v>4095</v>
      </c>
      <c r="H1251" s="4" t="s">
        <v>4096</v>
      </c>
      <c r="I1251" s="4">
        <v>6</v>
      </c>
      <c r="L1251" s="4">
        <v>4</v>
      </c>
      <c r="M1251" s="4" t="s">
        <v>4646</v>
      </c>
      <c r="N1251" s="4" t="s">
        <v>4647</v>
      </c>
      <c r="S1251" s="4" t="s">
        <v>116</v>
      </c>
      <c r="T1251" s="4" t="s">
        <v>117</v>
      </c>
      <c r="Y1251" s="4" t="s">
        <v>4667</v>
      </c>
      <c r="Z1251" s="4" t="s">
        <v>4668</v>
      </c>
      <c r="AC1251" s="4">
        <v>8</v>
      </c>
      <c r="AD1251" s="4" t="s">
        <v>366</v>
      </c>
      <c r="AE1251" s="4" t="s">
        <v>367</v>
      </c>
    </row>
    <row r="1252" spans="1:72" ht="13.5" customHeight="1">
      <c r="A1252" s="6" t="str">
        <f>HYPERLINK("http://kyu.snu.ac.kr/sdhj/index.jsp?type=hj/GK14791_00IM0001_141b.jpg","1870_해북촌_141b")</f>
        <v>1870_해북촌_141b</v>
      </c>
      <c r="B1252" s="4">
        <v>1870</v>
      </c>
      <c r="C1252" s="4" t="s">
        <v>9026</v>
      </c>
      <c r="D1252" s="4" t="s">
        <v>9027</v>
      </c>
      <c r="E1252" s="4">
        <v>1251</v>
      </c>
      <c r="F1252" s="4">
        <v>8</v>
      </c>
      <c r="G1252" s="4" t="s">
        <v>4095</v>
      </c>
      <c r="H1252" s="4" t="s">
        <v>4096</v>
      </c>
      <c r="I1252" s="4">
        <v>6</v>
      </c>
      <c r="L1252" s="4">
        <v>4</v>
      </c>
      <c r="M1252" s="4" t="s">
        <v>4646</v>
      </c>
      <c r="N1252" s="4" t="s">
        <v>4647</v>
      </c>
      <c r="T1252" s="4" t="s">
        <v>9029</v>
      </c>
      <c r="U1252" s="4" t="s">
        <v>138</v>
      </c>
      <c r="V1252" s="4" t="s">
        <v>139</v>
      </c>
      <c r="Y1252" s="4" t="s">
        <v>4669</v>
      </c>
      <c r="Z1252" s="4" t="s">
        <v>4670</v>
      </c>
      <c r="AD1252" s="4" t="s">
        <v>151</v>
      </c>
      <c r="AE1252" s="4" t="s">
        <v>152</v>
      </c>
    </row>
    <row r="1253" spans="1:72" ht="13.5" customHeight="1">
      <c r="A1253" s="6" t="str">
        <f>HYPERLINK("http://kyu.snu.ac.kr/sdhj/index.jsp?type=hj/GK14791_00IM0001_141b.jpg","1870_해북촌_141b")</f>
        <v>1870_해북촌_141b</v>
      </c>
      <c r="B1253" s="4">
        <v>1870</v>
      </c>
      <c r="C1253" s="4" t="s">
        <v>9026</v>
      </c>
      <c r="D1253" s="4" t="s">
        <v>9027</v>
      </c>
      <c r="E1253" s="4">
        <v>1252</v>
      </c>
      <c r="F1253" s="4">
        <v>8</v>
      </c>
      <c r="G1253" s="4" t="s">
        <v>4095</v>
      </c>
      <c r="H1253" s="4" t="s">
        <v>4096</v>
      </c>
      <c r="I1253" s="4">
        <v>6</v>
      </c>
      <c r="L1253" s="4">
        <v>4</v>
      </c>
      <c r="M1253" s="4" t="s">
        <v>4646</v>
      </c>
      <c r="N1253" s="4" t="s">
        <v>4647</v>
      </c>
      <c r="T1253" s="4" t="s">
        <v>9029</v>
      </c>
      <c r="Y1253" s="4" t="s">
        <v>2944</v>
      </c>
      <c r="Z1253" s="4" t="s">
        <v>2945</v>
      </c>
      <c r="AD1253" s="4" t="s">
        <v>380</v>
      </c>
      <c r="AE1253" s="4" t="s">
        <v>381</v>
      </c>
    </row>
    <row r="1254" spans="1:72" ht="13.5" customHeight="1">
      <c r="A1254" s="6" t="str">
        <f>HYPERLINK("http://kyu.snu.ac.kr/sdhj/index.jsp?type=hj/GK14791_00IM0001_141b.jpg","1870_해북촌_141b")</f>
        <v>1870_해북촌_141b</v>
      </c>
      <c r="B1254" s="4">
        <v>1870</v>
      </c>
      <c r="C1254" s="4" t="s">
        <v>9026</v>
      </c>
      <c r="D1254" s="4" t="s">
        <v>9027</v>
      </c>
      <c r="E1254" s="4">
        <v>1253</v>
      </c>
      <c r="F1254" s="4">
        <v>8</v>
      </c>
      <c r="G1254" s="4" t="s">
        <v>4095</v>
      </c>
      <c r="H1254" s="4" t="s">
        <v>4096</v>
      </c>
      <c r="I1254" s="4">
        <v>6</v>
      </c>
      <c r="L1254" s="4">
        <v>4</v>
      </c>
      <c r="M1254" s="4" t="s">
        <v>4646</v>
      </c>
      <c r="N1254" s="4" t="s">
        <v>4647</v>
      </c>
      <c r="T1254" s="4" t="s">
        <v>9029</v>
      </c>
      <c r="Y1254" s="4" t="s">
        <v>4671</v>
      </c>
      <c r="Z1254" s="4" t="s">
        <v>4672</v>
      </c>
      <c r="AD1254" s="4" t="s">
        <v>136</v>
      </c>
      <c r="AE1254" s="4" t="s">
        <v>137</v>
      </c>
    </row>
    <row r="1255" spans="1:72" ht="13.5" customHeight="1">
      <c r="A1255" s="6" t="str">
        <f>HYPERLINK("http://kyu.snu.ac.kr/sdhj/index.jsp?type=hj/GK14791_00IM0001_141b.jpg","1870_해북촌_141b")</f>
        <v>1870_해북촌_141b</v>
      </c>
      <c r="B1255" s="4">
        <v>1870</v>
      </c>
      <c r="C1255" s="4" t="s">
        <v>9026</v>
      </c>
      <c r="D1255" s="4" t="s">
        <v>9027</v>
      </c>
      <c r="E1255" s="4">
        <v>1254</v>
      </c>
      <c r="F1255" s="4">
        <v>8</v>
      </c>
      <c r="G1255" s="4" t="s">
        <v>4095</v>
      </c>
      <c r="H1255" s="4" t="s">
        <v>4096</v>
      </c>
      <c r="I1255" s="4">
        <v>6</v>
      </c>
      <c r="L1255" s="4">
        <v>5</v>
      </c>
      <c r="M1255" s="4" t="s">
        <v>4587</v>
      </c>
      <c r="N1255" s="4" t="s">
        <v>4673</v>
      </c>
      <c r="T1255" s="4" t="s">
        <v>9657</v>
      </c>
      <c r="U1255" s="4" t="s">
        <v>73</v>
      </c>
      <c r="V1255" s="4" t="s">
        <v>74</v>
      </c>
      <c r="W1255" s="4" t="s">
        <v>126</v>
      </c>
      <c r="X1255" s="4" t="s">
        <v>9968</v>
      </c>
      <c r="Y1255" s="4" t="s">
        <v>4674</v>
      </c>
      <c r="Z1255" s="4" t="s">
        <v>4675</v>
      </c>
      <c r="AC1255" s="4">
        <v>43</v>
      </c>
      <c r="AD1255" s="4" t="s">
        <v>274</v>
      </c>
      <c r="AE1255" s="4" t="s">
        <v>275</v>
      </c>
      <c r="AJ1255" s="4" t="s">
        <v>34</v>
      </c>
      <c r="AK1255" s="4" t="s">
        <v>35</v>
      </c>
      <c r="AL1255" s="4" t="s">
        <v>115</v>
      </c>
      <c r="AM1255" s="4" t="s">
        <v>9221</v>
      </c>
      <c r="AT1255" s="4" t="s">
        <v>82</v>
      </c>
      <c r="AU1255" s="4" t="s">
        <v>83</v>
      </c>
      <c r="AV1255" s="4" t="s">
        <v>4340</v>
      </c>
      <c r="AW1255" s="4" t="s">
        <v>4341</v>
      </c>
      <c r="BG1255" s="4" t="s">
        <v>82</v>
      </c>
      <c r="BH1255" s="4" t="s">
        <v>83</v>
      </c>
      <c r="BI1255" s="4" t="s">
        <v>3672</v>
      </c>
      <c r="BJ1255" s="4" t="s">
        <v>3673</v>
      </c>
      <c r="BK1255" s="4" t="s">
        <v>82</v>
      </c>
      <c r="BL1255" s="4" t="s">
        <v>83</v>
      </c>
      <c r="BM1255" s="4" t="s">
        <v>4676</v>
      </c>
      <c r="BN1255" s="4" t="s">
        <v>9969</v>
      </c>
      <c r="BO1255" s="4" t="s">
        <v>82</v>
      </c>
      <c r="BP1255" s="4" t="s">
        <v>83</v>
      </c>
      <c r="BQ1255" s="4" t="s">
        <v>4677</v>
      </c>
      <c r="BR1255" s="4" t="s">
        <v>4678</v>
      </c>
      <c r="BS1255" s="4" t="s">
        <v>909</v>
      </c>
      <c r="BT1255" s="4" t="s">
        <v>910</v>
      </c>
    </row>
    <row r="1256" spans="1:72" ht="13.5" customHeight="1">
      <c r="A1256" s="6" t="str">
        <f>HYPERLINK("http://kyu.snu.ac.kr/sdhj/index.jsp?type=hj/GK14791_00IM0001_141b.jpg","1870_해북촌_141b")</f>
        <v>1870_해북촌_141b</v>
      </c>
      <c r="B1256" s="4">
        <v>1870</v>
      </c>
      <c r="C1256" s="4" t="s">
        <v>9679</v>
      </c>
      <c r="D1256" s="4" t="s">
        <v>9680</v>
      </c>
      <c r="E1256" s="4">
        <v>1255</v>
      </c>
      <c r="F1256" s="4">
        <v>8</v>
      </c>
      <c r="G1256" s="4" t="s">
        <v>4095</v>
      </c>
      <c r="H1256" s="4" t="s">
        <v>4096</v>
      </c>
      <c r="I1256" s="4">
        <v>6</v>
      </c>
      <c r="L1256" s="4">
        <v>5</v>
      </c>
      <c r="M1256" s="4" t="s">
        <v>4587</v>
      </c>
      <c r="N1256" s="4" t="s">
        <v>4673</v>
      </c>
      <c r="S1256" s="4" t="s">
        <v>96</v>
      </c>
      <c r="T1256" s="4" t="s">
        <v>97</v>
      </c>
      <c r="W1256" s="4" t="s">
        <v>126</v>
      </c>
      <c r="X1256" s="4" t="s">
        <v>9968</v>
      </c>
      <c r="Y1256" s="4" t="s">
        <v>100</v>
      </c>
      <c r="Z1256" s="4" t="s">
        <v>101</v>
      </c>
      <c r="AC1256" s="4">
        <v>43</v>
      </c>
      <c r="AD1256" s="4" t="s">
        <v>274</v>
      </c>
      <c r="AE1256" s="4" t="s">
        <v>275</v>
      </c>
      <c r="AJ1256" s="4" t="s">
        <v>104</v>
      </c>
      <c r="AK1256" s="4" t="s">
        <v>105</v>
      </c>
      <c r="AL1256" s="4" t="s">
        <v>222</v>
      </c>
      <c r="AM1256" s="4" t="s">
        <v>223</v>
      </c>
      <c r="AT1256" s="4" t="s">
        <v>82</v>
      </c>
      <c r="AU1256" s="4" t="s">
        <v>83</v>
      </c>
      <c r="AV1256" s="4" t="s">
        <v>4465</v>
      </c>
      <c r="AW1256" s="4" t="s">
        <v>4466</v>
      </c>
      <c r="BG1256" s="4" t="s">
        <v>82</v>
      </c>
      <c r="BH1256" s="4" t="s">
        <v>83</v>
      </c>
      <c r="BI1256" s="4" t="s">
        <v>4679</v>
      </c>
      <c r="BJ1256" s="4" t="s">
        <v>4680</v>
      </c>
      <c r="BK1256" s="4" t="s">
        <v>82</v>
      </c>
      <c r="BL1256" s="4" t="s">
        <v>83</v>
      </c>
      <c r="BM1256" s="4" t="s">
        <v>4681</v>
      </c>
      <c r="BN1256" s="4" t="s">
        <v>2733</v>
      </c>
      <c r="BO1256" s="4" t="s">
        <v>82</v>
      </c>
      <c r="BP1256" s="4" t="s">
        <v>83</v>
      </c>
      <c r="BQ1256" s="4" t="s">
        <v>4682</v>
      </c>
      <c r="BR1256" s="4" t="s">
        <v>4683</v>
      </c>
      <c r="BS1256" s="4" t="s">
        <v>222</v>
      </c>
      <c r="BT1256" s="4" t="s">
        <v>223</v>
      </c>
    </row>
    <row r="1257" spans="1:72" ht="13.5" customHeight="1">
      <c r="A1257" s="6" t="str">
        <f>HYPERLINK("http://kyu.snu.ac.kr/sdhj/index.jsp?type=hj/GK14791_00IM0001_141b.jpg","1870_해북촌_141b")</f>
        <v>1870_해북촌_141b</v>
      </c>
      <c r="B1257" s="4">
        <v>1870</v>
      </c>
      <c r="C1257" s="4" t="s">
        <v>9113</v>
      </c>
      <c r="D1257" s="4" t="s">
        <v>9114</v>
      </c>
      <c r="E1257" s="4">
        <v>1256</v>
      </c>
      <c r="F1257" s="4">
        <v>8</v>
      </c>
      <c r="G1257" s="4" t="s">
        <v>4095</v>
      </c>
      <c r="H1257" s="4" t="s">
        <v>4096</v>
      </c>
      <c r="I1257" s="4">
        <v>6</v>
      </c>
      <c r="L1257" s="4">
        <v>5</v>
      </c>
      <c r="M1257" s="4" t="s">
        <v>4587</v>
      </c>
      <c r="N1257" s="4" t="s">
        <v>4673</v>
      </c>
      <c r="T1257" s="4" t="s">
        <v>9660</v>
      </c>
      <c r="U1257" s="4" t="s">
        <v>138</v>
      </c>
      <c r="V1257" s="4" t="s">
        <v>139</v>
      </c>
      <c r="Y1257" s="4" t="s">
        <v>830</v>
      </c>
      <c r="Z1257" s="4" t="s">
        <v>831</v>
      </c>
      <c r="AD1257" s="4" t="s">
        <v>174</v>
      </c>
      <c r="AE1257" s="4" t="s">
        <v>175</v>
      </c>
    </row>
    <row r="1258" spans="1:72" ht="13.5" customHeight="1">
      <c r="A1258" s="6" t="str">
        <f>HYPERLINK("http://kyu.snu.ac.kr/sdhj/index.jsp?type=hj/GK14791_00IM0001_141b.jpg","1870_해북촌_141b")</f>
        <v>1870_해북촌_141b</v>
      </c>
      <c r="B1258" s="4">
        <v>1870</v>
      </c>
      <c r="C1258" s="4" t="s">
        <v>9142</v>
      </c>
      <c r="D1258" s="4" t="s">
        <v>9143</v>
      </c>
      <c r="E1258" s="4">
        <v>1257</v>
      </c>
      <c r="F1258" s="4">
        <v>8</v>
      </c>
      <c r="G1258" s="4" t="s">
        <v>4095</v>
      </c>
      <c r="H1258" s="4" t="s">
        <v>4096</v>
      </c>
      <c r="I1258" s="4">
        <v>6</v>
      </c>
      <c r="L1258" s="4">
        <v>5</v>
      </c>
      <c r="M1258" s="4" t="s">
        <v>4587</v>
      </c>
      <c r="N1258" s="4" t="s">
        <v>4673</v>
      </c>
      <c r="T1258" s="4" t="s">
        <v>9660</v>
      </c>
      <c r="Y1258" s="4" t="s">
        <v>4684</v>
      </c>
      <c r="Z1258" s="4" t="s">
        <v>4685</v>
      </c>
      <c r="AD1258" s="4" t="s">
        <v>826</v>
      </c>
      <c r="AE1258" s="4" t="s">
        <v>827</v>
      </c>
    </row>
    <row r="1259" spans="1:72" ht="13.5" customHeight="1">
      <c r="A1259" s="6" t="str">
        <f>HYPERLINK("http://kyu.snu.ac.kr/sdhj/index.jsp?type=hj/GK14791_00IM0001_141b.jpg","1870_해북촌_141b")</f>
        <v>1870_해북촌_141b</v>
      </c>
      <c r="B1259" s="4">
        <v>1870</v>
      </c>
      <c r="C1259" s="4" t="s">
        <v>9142</v>
      </c>
      <c r="D1259" s="4" t="s">
        <v>9143</v>
      </c>
      <c r="E1259" s="4">
        <v>1258</v>
      </c>
      <c r="F1259" s="4">
        <v>8</v>
      </c>
      <c r="G1259" s="4" t="s">
        <v>4095</v>
      </c>
      <c r="H1259" s="4" t="s">
        <v>4096</v>
      </c>
      <c r="I1259" s="4">
        <v>7</v>
      </c>
      <c r="J1259" s="4" t="s">
        <v>4686</v>
      </c>
      <c r="K1259" s="4" t="s">
        <v>4687</v>
      </c>
      <c r="L1259" s="4">
        <v>1</v>
      </c>
      <c r="M1259" s="4" t="s">
        <v>4688</v>
      </c>
      <c r="N1259" s="4" t="s">
        <v>4689</v>
      </c>
      <c r="T1259" s="4" t="s">
        <v>9661</v>
      </c>
      <c r="U1259" s="4" t="s">
        <v>73</v>
      </c>
      <c r="V1259" s="4" t="s">
        <v>74</v>
      </c>
      <c r="W1259" s="4" t="s">
        <v>75</v>
      </c>
      <c r="X1259" s="4" t="s">
        <v>9970</v>
      </c>
      <c r="Y1259" s="4" t="s">
        <v>3672</v>
      </c>
      <c r="Z1259" s="4" t="s">
        <v>3673</v>
      </c>
      <c r="AC1259" s="4">
        <v>67</v>
      </c>
      <c r="AD1259" s="4" t="s">
        <v>560</v>
      </c>
      <c r="AE1259" s="4" t="s">
        <v>561</v>
      </c>
      <c r="AJ1259" s="4" t="s">
        <v>34</v>
      </c>
      <c r="AK1259" s="4" t="s">
        <v>35</v>
      </c>
      <c r="AL1259" s="4" t="s">
        <v>260</v>
      </c>
      <c r="AM1259" s="4" t="s">
        <v>261</v>
      </c>
      <c r="AT1259" s="4" t="s">
        <v>82</v>
      </c>
      <c r="AU1259" s="4" t="s">
        <v>83</v>
      </c>
      <c r="AV1259" s="4" t="s">
        <v>4351</v>
      </c>
      <c r="AW1259" s="4" t="s">
        <v>4352</v>
      </c>
      <c r="BG1259" s="4" t="s">
        <v>82</v>
      </c>
      <c r="BH1259" s="4" t="s">
        <v>83</v>
      </c>
      <c r="BI1259" s="4" t="s">
        <v>4353</v>
      </c>
      <c r="BJ1259" s="4" t="s">
        <v>4354</v>
      </c>
      <c r="BK1259" s="4" t="s">
        <v>82</v>
      </c>
      <c r="BL1259" s="4" t="s">
        <v>83</v>
      </c>
      <c r="BM1259" s="4" t="s">
        <v>4690</v>
      </c>
      <c r="BN1259" s="4" t="s">
        <v>4691</v>
      </c>
      <c r="BO1259" s="4" t="s">
        <v>82</v>
      </c>
      <c r="BP1259" s="4" t="s">
        <v>83</v>
      </c>
      <c r="BQ1259" s="4" t="s">
        <v>4692</v>
      </c>
      <c r="BR1259" s="4" t="s">
        <v>4693</v>
      </c>
      <c r="BS1259" s="4" t="s">
        <v>115</v>
      </c>
      <c r="BT1259" s="4" t="s">
        <v>9971</v>
      </c>
    </row>
    <row r="1260" spans="1:72" ht="13.5" customHeight="1">
      <c r="A1260" s="6" t="str">
        <f>HYPERLINK("http://kyu.snu.ac.kr/sdhj/index.jsp?type=hj/GK14791_00IM0001_141b.jpg","1870_해북촌_141b")</f>
        <v>1870_해북촌_141b</v>
      </c>
      <c r="B1260" s="4">
        <v>1870</v>
      </c>
      <c r="C1260" s="4" t="s">
        <v>9895</v>
      </c>
      <c r="D1260" s="4" t="s">
        <v>9896</v>
      </c>
      <c r="E1260" s="4">
        <v>1259</v>
      </c>
      <c r="F1260" s="4">
        <v>8</v>
      </c>
      <c r="G1260" s="4" t="s">
        <v>4095</v>
      </c>
      <c r="H1260" s="4" t="s">
        <v>4096</v>
      </c>
      <c r="I1260" s="4">
        <v>7</v>
      </c>
      <c r="L1260" s="4">
        <v>1</v>
      </c>
      <c r="M1260" s="4" t="s">
        <v>4688</v>
      </c>
      <c r="N1260" s="4" t="s">
        <v>4689</v>
      </c>
      <c r="S1260" s="4" t="s">
        <v>116</v>
      </c>
      <c r="T1260" s="4" t="s">
        <v>117</v>
      </c>
      <c r="Y1260" s="4" t="s">
        <v>4694</v>
      </c>
      <c r="Z1260" s="4" t="s">
        <v>1298</v>
      </c>
      <c r="AC1260" s="4">
        <v>45</v>
      </c>
      <c r="AD1260" s="4" t="s">
        <v>510</v>
      </c>
      <c r="AE1260" s="4" t="s">
        <v>511</v>
      </c>
    </row>
    <row r="1261" spans="1:72" ht="13.5" customHeight="1">
      <c r="A1261" s="6" t="str">
        <f>HYPERLINK("http://kyu.snu.ac.kr/sdhj/index.jsp?type=hj/GK14791_00IM0001_141b.jpg","1870_해북촌_141b")</f>
        <v>1870_해북촌_141b</v>
      </c>
      <c r="B1261" s="4">
        <v>1870</v>
      </c>
      <c r="C1261" s="4" t="s">
        <v>9665</v>
      </c>
      <c r="D1261" s="4" t="s">
        <v>9666</v>
      </c>
      <c r="E1261" s="4">
        <v>1260</v>
      </c>
      <c r="F1261" s="4">
        <v>8</v>
      </c>
      <c r="G1261" s="4" t="s">
        <v>4095</v>
      </c>
      <c r="H1261" s="4" t="s">
        <v>4096</v>
      </c>
      <c r="I1261" s="4">
        <v>7</v>
      </c>
      <c r="L1261" s="4">
        <v>1</v>
      </c>
      <c r="M1261" s="4" t="s">
        <v>4688</v>
      </c>
      <c r="N1261" s="4" t="s">
        <v>4689</v>
      </c>
      <c r="S1261" s="4" t="s">
        <v>124</v>
      </c>
      <c r="T1261" s="4" t="s">
        <v>125</v>
      </c>
      <c r="W1261" s="4" t="s">
        <v>310</v>
      </c>
      <c r="X1261" s="4" t="s">
        <v>311</v>
      </c>
      <c r="Y1261" s="4" t="s">
        <v>100</v>
      </c>
      <c r="Z1261" s="4" t="s">
        <v>101</v>
      </c>
      <c r="AC1261" s="4">
        <v>45</v>
      </c>
      <c r="AD1261" s="4" t="s">
        <v>510</v>
      </c>
      <c r="AE1261" s="4" t="s">
        <v>511</v>
      </c>
    </row>
    <row r="1262" spans="1:72" ht="13.5" customHeight="1">
      <c r="A1262" s="6" t="str">
        <f>HYPERLINK("http://kyu.snu.ac.kr/sdhj/index.jsp?type=hj/GK14791_00IM0001_141b.jpg","1870_해북촌_141b")</f>
        <v>1870_해북촌_141b</v>
      </c>
      <c r="B1262" s="4">
        <v>1870</v>
      </c>
      <c r="C1262" s="4" t="s">
        <v>9665</v>
      </c>
      <c r="D1262" s="4" t="s">
        <v>9666</v>
      </c>
      <c r="E1262" s="4">
        <v>1261</v>
      </c>
      <c r="F1262" s="4">
        <v>8</v>
      </c>
      <c r="G1262" s="4" t="s">
        <v>4095</v>
      </c>
      <c r="H1262" s="4" t="s">
        <v>4096</v>
      </c>
      <c r="I1262" s="4">
        <v>7</v>
      </c>
      <c r="L1262" s="4">
        <v>1</v>
      </c>
      <c r="M1262" s="4" t="s">
        <v>4688</v>
      </c>
      <c r="N1262" s="4" t="s">
        <v>4689</v>
      </c>
      <c r="S1262" s="4" t="s">
        <v>116</v>
      </c>
      <c r="T1262" s="4" t="s">
        <v>117</v>
      </c>
      <c r="Y1262" s="4" t="s">
        <v>4695</v>
      </c>
      <c r="Z1262" s="4" t="s">
        <v>3685</v>
      </c>
      <c r="AC1262" s="4">
        <v>37</v>
      </c>
      <c r="AD1262" s="4" t="s">
        <v>278</v>
      </c>
      <c r="AE1262" s="4" t="s">
        <v>279</v>
      </c>
    </row>
    <row r="1263" spans="1:72" ht="13.5" customHeight="1">
      <c r="A1263" s="6" t="str">
        <f>HYPERLINK("http://kyu.snu.ac.kr/sdhj/index.jsp?type=hj/GK14791_00IM0001_141b.jpg","1870_해북촌_141b")</f>
        <v>1870_해북촌_141b</v>
      </c>
      <c r="B1263" s="4">
        <v>1870</v>
      </c>
      <c r="C1263" s="4" t="s">
        <v>9665</v>
      </c>
      <c r="D1263" s="4" t="s">
        <v>9666</v>
      </c>
      <c r="E1263" s="4">
        <v>1262</v>
      </c>
      <c r="F1263" s="4">
        <v>8</v>
      </c>
      <c r="G1263" s="4" t="s">
        <v>4095</v>
      </c>
      <c r="H1263" s="4" t="s">
        <v>4096</v>
      </c>
      <c r="I1263" s="4">
        <v>7</v>
      </c>
      <c r="L1263" s="4">
        <v>1</v>
      </c>
      <c r="M1263" s="4" t="s">
        <v>4688</v>
      </c>
      <c r="N1263" s="4" t="s">
        <v>4689</v>
      </c>
      <c r="S1263" s="4" t="s">
        <v>124</v>
      </c>
      <c r="T1263" s="4" t="s">
        <v>125</v>
      </c>
      <c r="W1263" s="4" t="s">
        <v>126</v>
      </c>
      <c r="X1263" s="4" t="s">
        <v>9667</v>
      </c>
      <c r="Y1263" s="4" t="s">
        <v>100</v>
      </c>
      <c r="Z1263" s="4" t="s">
        <v>101</v>
      </c>
      <c r="AC1263" s="4">
        <v>37</v>
      </c>
      <c r="AD1263" s="4" t="s">
        <v>278</v>
      </c>
      <c r="AE1263" s="4" t="s">
        <v>279</v>
      </c>
    </row>
    <row r="1264" spans="1:72" ht="13.5" customHeight="1">
      <c r="A1264" s="6" t="str">
        <f>HYPERLINK("http://kyu.snu.ac.kr/sdhj/index.jsp?type=hj/GK14791_00IM0001_141b.jpg","1870_해북촌_141b")</f>
        <v>1870_해북촌_141b</v>
      </c>
      <c r="B1264" s="4">
        <v>1870</v>
      </c>
      <c r="C1264" s="4" t="s">
        <v>9665</v>
      </c>
      <c r="D1264" s="4" t="s">
        <v>9666</v>
      </c>
      <c r="E1264" s="4">
        <v>1263</v>
      </c>
      <c r="F1264" s="4">
        <v>8</v>
      </c>
      <c r="G1264" s="4" t="s">
        <v>4095</v>
      </c>
      <c r="H1264" s="4" t="s">
        <v>4096</v>
      </c>
      <c r="I1264" s="4">
        <v>7</v>
      </c>
      <c r="L1264" s="4">
        <v>1</v>
      </c>
      <c r="M1264" s="4" t="s">
        <v>4688</v>
      </c>
      <c r="N1264" s="4" t="s">
        <v>4689</v>
      </c>
      <c r="T1264" s="4" t="s">
        <v>9668</v>
      </c>
      <c r="U1264" s="4" t="s">
        <v>138</v>
      </c>
      <c r="V1264" s="4" t="s">
        <v>139</v>
      </c>
      <c r="Y1264" s="4" t="s">
        <v>4696</v>
      </c>
      <c r="Z1264" s="4" t="s">
        <v>595</v>
      </c>
      <c r="AD1264" s="4" t="s">
        <v>540</v>
      </c>
      <c r="AE1264" s="4" t="s">
        <v>541</v>
      </c>
    </row>
    <row r="1265" spans="1:72" ht="13.5" customHeight="1">
      <c r="A1265" s="6" t="str">
        <f>HYPERLINK("http://kyu.snu.ac.kr/sdhj/index.jsp?type=hj/GK14791_00IM0001_141b.jpg","1870_해북촌_141b")</f>
        <v>1870_해북촌_141b</v>
      </c>
      <c r="B1265" s="4">
        <v>1870</v>
      </c>
      <c r="C1265" s="4" t="s">
        <v>9665</v>
      </c>
      <c r="D1265" s="4" t="s">
        <v>9666</v>
      </c>
      <c r="E1265" s="4">
        <v>1264</v>
      </c>
      <c r="F1265" s="4">
        <v>8</v>
      </c>
      <c r="G1265" s="4" t="s">
        <v>4095</v>
      </c>
      <c r="H1265" s="4" t="s">
        <v>4096</v>
      </c>
      <c r="I1265" s="4">
        <v>7</v>
      </c>
      <c r="L1265" s="4">
        <v>1</v>
      </c>
      <c r="M1265" s="4" t="s">
        <v>4688</v>
      </c>
      <c r="N1265" s="4" t="s">
        <v>4689</v>
      </c>
      <c r="T1265" s="4" t="s">
        <v>9668</v>
      </c>
      <c r="U1265" s="4" t="s">
        <v>138</v>
      </c>
      <c r="V1265" s="4" t="s">
        <v>139</v>
      </c>
      <c r="Y1265" s="4" t="s">
        <v>4697</v>
      </c>
      <c r="Z1265" s="4" t="s">
        <v>513</v>
      </c>
      <c r="AD1265" s="4" t="s">
        <v>238</v>
      </c>
      <c r="AE1265" s="4" t="s">
        <v>239</v>
      </c>
    </row>
    <row r="1266" spans="1:72" ht="13.5" customHeight="1">
      <c r="A1266" s="6" t="str">
        <f>HYPERLINK("http://kyu.snu.ac.kr/sdhj/index.jsp?type=hj/GK14791_00IM0001_141b.jpg","1870_해북촌_141b")</f>
        <v>1870_해북촌_141b</v>
      </c>
      <c r="B1266" s="4">
        <v>1870</v>
      </c>
      <c r="C1266" s="4" t="s">
        <v>9665</v>
      </c>
      <c r="D1266" s="4" t="s">
        <v>9666</v>
      </c>
      <c r="E1266" s="4">
        <v>1265</v>
      </c>
      <c r="F1266" s="4">
        <v>8</v>
      </c>
      <c r="G1266" s="4" t="s">
        <v>4095</v>
      </c>
      <c r="H1266" s="4" t="s">
        <v>4096</v>
      </c>
      <c r="I1266" s="4">
        <v>7</v>
      </c>
      <c r="L1266" s="4">
        <v>2</v>
      </c>
      <c r="M1266" s="4" t="s">
        <v>4698</v>
      </c>
      <c r="N1266" s="4" t="s">
        <v>4699</v>
      </c>
      <c r="T1266" s="4" t="s">
        <v>9892</v>
      </c>
      <c r="U1266" s="4" t="s">
        <v>73</v>
      </c>
      <c r="V1266" s="4" t="s">
        <v>74</v>
      </c>
      <c r="W1266" s="4" t="s">
        <v>1269</v>
      </c>
      <c r="X1266" s="4" t="s">
        <v>585</v>
      </c>
      <c r="Y1266" s="4" t="s">
        <v>4700</v>
      </c>
      <c r="Z1266" s="4" t="s">
        <v>4701</v>
      </c>
      <c r="AC1266" s="4">
        <v>59</v>
      </c>
      <c r="AD1266" s="4" t="s">
        <v>378</v>
      </c>
      <c r="AE1266" s="4" t="s">
        <v>379</v>
      </c>
      <c r="AJ1266" s="4" t="s">
        <v>34</v>
      </c>
      <c r="AK1266" s="4" t="s">
        <v>35</v>
      </c>
      <c r="AL1266" s="4" t="s">
        <v>757</v>
      </c>
      <c r="AM1266" s="4" t="s">
        <v>758</v>
      </c>
      <c r="AT1266" s="4" t="s">
        <v>82</v>
      </c>
      <c r="AU1266" s="4" t="s">
        <v>83</v>
      </c>
      <c r="AV1266" s="4" t="s">
        <v>1366</v>
      </c>
      <c r="AW1266" s="4" t="s">
        <v>1367</v>
      </c>
      <c r="BG1266" s="4" t="s">
        <v>82</v>
      </c>
      <c r="BH1266" s="4" t="s">
        <v>83</v>
      </c>
      <c r="BI1266" s="4" t="s">
        <v>4702</v>
      </c>
      <c r="BJ1266" s="4" t="s">
        <v>4703</v>
      </c>
      <c r="BK1266" s="4" t="s">
        <v>336</v>
      </c>
      <c r="BL1266" s="4" t="s">
        <v>337</v>
      </c>
      <c r="BM1266" s="4" t="s">
        <v>4704</v>
      </c>
      <c r="BN1266" s="4" t="s">
        <v>9972</v>
      </c>
      <c r="BO1266" s="4" t="s">
        <v>82</v>
      </c>
      <c r="BP1266" s="4" t="s">
        <v>83</v>
      </c>
      <c r="BQ1266" s="4" t="s">
        <v>4705</v>
      </c>
      <c r="BR1266" s="4" t="s">
        <v>9973</v>
      </c>
      <c r="BS1266" s="4" t="s">
        <v>202</v>
      </c>
      <c r="BT1266" s="4" t="s">
        <v>203</v>
      </c>
    </row>
    <row r="1267" spans="1:72" ht="13.5" customHeight="1">
      <c r="A1267" s="6" t="str">
        <f>HYPERLINK("http://kyu.snu.ac.kr/sdhj/index.jsp?type=hj/GK14791_00IM0001_141b.jpg","1870_해북촌_141b")</f>
        <v>1870_해북촌_141b</v>
      </c>
      <c r="B1267" s="4">
        <v>1870</v>
      </c>
      <c r="C1267" s="4" t="s">
        <v>9925</v>
      </c>
      <c r="D1267" s="4" t="s">
        <v>9926</v>
      </c>
      <c r="E1267" s="4">
        <v>1266</v>
      </c>
      <c r="F1267" s="4">
        <v>8</v>
      </c>
      <c r="G1267" s="4" t="s">
        <v>4095</v>
      </c>
      <c r="H1267" s="4" t="s">
        <v>4096</v>
      </c>
      <c r="I1267" s="4">
        <v>7</v>
      </c>
      <c r="L1267" s="4">
        <v>2</v>
      </c>
      <c r="M1267" s="4" t="s">
        <v>4698</v>
      </c>
      <c r="N1267" s="4" t="s">
        <v>4699</v>
      </c>
      <c r="S1267" s="4" t="s">
        <v>116</v>
      </c>
      <c r="T1267" s="4" t="s">
        <v>117</v>
      </c>
      <c r="Y1267" s="4" t="s">
        <v>4706</v>
      </c>
      <c r="Z1267" s="4" t="s">
        <v>4707</v>
      </c>
      <c r="AC1267" s="4">
        <v>40</v>
      </c>
      <c r="AD1267" s="4" t="s">
        <v>308</v>
      </c>
      <c r="AE1267" s="4" t="s">
        <v>309</v>
      </c>
    </row>
    <row r="1268" spans="1:72" ht="13.5" customHeight="1">
      <c r="A1268" s="6" t="str">
        <f>HYPERLINK("http://kyu.snu.ac.kr/sdhj/index.jsp?type=hj/GK14791_00IM0001_141b.jpg","1870_해북촌_141b")</f>
        <v>1870_해북촌_141b</v>
      </c>
      <c r="B1268" s="4">
        <v>1870</v>
      </c>
      <c r="C1268" s="4" t="s">
        <v>9897</v>
      </c>
      <c r="D1268" s="4" t="s">
        <v>9898</v>
      </c>
      <c r="E1268" s="4">
        <v>1267</v>
      </c>
      <c r="F1268" s="4">
        <v>8</v>
      </c>
      <c r="G1268" s="4" t="s">
        <v>4095</v>
      </c>
      <c r="H1268" s="4" t="s">
        <v>4096</v>
      </c>
      <c r="I1268" s="4">
        <v>7</v>
      </c>
      <c r="L1268" s="4">
        <v>2</v>
      </c>
      <c r="M1268" s="4" t="s">
        <v>4698</v>
      </c>
      <c r="N1268" s="4" t="s">
        <v>4699</v>
      </c>
      <c r="T1268" s="4" t="s">
        <v>9899</v>
      </c>
      <c r="U1268" s="4" t="s">
        <v>138</v>
      </c>
      <c r="V1268" s="4" t="s">
        <v>139</v>
      </c>
      <c r="Y1268" s="4" t="s">
        <v>4708</v>
      </c>
      <c r="Z1268" s="4" t="s">
        <v>4709</v>
      </c>
      <c r="AD1268" s="4" t="s">
        <v>278</v>
      </c>
      <c r="AE1268" s="4" t="s">
        <v>279</v>
      </c>
    </row>
    <row r="1269" spans="1:72" ht="13.5" customHeight="1">
      <c r="A1269" s="6" t="str">
        <f>HYPERLINK("http://kyu.snu.ac.kr/sdhj/index.jsp?type=hj/GK14791_00IM0001_141b.jpg","1870_해북촌_141b")</f>
        <v>1870_해북촌_141b</v>
      </c>
      <c r="B1269" s="4">
        <v>1870</v>
      </c>
      <c r="C1269" s="4" t="s">
        <v>9897</v>
      </c>
      <c r="D1269" s="4" t="s">
        <v>9898</v>
      </c>
      <c r="E1269" s="4">
        <v>1268</v>
      </c>
      <c r="F1269" s="4">
        <v>8</v>
      </c>
      <c r="G1269" s="4" t="s">
        <v>4095</v>
      </c>
      <c r="H1269" s="4" t="s">
        <v>4096</v>
      </c>
      <c r="I1269" s="4">
        <v>7</v>
      </c>
      <c r="L1269" s="4">
        <v>2</v>
      </c>
      <c r="M1269" s="4" t="s">
        <v>4698</v>
      </c>
      <c r="N1269" s="4" t="s">
        <v>4699</v>
      </c>
      <c r="T1269" s="4" t="s">
        <v>9899</v>
      </c>
      <c r="Y1269" s="4" t="s">
        <v>1403</v>
      </c>
      <c r="Z1269" s="4" t="s">
        <v>1404</v>
      </c>
      <c r="AD1269" s="4" t="s">
        <v>238</v>
      </c>
      <c r="AE1269" s="4" t="s">
        <v>239</v>
      </c>
    </row>
    <row r="1270" spans="1:72" ht="13.5" customHeight="1">
      <c r="A1270" s="6" t="str">
        <f>HYPERLINK("http://kyu.snu.ac.kr/sdhj/index.jsp?type=hj/GK14791_00IM0001_141b.jpg","1870_해북촌_141b")</f>
        <v>1870_해북촌_141b</v>
      </c>
      <c r="B1270" s="4">
        <v>1870</v>
      </c>
      <c r="C1270" s="4" t="s">
        <v>9897</v>
      </c>
      <c r="D1270" s="4" t="s">
        <v>9898</v>
      </c>
      <c r="E1270" s="4">
        <v>1269</v>
      </c>
      <c r="F1270" s="4">
        <v>8</v>
      </c>
      <c r="G1270" s="4" t="s">
        <v>4095</v>
      </c>
      <c r="H1270" s="4" t="s">
        <v>4096</v>
      </c>
      <c r="I1270" s="4">
        <v>7</v>
      </c>
      <c r="L1270" s="4">
        <v>2</v>
      </c>
      <c r="M1270" s="4" t="s">
        <v>4698</v>
      </c>
      <c r="N1270" s="4" t="s">
        <v>4699</v>
      </c>
      <c r="T1270" s="4" t="s">
        <v>9899</v>
      </c>
      <c r="Y1270" s="4" t="s">
        <v>9974</v>
      </c>
      <c r="Z1270" s="4" t="s">
        <v>4710</v>
      </c>
      <c r="AD1270" s="4" t="s">
        <v>258</v>
      </c>
      <c r="AE1270" s="4" t="s">
        <v>259</v>
      </c>
    </row>
    <row r="1271" spans="1:72" ht="13.5" customHeight="1">
      <c r="A1271" s="6" t="str">
        <f>HYPERLINK("http://kyu.snu.ac.kr/sdhj/index.jsp?type=hj/GK14791_00IM0001_141b.jpg","1870_해북촌_141b")</f>
        <v>1870_해북촌_141b</v>
      </c>
      <c r="B1271" s="4">
        <v>1870</v>
      </c>
      <c r="C1271" s="4" t="s">
        <v>9897</v>
      </c>
      <c r="D1271" s="4" t="s">
        <v>9898</v>
      </c>
      <c r="E1271" s="4">
        <v>1270</v>
      </c>
      <c r="F1271" s="4">
        <v>8</v>
      </c>
      <c r="G1271" s="4" t="s">
        <v>4095</v>
      </c>
      <c r="H1271" s="4" t="s">
        <v>4096</v>
      </c>
      <c r="I1271" s="4">
        <v>7</v>
      </c>
      <c r="L1271" s="4">
        <v>3</v>
      </c>
      <c r="M1271" s="4" t="s">
        <v>4711</v>
      </c>
      <c r="N1271" s="4" t="s">
        <v>4712</v>
      </c>
      <c r="T1271" s="4" t="s">
        <v>9030</v>
      </c>
      <c r="U1271" s="4" t="s">
        <v>73</v>
      </c>
      <c r="V1271" s="4" t="s">
        <v>74</v>
      </c>
      <c r="W1271" s="4" t="s">
        <v>426</v>
      </c>
      <c r="X1271" s="4" t="s">
        <v>427</v>
      </c>
      <c r="Y1271" s="4" t="s">
        <v>4713</v>
      </c>
      <c r="Z1271" s="4" t="s">
        <v>4714</v>
      </c>
      <c r="AC1271" s="4">
        <v>49</v>
      </c>
      <c r="AD1271" s="4" t="s">
        <v>492</v>
      </c>
      <c r="AE1271" s="4" t="s">
        <v>493</v>
      </c>
      <c r="AJ1271" s="4" t="s">
        <v>34</v>
      </c>
      <c r="AK1271" s="4" t="s">
        <v>35</v>
      </c>
      <c r="AL1271" s="4" t="s">
        <v>428</v>
      </c>
      <c r="AM1271" s="4" t="s">
        <v>429</v>
      </c>
      <c r="AT1271" s="4" t="s">
        <v>82</v>
      </c>
      <c r="AU1271" s="4" t="s">
        <v>83</v>
      </c>
      <c r="AV1271" s="4" t="s">
        <v>4715</v>
      </c>
      <c r="AW1271" s="4" t="s">
        <v>4716</v>
      </c>
      <c r="BG1271" s="4" t="s">
        <v>82</v>
      </c>
      <c r="BH1271" s="4" t="s">
        <v>83</v>
      </c>
      <c r="BI1271" s="4" t="s">
        <v>4717</v>
      </c>
      <c r="BJ1271" s="4" t="s">
        <v>4718</v>
      </c>
      <c r="BK1271" s="4" t="s">
        <v>82</v>
      </c>
      <c r="BL1271" s="4" t="s">
        <v>83</v>
      </c>
      <c r="BM1271" s="4" t="s">
        <v>4719</v>
      </c>
      <c r="BN1271" s="4" t="s">
        <v>4720</v>
      </c>
      <c r="BO1271" s="4" t="s">
        <v>82</v>
      </c>
      <c r="BP1271" s="4" t="s">
        <v>83</v>
      </c>
      <c r="BQ1271" s="4" t="s">
        <v>4721</v>
      </c>
      <c r="BR1271" s="4" t="s">
        <v>4722</v>
      </c>
      <c r="BS1271" s="4" t="s">
        <v>757</v>
      </c>
      <c r="BT1271" s="4" t="s">
        <v>758</v>
      </c>
    </row>
    <row r="1272" spans="1:72" ht="13.5" customHeight="1">
      <c r="A1272" s="6" t="str">
        <f>HYPERLINK("http://kyu.snu.ac.kr/sdhj/index.jsp?type=hj/GK14791_00IM0001_141b.jpg","1870_해북촌_141b")</f>
        <v>1870_해북촌_141b</v>
      </c>
      <c r="B1272" s="4">
        <v>1870</v>
      </c>
      <c r="C1272" s="4" t="s">
        <v>9033</v>
      </c>
      <c r="D1272" s="4" t="s">
        <v>9034</v>
      </c>
      <c r="E1272" s="4">
        <v>1271</v>
      </c>
      <c r="F1272" s="4">
        <v>8</v>
      </c>
      <c r="G1272" s="4" t="s">
        <v>4095</v>
      </c>
      <c r="H1272" s="4" t="s">
        <v>4096</v>
      </c>
      <c r="I1272" s="4">
        <v>7</v>
      </c>
      <c r="L1272" s="4">
        <v>3</v>
      </c>
      <c r="M1272" s="4" t="s">
        <v>4711</v>
      </c>
      <c r="N1272" s="4" t="s">
        <v>4712</v>
      </c>
      <c r="S1272" s="4" t="s">
        <v>96</v>
      </c>
      <c r="T1272" s="4" t="s">
        <v>97</v>
      </c>
      <c r="W1272" s="4" t="s">
        <v>75</v>
      </c>
      <c r="X1272" s="4" t="s">
        <v>9035</v>
      </c>
      <c r="Y1272" s="4" t="s">
        <v>100</v>
      </c>
      <c r="Z1272" s="4" t="s">
        <v>101</v>
      </c>
      <c r="AC1272" s="4">
        <v>49</v>
      </c>
      <c r="AD1272" s="4" t="s">
        <v>492</v>
      </c>
      <c r="AE1272" s="4" t="s">
        <v>493</v>
      </c>
      <c r="AJ1272" s="4" t="s">
        <v>104</v>
      </c>
      <c r="AK1272" s="4" t="s">
        <v>105</v>
      </c>
      <c r="AL1272" s="4" t="s">
        <v>260</v>
      </c>
      <c r="AM1272" s="4" t="s">
        <v>261</v>
      </c>
      <c r="AT1272" s="4" t="s">
        <v>82</v>
      </c>
      <c r="AU1272" s="4" t="s">
        <v>83</v>
      </c>
      <c r="AV1272" s="4" t="s">
        <v>4723</v>
      </c>
      <c r="AW1272" s="4" t="s">
        <v>4724</v>
      </c>
      <c r="BG1272" s="4" t="s">
        <v>82</v>
      </c>
      <c r="BH1272" s="4" t="s">
        <v>83</v>
      </c>
      <c r="BI1272" s="4" t="s">
        <v>4725</v>
      </c>
      <c r="BJ1272" s="4" t="s">
        <v>4668</v>
      </c>
      <c r="BK1272" s="4" t="s">
        <v>82</v>
      </c>
      <c r="BL1272" s="4" t="s">
        <v>83</v>
      </c>
      <c r="BM1272" s="4" t="s">
        <v>4726</v>
      </c>
      <c r="BN1272" s="4" t="s">
        <v>4727</v>
      </c>
      <c r="BO1272" s="4" t="s">
        <v>82</v>
      </c>
      <c r="BP1272" s="4" t="s">
        <v>83</v>
      </c>
      <c r="BQ1272" s="4" t="s">
        <v>4728</v>
      </c>
      <c r="BR1272" s="4" t="s">
        <v>4729</v>
      </c>
      <c r="BS1272" s="4" t="s">
        <v>153</v>
      </c>
      <c r="BT1272" s="4" t="s">
        <v>154</v>
      </c>
    </row>
    <row r="1273" spans="1:72" ht="13.5" customHeight="1">
      <c r="A1273" s="6" t="str">
        <f>HYPERLINK("http://kyu.snu.ac.kr/sdhj/index.jsp?type=hj/GK14791_00IM0001_141b.jpg","1870_해북촌_141b")</f>
        <v>1870_해북촌_141b</v>
      </c>
      <c r="B1273" s="4">
        <v>1870</v>
      </c>
      <c r="C1273" s="4" t="s">
        <v>9047</v>
      </c>
      <c r="D1273" s="4" t="s">
        <v>9048</v>
      </c>
      <c r="E1273" s="4">
        <v>1272</v>
      </c>
      <c r="F1273" s="4">
        <v>8</v>
      </c>
      <c r="G1273" s="4" t="s">
        <v>4095</v>
      </c>
      <c r="H1273" s="4" t="s">
        <v>4096</v>
      </c>
      <c r="I1273" s="4">
        <v>7</v>
      </c>
      <c r="L1273" s="4">
        <v>3</v>
      </c>
      <c r="M1273" s="4" t="s">
        <v>4711</v>
      </c>
      <c r="N1273" s="4" t="s">
        <v>4712</v>
      </c>
      <c r="T1273" s="4" t="s">
        <v>9040</v>
      </c>
      <c r="U1273" s="4" t="s">
        <v>138</v>
      </c>
      <c r="V1273" s="4" t="s">
        <v>139</v>
      </c>
      <c r="Y1273" s="4" t="s">
        <v>186</v>
      </c>
      <c r="Z1273" s="4" t="s">
        <v>187</v>
      </c>
      <c r="AD1273" s="4" t="s">
        <v>258</v>
      </c>
      <c r="AE1273" s="4" t="s">
        <v>259</v>
      </c>
    </row>
    <row r="1274" spans="1:72" ht="13.5" customHeight="1">
      <c r="A1274" s="6" t="str">
        <f>HYPERLINK("http://kyu.snu.ac.kr/sdhj/index.jsp?type=hj/GK14791_00IM0001_141b.jpg","1870_해북촌_141b")</f>
        <v>1870_해북촌_141b</v>
      </c>
      <c r="B1274" s="4">
        <v>1870</v>
      </c>
      <c r="C1274" s="4" t="s">
        <v>9033</v>
      </c>
      <c r="D1274" s="4" t="s">
        <v>9034</v>
      </c>
      <c r="E1274" s="4">
        <v>1273</v>
      </c>
      <c r="F1274" s="4">
        <v>8</v>
      </c>
      <c r="G1274" s="4" t="s">
        <v>4095</v>
      </c>
      <c r="H1274" s="4" t="s">
        <v>4096</v>
      </c>
      <c r="I1274" s="4">
        <v>7</v>
      </c>
      <c r="L1274" s="4">
        <v>3</v>
      </c>
      <c r="M1274" s="4" t="s">
        <v>4711</v>
      </c>
      <c r="N1274" s="4" t="s">
        <v>4712</v>
      </c>
      <c r="T1274" s="4" t="s">
        <v>9040</v>
      </c>
      <c r="Y1274" s="4" t="s">
        <v>190</v>
      </c>
      <c r="Z1274" s="4" t="s">
        <v>191</v>
      </c>
      <c r="AD1274" s="4" t="s">
        <v>771</v>
      </c>
      <c r="AE1274" s="4" t="s">
        <v>772</v>
      </c>
    </row>
    <row r="1275" spans="1:72" ht="13.5" customHeight="1">
      <c r="A1275" s="6" t="str">
        <f>HYPERLINK("http://kyu.snu.ac.kr/sdhj/index.jsp?type=hj/GK14791_00IM0001_141b.jpg","1870_해북촌_141b")</f>
        <v>1870_해북촌_141b</v>
      </c>
      <c r="B1275" s="4">
        <v>1870</v>
      </c>
      <c r="C1275" s="4" t="s">
        <v>9033</v>
      </c>
      <c r="D1275" s="4" t="s">
        <v>9034</v>
      </c>
      <c r="E1275" s="4">
        <v>1274</v>
      </c>
      <c r="F1275" s="4">
        <v>8</v>
      </c>
      <c r="G1275" s="4" t="s">
        <v>4095</v>
      </c>
      <c r="H1275" s="4" t="s">
        <v>4096</v>
      </c>
      <c r="I1275" s="4">
        <v>7</v>
      </c>
      <c r="L1275" s="4">
        <v>3</v>
      </c>
      <c r="M1275" s="4" t="s">
        <v>4711</v>
      </c>
      <c r="N1275" s="4" t="s">
        <v>4712</v>
      </c>
      <c r="T1275" s="4" t="s">
        <v>9040</v>
      </c>
      <c r="Y1275" s="4" t="s">
        <v>182</v>
      </c>
      <c r="Z1275" s="4" t="s">
        <v>183</v>
      </c>
      <c r="AD1275" s="4" t="s">
        <v>510</v>
      </c>
      <c r="AE1275" s="4" t="s">
        <v>511</v>
      </c>
    </row>
    <row r="1276" spans="1:72" ht="13.5" customHeight="1">
      <c r="A1276" s="6" t="str">
        <f>HYPERLINK("http://kyu.snu.ac.kr/sdhj/index.jsp?type=hj/GK14791_00IM0001_142a.jpg","1870_해북촌_142a")</f>
        <v>1870_해북촌_142a</v>
      </c>
      <c r="B1276" s="4">
        <v>1870</v>
      </c>
      <c r="C1276" s="4" t="s">
        <v>9033</v>
      </c>
      <c r="D1276" s="4" t="s">
        <v>9034</v>
      </c>
      <c r="E1276" s="4">
        <v>1275</v>
      </c>
      <c r="F1276" s="4">
        <v>8</v>
      </c>
      <c r="G1276" s="4" t="s">
        <v>4095</v>
      </c>
      <c r="H1276" s="4" t="s">
        <v>4096</v>
      </c>
      <c r="I1276" s="4">
        <v>7</v>
      </c>
      <c r="L1276" s="4">
        <v>4</v>
      </c>
      <c r="M1276" s="4" t="s">
        <v>4686</v>
      </c>
      <c r="N1276" s="4" t="s">
        <v>4687</v>
      </c>
      <c r="T1276" s="4" t="s">
        <v>9589</v>
      </c>
      <c r="U1276" s="4" t="s">
        <v>73</v>
      </c>
      <c r="V1276" s="4" t="s">
        <v>74</v>
      </c>
      <c r="W1276" s="4" t="s">
        <v>688</v>
      </c>
      <c r="X1276" s="4" t="s">
        <v>689</v>
      </c>
      <c r="Y1276" s="4" t="s">
        <v>4730</v>
      </c>
      <c r="Z1276" s="4" t="s">
        <v>4731</v>
      </c>
      <c r="AC1276" s="4">
        <v>54</v>
      </c>
      <c r="AD1276" s="4" t="s">
        <v>151</v>
      </c>
      <c r="AE1276" s="4" t="s">
        <v>152</v>
      </c>
      <c r="AJ1276" s="4" t="s">
        <v>34</v>
      </c>
      <c r="AK1276" s="4" t="s">
        <v>35</v>
      </c>
      <c r="AL1276" s="4" t="s">
        <v>222</v>
      </c>
      <c r="AM1276" s="4" t="s">
        <v>223</v>
      </c>
      <c r="AT1276" s="4" t="s">
        <v>82</v>
      </c>
      <c r="AU1276" s="4" t="s">
        <v>83</v>
      </c>
      <c r="AV1276" s="4" t="s">
        <v>4732</v>
      </c>
      <c r="AW1276" s="4" t="s">
        <v>4733</v>
      </c>
      <c r="BG1276" s="4" t="s">
        <v>82</v>
      </c>
      <c r="BH1276" s="4" t="s">
        <v>83</v>
      </c>
      <c r="BI1276" s="4" t="s">
        <v>4734</v>
      </c>
      <c r="BJ1276" s="4" t="s">
        <v>4735</v>
      </c>
      <c r="BK1276" s="4" t="s">
        <v>1358</v>
      </c>
      <c r="BL1276" s="4" t="s">
        <v>1359</v>
      </c>
      <c r="BM1276" s="4" t="s">
        <v>4736</v>
      </c>
      <c r="BN1276" s="4" t="s">
        <v>724</v>
      </c>
      <c r="BO1276" s="4" t="s">
        <v>82</v>
      </c>
      <c r="BP1276" s="4" t="s">
        <v>83</v>
      </c>
      <c r="BQ1276" s="4" t="s">
        <v>4737</v>
      </c>
      <c r="BR1276" s="4" t="s">
        <v>4738</v>
      </c>
      <c r="BS1276" s="4" t="s">
        <v>2301</v>
      </c>
      <c r="BT1276" s="4" t="s">
        <v>2302</v>
      </c>
    </row>
    <row r="1277" spans="1:72" ht="13.5" customHeight="1">
      <c r="A1277" s="6" t="str">
        <f>HYPERLINK("http://kyu.snu.ac.kr/sdhj/index.jsp?type=hj/GK14791_00IM0001_142a.jpg","1870_해북촌_142a")</f>
        <v>1870_해북촌_142a</v>
      </c>
      <c r="B1277" s="4">
        <v>1870</v>
      </c>
      <c r="C1277" s="4" t="s">
        <v>9269</v>
      </c>
      <c r="D1277" s="4" t="s">
        <v>9270</v>
      </c>
      <c r="E1277" s="4">
        <v>1276</v>
      </c>
      <c r="F1277" s="4">
        <v>8</v>
      </c>
      <c r="G1277" s="4" t="s">
        <v>4095</v>
      </c>
      <c r="H1277" s="4" t="s">
        <v>4096</v>
      </c>
      <c r="I1277" s="4">
        <v>7</v>
      </c>
      <c r="L1277" s="4">
        <v>4</v>
      </c>
      <c r="M1277" s="4" t="s">
        <v>4686</v>
      </c>
      <c r="N1277" s="4" t="s">
        <v>4687</v>
      </c>
      <c r="S1277" s="4" t="s">
        <v>96</v>
      </c>
      <c r="T1277" s="4" t="s">
        <v>97</v>
      </c>
      <c r="W1277" s="4" t="s">
        <v>126</v>
      </c>
      <c r="X1277" s="4" t="s">
        <v>9975</v>
      </c>
      <c r="Y1277" s="4" t="s">
        <v>100</v>
      </c>
      <c r="Z1277" s="4" t="s">
        <v>101</v>
      </c>
      <c r="AC1277" s="4">
        <v>45</v>
      </c>
      <c r="AD1277" s="4" t="s">
        <v>510</v>
      </c>
      <c r="AE1277" s="4" t="s">
        <v>511</v>
      </c>
      <c r="AJ1277" s="4" t="s">
        <v>104</v>
      </c>
      <c r="AK1277" s="4" t="s">
        <v>105</v>
      </c>
      <c r="AL1277" s="4" t="s">
        <v>115</v>
      </c>
      <c r="AM1277" s="4" t="s">
        <v>9976</v>
      </c>
      <c r="AT1277" s="4" t="s">
        <v>82</v>
      </c>
      <c r="AU1277" s="4" t="s">
        <v>83</v>
      </c>
      <c r="AV1277" s="4" t="s">
        <v>4739</v>
      </c>
      <c r="AW1277" s="4" t="s">
        <v>4387</v>
      </c>
      <c r="BG1277" s="4" t="s">
        <v>82</v>
      </c>
      <c r="BH1277" s="4" t="s">
        <v>83</v>
      </c>
      <c r="BI1277" s="4" t="s">
        <v>4388</v>
      </c>
      <c r="BJ1277" s="4" t="s">
        <v>4389</v>
      </c>
      <c r="BK1277" s="4" t="s">
        <v>82</v>
      </c>
      <c r="BL1277" s="4" t="s">
        <v>83</v>
      </c>
      <c r="BM1277" s="4" t="s">
        <v>4494</v>
      </c>
      <c r="BN1277" s="4" t="s">
        <v>4495</v>
      </c>
      <c r="BO1277" s="4" t="s">
        <v>82</v>
      </c>
      <c r="BP1277" s="4" t="s">
        <v>83</v>
      </c>
      <c r="BQ1277" s="4" t="s">
        <v>4740</v>
      </c>
      <c r="BR1277" s="4" t="s">
        <v>4741</v>
      </c>
      <c r="BS1277" s="4" t="s">
        <v>811</v>
      </c>
      <c r="BT1277" s="4" t="s">
        <v>812</v>
      </c>
    </row>
    <row r="1278" spans="1:72" ht="13.5" customHeight="1">
      <c r="A1278" s="6" t="str">
        <f>HYPERLINK("http://kyu.snu.ac.kr/sdhj/index.jsp?type=hj/GK14791_00IM0001_142a.jpg","1870_해북촌_142a")</f>
        <v>1870_해북촌_142a</v>
      </c>
      <c r="B1278" s="4">
        <v>1870</v>
      </c>
      <c r="C1278" s="4" t="s">
        <v>9026</v>
      </c>
      <c r="D1278" s="4" t="s">
        <v>9027</v>
      </c>
      <c r="E1278" s="4">
        <v>1277</v>
      </c>
      <c r="F1278" s="4">
        <v>8</v>
      </c>
      <c r="G1278" s="4" t="s">
        <v>4095</v>
      </c>
      <c r="H1278" s="4" t="s">
        <v>4096</v>
      </c>
      <c r="I1278" s="4">
        <v>7</v>
      </c>
      <c r="L1278" s="4">
        <v>4</v>
      </c>
      <c r="M1278" s="4" t="s">
        <v>4686</v>
      </c>
      <c r="N1278" s="4" t="s">
        <v>4687</v>
      </c>
      <c r="T1278" s="4" t="s">
        <v>9593</v>
      </c>
      <c r="U1278" s="4" t="s">
        <v>138</v>
      </c>
      <c r="V1278" s="4" t="s">
        <v>139</v>
      </c>
      <c r="Y1278" s="4" t="s">
        <v>4368</v>
      </c>
      <c r="Z1278" s="4" t="s">
        <v>4369</v>
      </c>
      <c r="AD1278" s="4" t="s">
        <v>258</v>
      </c>
      <c r="AE1278" s="4" t="s">
        <v>259</v>
      </c>
    </row>
    <row r="1279" spans="1:72" ht="13.5" customHeight="1">
      <c r="A1279" s="6" t="str">
        <f>HYPERLINK("http://kyu.snu.ac.kr/sdhj/index.jsp?type=hj/GK14791_00IM0001_142a.jpg","1870_해북촌_142a")</f>
        <v>1870_해북촌_142a</v>
      </c>
      <c r="B1279" s="4">
        <v>1870</v>
      </c>
      <c r="C1279" s="4" t="s">
        <v>9466</v>
      </c>
      <c r="D1279" s="4" t="s">
        <v>9467</v>
      </c>
      <c r="E1279" s="4">
        <v>1278</v>
      </c>
      <c r="F1279" s="4">
        <v>8</v>
      </c>
      <c r="G1279" s="4" t="s">
        <v>4095</v>
      </c>
      <c r="H1279" s="4" t="s">
        <v>4096</v>
      </c>
      <c r="I1279" s="4">
        <v>7</v>
      </c>
      <c r="L1279" s="4">
        <v>4</v>
      </c>
      <c r="M1279" s="4" t="s">
        <v>4686</v>
      </c>
      <c r="N1279" s="4" t="s">
        <v>4687</v>
      </c>
      <c r="T1279" s="4" t="s">
        <v>9593</v>
      </c>
      <c r="Y1279" s="4" t="s">
        <v>594</v>
      </c>
      <c r="Z1279" s="4" t="s">
        <v>595</v>
      </c>
      <c r="AD1279" s="4" t="s">
        <v>282</v>
      </c>
      <c r="AE1279" s="4" t="s">
        <v>283</v>
      </c>
    </row>
    <row r="1280" spans="1:72" ht="13.5" customHeight="1">
      <c r="A1280" s="6" t="str">
        <f>HYPERLINK("http://kyu.snu.ac.kr/sdhj/index.jsp?type=hj/GK14791_00IM0001_142a.jpg","1870_해북촌_142a")</f>
        <v>1870_해북촌_142a</v>
      </c>
      <c r="B1280" s="4">
        <v>1870</v>
      </c>
      <c r="C1280" s="4" t="s">
        <v>9466</v>
      </c>
      <c r="D1280" s="4" t="s">
        <v>9467</v>
      </c>
      <c r="E1280" s="4">
        <v>1279</v>
      </c>
      <c r="F1280" s="4">
        <v>8</v>
      </c>
      <c r="G1280" s="4" t="s">
        <v>4095</v>
      </c>
      <c r="H1280" s="4" t="s">
        <v>4096</v>
      </c>
      <c r="I1280" s="4">
        <v>7</v>
      </c>
      <c r="L1280" s="4">
        <v>5</v>
      </c>
      <c r="M1280" s="4" t="s">
        <v>9977</v>
      </c>
      <c r="N1280" s="4" t="s">
        <v>4742</v>
      </c>
      <c r="T1280" s="4" t="s">
        <v>9502</v>
      </c>
      <c r="U1280" s="4" t="s">
        <v>73</v>
      </c>
      <c r="V1280" s="4" t="s">
        <v>74</v>
      </c>
      <c r="W1280" s="4" t="s">
        <v>426</v>
      </c>
      <c r="X1280" s="4" t="s">
        <v>427</v>
      </c>
      <c r="Y1280" s="4" t="s">
        <v>8968</v>
      </c>
      <c r="Z1280" s="4" t="s">
        <v>4743</v>
      </c>
      <c r="AC1280" s="4">
        <v>30</v>
      </c>
      <c r="AD1280" s="4" t="s">
        <v>414</v>
      </c>
      <c r="AE1280" s="4" t="s">
        <v>415</v>
      </c>
      <c r="AJ1280" s="4" t="s">
        <v>34</v>
      </c>
      <c r="AK1280" s="4" t="s">
        <v>35</v>
      </c>
      <c r="AL1280" s="4" t="s">
        <v>428</v>
      </c>
      <c r="AM1280" s="4" t="s">
        <v>429</v>
      </c>
      <c r="AT1280" s="4" t="s">
        <v>82</v>
      </c>
      <c r="AU1280" s="4" t="s">
        <v>83</v>
      </c>
      <c r="AV1280" s="4" t="s">
        <v>4744</v>
      </c>
      <c r="AW1280" s="4" t="s">
        <v>2597</v>
      </c>
      <c r="BG1280" s="4" t="s">
        <v>82</v>
      </c>
      <c r="BH1280" s="4" t="s">
        <v>83</v>
      </c>
      <c r="BI1280" s="4" t="s">
        <v>4745</v>
      </c>
      <c r="BJ1280" s="4" t="s">
        <v>3061</v>
      </c>
      <c r="BK1280" s="4" t="s">
        <v>82</v>
      </c>
      <c r="BL1280" s="4" t="s">
        <v>83</v>
      </c>
      <c r="BM1280" s="4" t="s">
        <v>4746</v>
      </c>
      <c r="BN1280" s="4" t="s">
        <v>3167</v>
      </c>
      <c r="BO1280" s="4" t="s">
        <v>82</v>
      </c>
      <c r="BP1280" s="4" t="s">
        <v>83</v>
      </c>
      <c r="BQ1280" s="4" t="s">
        <v>4747</v>
      </c>
      <c r="BR1280" s="4" t="s">
        <v>4748</v>
      </c>
      <c r="BS1280" s="4" t="s">
        <v>222</v>
      </c>
      <c r="BT1280" s="4" t="s">
        <v>223</v>
      </c>
    </row>
    <row r="1281" spans="1:72" ht="13.5" customHeight="1">
      <c r="A1281" s="6" t="str">
        <f>HYPERLINK("http://kyu.snu.ac.kr/sdhj/index.jsp?type=hj/GK14791_00IM0001_142a.jpg","1870_해북촌_142a")</f>
        <v>1870_해북촌_142a</v>
      </c>
      <c r="B1281" s="4">
        <v>1870</v>
      </c>
      <c r="C1281" s="4" t="s">
        <v>9144</v>
      </c>
      <c r="D1281" s="4" t="s">
        <v>9145</v>
      </c>
      <c r="E1281" s="4">
        <v>1280</v>
      </c>
      <c r="F1281" s="4">
        <v>8</v>
      </c>
      <c r="G1281" s="4" t="s">
        <v>4095</v>
      </c>
      <c r="H1281" s="4" t="s">
        <v>4096</v>
      </c>
      <c r="I1281" s="4">
        <v>7</v>
      </c>
      <c r="L1281" s="4">
        <v>5</v>
      </c>
      <c r="M1281" s="4" t="s">
        <v>9977</v>
      </c>
      <c r="N1281" s="4" t="s">
        <v>4742</v>
      </c>
      <c r="S1281" s="4" t="s">
        <v>96</v>
      </c>
      <c r="T1281" s="4" t="s">
        <v>97</v>
      </c>
      <c r="W1281" s="4" t="s">
        <v>4019</v>
      </c>
      <c r="X1281" s="4" t="s">
        <v>9978</v>
      </c>
      <c r="Y1281" s="4" t="s">
        <v>100</v>
      </c>
      <c r="Z1281" s="4" t="s">
        <v>101</v>
      </c>
      <c r="AC1281" s="4">
        <v>27</v>
      </c>
      <c r="AD1281" s="4" t="s">
        <v>136</v>
      </c>
      <c r="AE1281" s="4" t="s">
        <v>137</v>
      </c>
      <c r="AJ1281" s="4" t="s">
        <v>34</v>
      </c>
      <c r="AK1281" s="4" t="s">
        <v>35</v>
      </c>
      <c r="AL1281" s="4" t="s">
        <v>4749</v>
      </c>
      <c r="AM1281" s="4" t="s">
        <v>271</v>
      </c>
      <c r="AT1281" s="4" t="s">
        <v>73</v>
      </c>
      <c r="AU1281" s="4" t="s">
        <v>74</v>
      </c>
      <c r="AV1281" s="4" t="s">
        <v>4750</v>
      </c>
      <c r="AW1281" s="4" t="s">
        <v>4751</v>
      </c>
      <c r="BG1281" s="4" t="s">
        <v>82</v>
      </c>
      <c r="BH1281" s="4" t="s">
        <v>83</v>
      </c>
      <c r="BI1281" s="4" t="s">
        <v>4752</v>
      </c>
      <c r="BJ1281" s="4" t="s">
        <v>4753</v>
      </c>
      <c r="BK1281" s="4" t="s">
        <v>82</v>
      </c>
      <c r="BL1281" s="4" t="s">
        <v>83</v>
      </c>
      <c r="BM1281" s="4" t="s">
        <v>4754</v>
      </c>
      <c r="BN1281" s="4" t="s">
        <v>4755</v>
      </c>
      <c r="BO1281" s="4" t="s">
        <v>82</v>
      </c>
      <c r="BP1281" s="4" t="s">
        <v>83</v>
      </c>
      <c r="BQ1281" s="4" t="s">
        <v>9979</v>
      </c>
      <c r="BR1281" s="4" t="s">
        <v>9980</v>
      </c>
      <c r="BS1281" s="4" t="s">
        <v>115</v>
      </c>
      <c r="BT1281" s="4" t="s">
        <v>9981</v>
      </c>
    </row>
    <row r="1282" spans="1:72" ht="13.5" customHeight="1">
      <c r="A1282" s="6" t="str">
        <f>HYPERLINK("http://kyu.snu.ac.kr/sdhj/index.jsp?type=hj/GK14791_00IM0001_142a.jpg","1870_해북촌_142a")</f>
        <v>1870_해북촌_142a</v>
      </c>
      <c r="B1282" s="4">
        <v>1870</v>
      </c>
      <c r="C1282" s="4" t="s">
        <v>9503</v>
      </c>
      <c r="D1282" s="4" t="s">
        <v>9504</v>
      </c>
      <c r="E1282" s="4">
        <v>1281</v>
      </c>
      <c r="F1282" s="4">
        <v>8</v>
      </c>
      <c r="G1282" s="4" t="s">
        <v>4095</v>
      </c>
      <c r="H1282" s="4" t="s">
        <v>4096</v>
      </c>
      <c r="I1282" s="4">
        <v>7</v>
      </c>
      <c r="L1282" s="4">
        <v>5</v>
      </c>
      <c r="M1282" s="4" t="s">
        <v>9977</v>
      </c>
      <c r="N1282" s="4" t="s">
        <v>4742</v>
      </c>
      <c r="T1282" s="4" t="s">
        <v>9505</v>
      </c>
      <c r="U1282" s="4" t="s">
        <v>138</v>
      </c>
      <c r="V1282" s="4" t="s">
        <v>139</v>
      </c>
      <c r="Y1282" s="4" t="s">
        <v>930</v>
      </c>
      <c r="Z1282" s="4" t="s">
        <v>931</v>
      </c>
      <c r="AD1282" s="4" t="s">
        <v>492</v>
      </c>
      <c r="AE1282" s="4" t="s">
        <v>493</v>
      </c>
    </row>
    <row r="1283" spans="1:72" ht="13.5" customHeight="1">
      <c r="A1283" s="6" t="str">
        <f>HYPERLINK("http://kyu.snu.ac.kr/sdhj/index.jsp?type=hj/GK14791_00IM0001_142a.jpg","1870_해북촌_142a")</f>
        <v>1870_해북촌_142a</v>
      </c>
      <c r="B1283" s="4">
        <v>1870</v>
      </c>
      <c r="C1283" s="4" t="s">
        <v>9503</v>
      </c>
      <c r="D1283" s="4" t="s">
        <v>9504</v>
      </c>
      <c r="E1283" s="4">
        <v>1282</v>
      </c>
      <c r="F1283" s="4">
        <v>8</v>
      </c>
      <c r="G1283" s="4" t="s">
        <v>4095</v>
      </c>
      <c r="H1283" s="4" t="s">
        <v>4096</v>
      </c>
      <c r="I1283" s="4">
        <v>8</v>
      </c>
      <c r="J1283" s="4" t="s">
        <v>4756</v>
      </c>
      <c r="K1283" s="4" t="s">
        <v>4757</v>
      </c>
      <c r="L1283" s="4">
        <v>1</v>
      </c>
      <c r="M1283" s="4" t="s">
        <v>4758</v>
      </c>
      <c r="N1283" s="4" t="s">
        <v>4759</v>
      </c>
      <c r="Q1283" s="4" t="s">
        <v>4760</v>
      </c>
      <c r="R1283" s="4" t="s">
        <v>4761</v>
      </c>
      <c r="T1283" s="4" t="s">
        <v>9982</v>
      </c>
      <c r="W1283" s="4" t="s">
        <v>9983</v>
      </c>
      <c r="X1283" s="4" t="s">
        <v>9984</v>
      </c>
      <c r="Y1283" s="4" t="s">
        <v>4762</v>
      </c>
      <c r="Z1283" s="4" t="s">
        <v>4763</v>
      </c>
      <c r="AC1283" s="4">
        <v>61</v>
      </c>
      <c r="AD1283" s="4" t="s">
        <v>102</v>
      </c>
      <c r="AE1283" s="4" t="s">
        <v>103</v>
      </c>
      <c r="AJ1283" s="4" t="s">
        <v>34</v>
      </c>
      <c r="AK1283" s="4" t="s">
        <v>35</v>
      </c>
      <c r="AL1283" s="4" t="s">
        <v>611</v>
      </c>
      <c r="AM1283" s="4" t="s">
        <v>612</v>
      </c>
      <c r="AT1283" s="4" t="s">
        <v>82</v>
      </c>
      <c r="AU1283" s="4" t="s">
        <v>83</v>
      </c>
      <c r="AV1283" s="4" t="s">
        <v>4158</v>
      </c>
      <c r="AW1283" s="4" t="s">
        <v>4159</v>
      </c>
      <c r="BG1283" s="4" t="s">
        <v>82</v>
      </c>
      <c r="BH1283" s="4" t="s">
        <v>83</v>
      </c>
      <c r="BI1283" s="4" t="s">
        <v>4160</v>
      </c>
      <c r="BJ1283" s="4" t="s">
        <v>4161</v>
      </c>
      <c r="BK1283" s="4" t="s">
        <v>82</v>
      </c>
      <c r="BL1283" s="4" t="s">
        <v>83</v>
      </c>
      <c r="BM1283" s="4" t="s">
        <v>3166</v>
      </c>
      <c r="BN1283" s="4" t="s">
        <v>3167</v>
      </c>
      <c r="BO1283" s="4" t="s">
        <v>82</v>
      </c>
      <c r="BP1283" s="4" t="s">
        <v>83</v>
      </c>
      <c r="BQ1283" s="4" t="s">
        <v>4764</v>
      </c>
      <c r="BR1283" s="4" t="s">
        <v>9985</v>
      </c>
      <c r="BS1283" s="4" t="s">
        <v>4163</v>
      </c>
      <c r="BT1283" s="4" t="s">
        <v>4164</v>
      </c>
    </row>
    <row r="1284" spans="1:72" ht="13.5" customHeight="1">
      <c r="A1284" s="6" t="str">
        <f>HYPERLINK("http://kyu.snu.ac.kr/sdhj/index.jsp?type=hj/GK14791_00IM0001_142a.jpg","1870_해북촌_142a")</f>
        <v>1870_해북촌_142a</v>
      </c>
      <c r="B1284" s="4">
        <v>1870</v>
      </c>
      <c r="C1284" s="4" t="s">
        <v>9986</v>
      </c>
      <c r="D1284" s="4" t="s">
        <v>9987</v>
      </c>
      <c r="E1284" s="4">
        <v>1283</v>
      </c>
      <c r="F1284" s="4">
        <v>8</v>
      </c>
      <c r="G1284" s="4" t="s">
        <v>4095</v>
      </c>
      <c r="H1284" s="4" t="s">
        <v>4096</v>
      </c>
      <c r="I1284" s="4">
        <v>8</v>
      </c>
      <c r="L1284" s="4">
        <v>1</v>
      </c>
      <c r="M1284" s="4" t="s">
        <v>4758</v>
      </c>
      <c r="N1284" s="4" t="s">
        <v>4759</v>
      </c>
      <c r="S1284" s="4" t="s">
        <v>96</v>
      </c>
      <c r="T1284" s="4" t="s">
        <v>97</v>
      </c>
      <c r="W1284" s="4" t="s">
        <v>75</v>
      </c>
      <c r="X1284" s="4" t="s">
        <v>9988</v>
      </c>
      <c r="Y1284" s="4" t="s">
        <v>100</v>
      </c>
      <c r="Z1284" s="4" t="s">
        <v>101</v>
      </c>
      <c r="AC1284" s="4">
        <v>62</v>
      </c>
      <c r="AD1284" s="4" t="s">
        <v>319</v>
      </c>
      <c r="AE1284" s="4" t="s">
        <v>320</v>
      </c>
      <c r="AJ1284" s="4" t="s">
        <v>104</v>
      </c>
      <c r="AK1284" s="4" t="s">
        <v>105</v>
      </c>
      <c r="AL1284" s="4" t="s">
        <v>80</v>
      </c>
      <c r="AM1284" s="4" t="s">
        <v>81</v>
      </c>
      <c r="AT1284" s="4" t="s">
        <v>82</v>
      </c>
      <c r="AU1284" s="4" t="s">
        <v>83</v>
      </c>
      <c r="AV1284" s="4" t="s">
        <v>4765</v>
      </c>
      <c r="AW1284" s="4" t="s">
        <v>4766</v>
      </c>
      <c r="BG1284" s="4" t="s">
        <v>82</v>
      </c>
      <c r="BH1284" s="4" t="s">
        <v>83</v>
      </c>
      <c r="BI1284" s="4" t="s">
        <v>4137</v>
      </c>
      <c r="BJ1284" s="4" t="s">
        <v>4138</v>
      </c>
      <c r="BK1284" s="4" t="s">
        <v>82</v>
      </c>
      <c r="BL1284" s="4" t="s">
        <v>83</v>
      </c>
      <c r="BM1284" s="4" t="s">
        <v>4767</v>
      </c>
      <c r="BN1284" s="4" t="s">
        <v>4768</v>
      </c>
      <c r="BO1284" s="4" t="s">
        <v>82</v>
      </c>
      <c r="BP1284" s="4" t="s">
        <v>83</v>
      </c>
      <c r="BQ1284" s="4" t="s">
        <v>4769</v>
      </c>
      <c r="BR1284" s="4" t="s">
        <v>4770</v>
      </c>
      <c r="BS1284" s="4" t="s">
        <v>649</v>
      </c>
      <c r="BT1284" s="4" t="s">
        <v>650</v>
      </c>
    </row>
    <row r="1285" spans="1:72" ht="13.5" customHeight="1">
      <c r="A1285" s="6" t="str">
        <f>HYPERLINK("http://kyu.snu.ac.kr/sdhj/index.jsp?type=hj/GK14791_00IM0001_142a.jpg","1870_해북촌_142a")</f>
        <v>1870_해북촌_142a</v>
      </c>
      <c r="B1285" s="4">
        <v>1870</v>
      </c>
      <c r="C1285" s="4" t="s">
        <v>9425</v>
      </c>
      <c r="D1285" s="4" t="s">
        <v>9426</v>
      </c>
      <c r="E1285" s="4">
        <v>1284</v>
      </c>
      <c r="F1285" s="4">
        <v>8</v>
      </c>
      <c r="G1285" s="4" t="s">
        <v>4095</v>
      </c>
      <c r="H1285" s="4" t="s">
        <v>4096</v>
      </c>
      <c r="I1285" s="4">
        <v>8</v>
      </c>
      <c r="L1285" s="4">
        <v>1</v>
      </c>
      <c r="M1285" s="4" t="s">
        <v>4758</v>
      </c>
      <c r="N1285" s="4" t="s">
        <v>4759</v>
      </c>
      <c r="S1285" s="4" t="s">
        <v>116</v>
      </c>
      <c r="T1285" s="4" t="s">
        <v>117</v>
      </c>
      <c r="Y1285" s="4" t="s">
        <v>3031</v>
      </c>
      <c r="Z1285" s="4" t="s">
        <v>3032</v>
      </c>
      <c r="AC1285" s="4">
        <v>30</v>
      </c>
      <c r="AD1285" s="4" t="s">
        <v>282</v>
      </c>
      <c r="AE1285" s="4" t="s">
        <v>283</v>
      </c>
    </row>
    <row r="1286" spans="1:72" ht="13.5" customHeight="1">
      <c r="A1286" s="6" t="str">
        <f>HYPERLINK("http://kyu.snu.ac.kr/sdhj/index.jsp?type=hj/GK14791_00IM0001_142a.jpg","1870_해북촌_142a")</f>
        <v>1870_해북촌_142a</v>
      </c>
      <c r="B1286" s="4">
        <v>1870</v>
      </c>
      <c r="C1286" s="4" t="s">
        <v>9989</v>
      </c>
      <c r="D1286" s="4" t="s">
        <v>9990</v>
      </c>
      <c r="E1286" s="4">
        <v>1285</v>
      </c>
      <c r="F1286" s="4">
        <v>8</v>
      </c>
      <c r="G1286" s="4" t="s">
        <v>4095</v>
      </c>
      <c r="H1286" s="4" t="s">
        <v>4096</v>
      </c>
      <c r="I1286" s="4">
        <v>8</v>
      </c>
      <c r="L1286" s="4">
        <v>1</v>
      </c>
      <c r="M1286" s="4" t="s">
        <v>4758</v>
      </c>
      <c r="N1286" s="4" t="s">
        <v>4759</v>
      </c>
      <c r="S1286" s="4" t="s">
        <v>124</v>
      </c>
      <c r="T1286" s="4" t="s">
        <v>125</v>
      </c>
      <c r="W1286" s="4" t="s">
        <v>426</v>
      </c>
      <c r="X1286" s="4" t="s">
        <v>427</v>
      </c>
      <c r="Y1286" s="4" t="s">
        <v>100</v>
      </c>
      <c r="Z1286" s="4" t="s">
        <v>101</v>
      </c>
      <c r="AC1286" s="4">
        <v>23</v>
      </c>
      <c r="AD1286" s="4" t="s">
        <v>448</v>
      </c>
      <c r="AE1286" s="4" t="s">
        <v>449</v>
      </c>
    </row>
    <row r="1287" spans="1:72" ht="13.5" customHeight="1">
      <c r="A1287" s="6" t="str">
        <f>HYPERLINK("http://kyu.snu.ac.kr/sdhj/index.jsp?type=hj/GK14791_00IM0001_142a.jpg","1870_해북촌_142a")</f>
        <v>1870_해북촌_142a</v>
      </c>
      <c r="B1287" s="4">
        <v>1870</v>
      </c>
      <c r="C1287" s="4" t="s">
        <v>9989</v>
      </c>
      <c r="D1287" s="4" t="s">
        <v>9990</v>
      </c>
      <c r="E1287" s="4">
        <v>1286</v>
      </c>
      <c r="F1287" s="4">
        <v>8</v>
      </c>
      <c r="G1287" s="4" t="s">
        <v>4095</v>
      </c>
      <c r="H1287" s="4" t="s">
        <v>4096</v>
      </c>
      <c r="I1287" s="4">
        <v>8</v>
      </c>
      <c r="L1287" s="4">
        <v>1</v>
      </c>
      <c r="M1287" s="4" t="s">
        <v>4758</v>
      </c>
      <c r="N1287" s="4" t="s">
        <v>4759</v>
      </c>
      <c r="T1287" s="4" t="s">
        <v>9991</v>
      </c>
      <c r="U1287" s="4" t="s">
        <v>138</v>
      </c>
      <c r="V1287" s="4" t="s">
        <v>139</v>
      </c>
      <c r="Y1287" s="4" t="s">
        <v>592</v>
      </c>
      <c r="Z1287" s="4" t="s">
        <v>593</v>
      </c>
      <c r="AD1287" s="4" t="s">
        <v>738</v>
      </c>
      <c r="AE1287" s="4" t="s">
        <v>739</v>
      </c>
    </row>
    <row r="1288" spans="1:72" ht="13.5" customHeight="1">
      <c r="A1288" s="6" t="str">
        <f>HYPERLINK("http://kyu.snu.ac.kr/sdhj/index.jsp?type=hj/GK14791_00IM0001_142a.jpg","1870_해북촌_142a")</f>
        <v>1870_해북촌_142a</v>
      </c>
      <c r="B1288" s="4">
        <v>1870</v>
      </c>
      <c r="C1288" s="4" t="s">
        <v>9989</v>
      </c>
      <c r="D1288" s="4" t="s">
        <v>9990</v>
      </c>
      <c r="E1288" s="4">
        <v>1287</v>
      </c>
      <c r="F1288" s="4">
        <v>8</v>
      </c>
      <c r="G1288" s="4" t="s">
        <v>4095</v>
      </c>
      <c r="H1288" s="4" t="s">
        <v>4096</v>
      </c>
      <c r="I1288" s="4">
        <v>8</v>
      </c>
      <c r="L1288" s="4">
        <v>1</v>
      </c>
      <c r="M1288" s="4" t="s">
        <v>4758</v>
      </c>
      <c r="N1288" s="4" t="s">
        <v>4759</v>
      </c>
      <c r="T1288" s="4" t="s">
        <v>9991</v>
      </c>
      <c r="Y1288" s="4" t="s">
        <v>1228</v>
      </c>
      <c r="Z1288" s="4" t="s">
        <v>513</v>
      </c>
      <c r="AD1288" s="4" t="s">
        <v>295</v>
      </c>
      <c r="AE1288" s="4" t="s">
        <v>296</v>
      </c>
    </row>
    <row r="1289" spans="1:72" ht="13.5" customHeight="1">
      <c r="A1289" s="6" t="str">
        <f>HYPERLINK("http://kyu.snu.ac.kr/sdhj/index.jsp?type=hj/GK14791_00IM0001_142a.jpg","1870_해북촌_142a")</f>
        <v>1870_해북촌_142a</v>
      </c>
      <c r="B1289" s="4">
        <v>1870</v>
      </c>
      <c r="C1289" s="4" t="s">
        <v>9989</v>
      </c>
      <c r="D1289" s="4" t="s">
        <v>9990</v>
      </c>
      <c r="E1289" s="4">
        <v>1288</v>
      </c>
      <c r="F1289" s="4">
        <v>8</v>
      </c>
      <c r="G1289" s="4" t="s">
        <v>4095</v>
      </c>
      <c r="H1289" s="4" t="s">
        <v>4096</v>
      </c>
      <c r="I1289" s="4">
        <v>8</v>
      </c>
      <c r="L1289" s="4">
        <v>2</v>
      </c>
      <c r="M1289" s="4" t="s">
        <v>4771</v>
      </c>
      <c r="N1289" s="4" t="s">
        <v>4772</v>
      </c>
      <c r="T1289" s="4" t="s">
        <v>9022</v>
      </c>
      <c r="U1289" s="4" t="s">
        <v>73</v>
      </c>
      <c r="V1289" s="4" t="s">
        <v>74</v>
      </c>
      <c r="W1289" s="4" t="s">
        <v>126</v>
      </c>
      <c r="X1289" s="4" t="s">
        <v>9878</v>
      </c>
      <c r="Y1289" s="4" t="s">
        <v>9992</v>
      </c>
      <c r="Z1289" s="4" t="s">
        <v>4773</v>
      </c>
      <c r="AC1289" s="4">
        <v>43</v>
      </c>
      <c r="AD1289" s="4" t="s">
        <v>274</v>
      </c>
      <c r="AE1289" s="4" t="s">
        <v>275</v>
      </c>
      <c r="AJ1289" s="4" t="s">
        <v>34</v>
      </c>
      <c r="AK1289" s="4" t="s">
        <v>35</v>
      </c>
      <c r="AL1289" s="4" t="s">
        <v>115</v>
      </c>
      <c r="AM1289" s="4" t="s">
        <v>9879</v>
      </c>
      <c r="AT1289" s="4" t="s">
        <v>73</v>
      </c>
      <c r="AU1289" s="4" t="s">
        <v>74</v>
      </c>
      <c r="AV1289" s="4" t="s">
        <v>2542</v>
      </c>
      <c r="AW1289" s="4" t="s">
        <v>2543</v>
      </c>
      <c r="BG1289" s="4" t="s">
        <v>82</v>
      </c>
      <c r="BH1289" s="4" t="s">
        <v>83</v>
      </c>
      <c r="BI1289" s="4" t="s">
        <v>4774</v>
      </c>
      <c r="BJ1289" s="4" t="s">
        <v>4775</v>
      </c>
      <c r="BK1289" s="4" t="s">
        <v>82</v>
      </c>
      <c r="BL1289" s="4" t="s">
        <v>83</v>
      </c>
      <c r="BM1289" s="4" t="s">
        <v>4776</v>
      </c>
      <c r="BN1289" s="4" t="s">
        <v>4777</v>
      </c>
      <c r="BO1289" s="4" t="s">
        <v>82</v>
      </c>
      <c r="BP1289" s="4" t="s">
        <v>83</v>
      </c>
      <c r="BQ1289" s="4" t="s">
        <v>4778</v>
      </c>
      <c r="BR1289" s="4" t="s">
        <v>4779</v>
      </c>
      <c r="BS1289" s="4" t="s">
        <v>757</v>
      </c>
      <c r="BT1289" s="4" t="s">
        <v>758</v>
      </c>
    </row>
    <row r="1290" spans="1:72" ht="13.5" customHeight="1">
      <c r="A1290" s="6" t="str">
        <f>HYPERLINK("http://kyu.snu.ac.kr/sdhj/index.jsp?type=hj/GK14791_00IM0001_142a.jpg","1870_해북촌_142a")</f>
        <v>1870_해북촌_142a</v>
      </c>
      <c r="B1290" s="4">
        <v>1870</v>
      </c>
      <c r="C1290" s="4" t="s">
        <v>9528</v>
      </c>
      <c r="D1290" s="4" t="s">
        <v>9529</v>
      </c>
      <c r="E1290" s="4">
        <v>1289</v>
      </c>
      <c r="F1290" s="4">
        <v>8</v>
      </c>
      <c r="G1290" s="4" t="s">
        <v>4095</v>
      </c>
      <c r="H1290" s="4" t="s">
        <v>4096</v>
      </c>
      <c r="I1290" s="4">
        <v>8</v>
      </c>
      <c r="L1290" s="4">
        <v>2</v>
      </c>
      <c r="M1290" s="4" t="s">
        <v>4771</v>
      </c>
      <c r="N1290" s="4" t="s">
        <v>4772</v>
      </c>
      <c r="S1290" s="4" t="s">
        <v>96</v>
      </c>
      <c r="T1290" s="4" t="s">
        <v>97</v>
      </c>
      <c r="W1290" s="4" t="s">
        <v>75</v>
      </c>
      <c r="X1290" s="4" t="s">
        <v>9777</v>
      </c>
      <c r="Y1290" s="4" t="s">
        <v>100</v>
      </c>
      <c r="Z1290" s="4" t="s">
        <v>101</v>
      </c>
      <c r="AC1290" s="4">
        <v>43</v>
      </c>
      <c r="AD1290" s="4" t="s">
        <v>274</v>
      </c>
      <c r="AE1290" s="4" t="s">
        <v>275</v>
      </c>
      <c r="AJ1290" s="4" t="s">
        <v>34</v>
      </c>
      <c r="AK1290" s="4" t="s">
        <v>35</v>
      </c>
      <c r="AL1290" s="4" t="s">
        <v>222</v>
      </c>
      <c r="AM1290" s="4" t="s">
        <v>223</v>
      </c>
      <c r="AT1290" s="4" t="s">
        <v>82</v>
      </c>
      <c r="AU1290" s="4" t="s">
        <v>83</v>
      </c>
      <c r="AV1290" s="4" t="s">
        <v>4780</v>
      </c>
      <c r="AW1290" s="4" t="s">
        <v>4781</v>
      </c>
      <c r="BG1290" s="4" t="s">
        <v>82</v>
      </c>
      <c r="BH1290" s="4" t="s">
        <v>83</v>
      </c>
      <c r="BI1290" s="4" t="s">
        <v>4351</v>
      </c>
      <c r="BJ1290" s="4" t="s">
        <v>4352</v>
      </c>
      <c r="BK1290" s="4" t="s">
        <v>82</v>
      </c>
      <c r="BL1290" s="4" t="s">
        <v>83</v>
      </c>
      <c r="BM1290" s="4" t="s">
        <v>4353</v>
      </c>
      <c r="BN1290" s="4" t="s">
        <v>4354</v>
      </c>
      <c r="BO1290" s="4" t="s">
        <v>82</v>
      </c>
      <c r="BP1290" s="4" t="s">
        <v>83</v>
      </c>
      <c r="BQ1290" s="4" t="s">
        <v>4782</v>
      </c>
      <c r="BR1290" s="4" t="s">
        <v>4783</v>
      </c>
      <c r="BS1290" s="4" t="s">
        <v>202</v>
      </c>
      <c r="BT1290" s="4" t="s">
        <v>203</v>
      </c>
    </row>
    <row r="1291" spans="1:72" ht="13.5" customHeight="1">
      <c r="A1291" s="6" t="str">
        <f>HYPERLINK("http://kyu.snu.ac.kr/sdhj/index.jsp?type=hj/GK14791_00IM0001_142a.jpg","1870_해북촌_142a")</f>
        <v>1870_해북촌_142a</v>
      </c>
      <c r="B1291" s="4">
        <v>1870</v>
      </c>
      <c r="C1291" s="4" t="s">
        <v>9993</v>
      </c>
      <c r="D1291" s="4" t="s">
        <v>9994</v>
      </c>
      <c r="E1291" s="4">
        <v>1290</v>
      </c>
      <c r="F1291" s="4">
        <v>8</v>
      </c>
      <c r="G1291" s="4" t="s">
        <v>4095</v>
      </c>
      <c r="H1291" s="4" t="s">
        <v>4096</v>
      </c>
      <c r="I1291" s="4">
        <v>8</v>
      </c>
      <c r="L1291" s="4">
        <v>2</v>
      </c>
      <c r="M1291" s="4" t="s">
        <v>4771</v>
      </c>
      <c r="N1291" s="4" t="s">
        <v>4772</v>
      </c>
      <c r="S1291" s="4" t="s">
        <v>116</v>
      </c>
      <c r="T1291" s="4" t="s">
        <v>117</v>
      </c>
      <c r="Y1291" s="4" t="s">
        <v>4232</v>
      </c>
      <c r="Z1291" s="4" t="s">
        <v>4233</v>
      </c>
      <c r="AC1291" s="4">
        <v>7</v>
      </c>
      <c r="AD1291" s="4" t="s">
        <v>238</v>
      </c>
      <c r="AE1291" s="4" t="s">
        <v>239</v>
      </c>
    </row>
    <row r="1292" spans="1:72" ht="13.5" customHeight="1">
      <c r="A1292" s="6" t="str">
        <f>HYPERLINK("http://kyu.snu.ac.kr/sdhj/index.jsp?type=hj/GK14791_00IM0001_142a.jpg","1870_해북촌_142a")</f>
        <v>1870_해북촌_142a</v>
      </c>
      <c r="B1292" s="4">
        <v>1870</v>
      </c>
      <c r="C1292" s="4" t="s">
        <v>9026</v>
      </c>
      <c r="D1292" s="4" t="s">
        <v>9027</v>
      </c>
      <c r="E1292" s="4">
        <v>1291</v>
      </c>
      <c r="F1292" s="4">
        <v>8</v>
      </c>
      <c r="G1292" s="4" t="s">
        <v>4095</v>
      </c>
      <c r="H1292" s="4" t="s">
        <v>4096</v>
      </c>
      <c r="I1292" s="4">
        <v>8</v>
      </c>
      <c r="L1292" s="4">
        <v>2</v>
      </c>
      <c r="M1292" s="4" t="s">
        <v>4771</v>
      </c>
      <c r="N1292" s="4" t="s">
        <v>4772</v>
      </c>
      <c r="T1292" s="4" t="s">
        <v>9029</v>
      </c>
      <c r="U1292" s="4" t="s">
        <v>138</v>
      </c>
      <c r="V1292" s="4" t="s">
        <v>139</v>
      </c>
      <c r="Y1292" s="4" t="s">
        <v>828</v>
      </c>
      <c r="Z1292" s="4" t="s">
        <v>829</v>
      </c>
      <c r="AD1292" s="4" t="s">
        <v>282</v>
      </c>
      <c r="AE1292" s="4" t="s">
        <v>283</v>
      </c>
    </row>
    <row r="1293" spans="1:72" ht="13.5" customHeight="1">
      <c r="A1293" s="6" t="str">
        <f>HYPERLINK("http://kyu.snu.ac.kr/sdhj/index.jsp?type=hj/GK14791_00IM0001_142a.jpg","1870_해북촌_142a")</f>
        <v>1870_해북촌_142a</v>
      </c>
      <c r="B1293" s="4">
        <v>1870</v>
      </c>
      <c r="C1293" s="4" t="s">
        <v>9026</v>
      </c>
      <c r="D1293" s="4" t="s">
        <v>9027</v>
      </c>
      <c r="E1293" s="4">
        <v>1292</v>
      </c>
      <c r="F1293" s="4">
        <v>8</v>
      </c>
      <c r="G1293" s="4" t="s">
        <v>4095</v>
      </c>
      <c r="H1293" s="4" t="s">
        <v>4096</v>
      </c>
      <c r="I1293" s="4">
        <v>8</v>
      </c>
      <c r="L1293" s="4">
        <v>2</v>
      </c>
      <c r="M1293" s="4" t="s">
        <v>4771</v>
      </c>
      <c r="N1293" s="4" t="s">
        <v>4772</v>
      </c>
      <c r="T1293" s="4" t="s">
        <v>9029</v>
      </c>
      <c r="Y1293" s="4" t="s">
        <v>4784</v>
      </c>
      <c r="Z1293" s="4" t="s">
        <v>4785</v>
      </c>
      <c r="AD1293" s="4" t="s">
        <v>248</v>
      </c>
      <c r="AE1293" s="4" t="s">
        <v>249</v>
      </c>
    </row>
    <row r="1294" spans="1:72" ht="13.5" customHeight="1">
      <c r="A1294" s="6" t="str">
        <f>HYPERLINK("http://kyu.snu.ac.kr/sdhj/index.jsp?type=hj/GK14791_00IM0001_142a.jpg","1870_해북촌_142a")</f>
        <v>1870_해북촌_142a</v>
      </c>
      <c r="B1294" s="4">
        <v>1870</v>
      </c>
      <c r="C1294" s="4" t="s">
        <v>9026</v>
      </c>
      <c r="D1294" s="4" t="s">
        <v>9027</v>
      </c>
      <c r="E1294" s="4">
        <v>1293</v>
      </c>
      <c r="F1294" s="4">
        <v>8</v>
      </c>
      <c r="G1294" s="4" t="s">
        <v>4095</v>
      </c>
      <c r="H1294" s="4" t="s">
        <v>4096</v>
      </c>
      <c r="I1294" s="4">
        <v>8</v>
      </c>
      <c r="L1294" s="4">
        <v>2</v>
      </c>
      <c r="M1294" s="4" t="s">
        <v>4771</v>
      </c>
      <c r="N1294" s="4" t="s">
        <v>4772</v>
      </c>
      <c r="T1294" s="4" t="s">
        <v>9029</v>
      </c>
      <c r="U1294" s="4" t="s">
        <v>284</v>
      </c>
      <c r="V1294" s="4" t="s">
        <v>285</v>
      </c>
      <c r="Y1294" s="4" t="s">
        <v>3407</v>
      </c>
      <c r="Z1294" s="4" t="s">
        <v>3408</v>
      </c>
      <c r="AD1294" s="4" t="s">
        <v>248</v>
      </c>
      <c r="AE1294" s="4" t="s">
        <v>249</v>
      </c>
    </row>
    <row r="1295" spans="1:72" ht="13.5" customHeight="1">
      <c r="A1295" s="6" t="str">
        <f>HYPERLINK("http://kyu.snu.ac.kr/sdhj/index.jsp?type=hj/GK14791_00IM0001_142a.jpg","1870_해북촌_142a")</f>
        <v>1870_해북촌_142a</v>
      </c>
      <c r="B1295" s="4">
        <v>1870</v>
      </c>
      <c r="C1295" s="4" t="s">
        <v>9026</v>
      </c>
      <c r="D1295" s="4" t="s">
        <v>9027</v>
      </c>
      <c r="E1295" s="4">
        <v>1294</v>
      </c>
      <c r="F1295" s="4">
        <v>8</v>
      </c>
      <c r="G1295" s="4" t="s">
        <v>4095</v>
      </c>
      <c r="H1295" s="4" t="s">
        <v>4096</v>
      </c>
      <c r="I1295" s="4">
        <v>8</v>
      </c>
      <c r="L1295" s="4">
        <v>3</v>
      </c>
      <c r="M1295" s="4" t="s">
        <v>4786</v>
      </c>
      <c r="N1295" s="4" t="s">
        <v>4787</v>
      </c>
      <c r="T1295" s="4" t="s">
        <v>9080</v>
      </c>
      <c r="U1295" s="4" t="s">
        <v>73</v>
      </c>
      <c r="V1295" s="4" t="s">
        <v>74</v>
      </c>
      <c r="W1295" s="4" t="s">
        <v>4624</v>
      </c>
      <c r="X1295" s="4" t="s">
        <v>9995</v>
      </c>
      <c r="Y1295" s="4" t="s">
        <v>376</v>
      </c>
      <c r="Z1295" s="4" t="s">
        <v>377</v>
      </c>
      <c r="AC1295" s="4">
        <v>53</v>
      </c>
      <c r="AD1295" s="4" t="s">
        <v>151</v>
      </c>
      <c r="AE1295" s="4" t="s">
        <v>152</v>
      </c>
      <c r="AJ1295" s="4" t="s">
        <v>34</v>
      </c>
      <c r="AK1295" s="4" t="s">
        <v>35</v>
      </c>
      <c r="AL1295" s="4" t="s">
        <v>1177</v>
      </c>
      <c r="AM1295" s="4" t="s">
        <v>1178</v>
      </c>
      <c r="AT1295" s="4" t="s">
        <v>82</v>
      </c>
      <c r="AU1295" s="4" t="s">
        <v>83</v>
      </c>
      <c r="AV1295" s="4" t="s">
        <v>4788</v>
      </c>
      <c r="AW1295" s="4" t="s">
        <v>4789</v>
      </c>
      <c r="BG1295" s="4" t="s">
        <v>82</v>
      </c>
      <c r="BH1295" s="4" t="s">
        <v>83</v>
      </c>
      <c r="BI1295" s="4" t="s">
        <v>4628</v>
      </c>
      <c r="BJ1295" s="4" t="s">
        <v>4629</v>
      </c>
      <c r="BK1295" s="4" t="s">
        <v>82</v>
      </c>
      <c r="BL1295" s="4" t="s">
        <v>83</v>
      </c>
      <c r="BM1295" s="4" t="s">
        <v>4790</v>
      </c>
      <c r="BN1295" s="4" t="s">
        <v>4791</v>
      </c>
      <c r="BO1295" s="4" t="s">
        <v>82</v>
      </c>
      <c r="BP1295" s="4" t="s">
        <v>83</v>
      </c>
      <c r="BQ1295" s="4" t="s">
        <v>4792</v>
      </c>
      <c r="BR1295" s="4" t="s">
        <v>4793</v>
      </c>
      <c r="BS1295" s="4" t="s">
        <v>115</v>
      </c>
      <c r="BT1295" s="4" t="s">
        <v>9996</v>
      </c>
    </row>
    <row r="1296" spans="1:72" ht="13.5" customHeight="1">
      <c r="A1296" s="6" t="str">
        <f>HYPERLINK("http://kyu.snu.ac.kr/sdhj/index.jsp?type=hj/GK14791_00IM0001_142a.jpg","1870_해북촌_142a")</f>
        <v>1870_해북촌_142a</v>
      </c>
      <c r="B1296" s="4">
        <v>1870</v>
      </c>
      <c r="C1296" s="4" t="s">
        <v>9075</v>
      </c>
      <c r="D1296" s="4" t="s">
        <v>9076</v>
      </c>
      <c r="E1296" s="4">
        <v>1295</v>
      </c>
      <c r="F1296" s="4">
        <v>8</v>
      </c>
      <c r="G1296" s="4" t="s">
        <v>4095</v>
      </c>
      <c r="H1296" s="4" t="s">
        <v>4096</v>
      </c>
      <c r="I1296" s="4">
        <v>8</v>
      </c>
      <c r="L1296" s="4">
        <v>3</v>
      </c>
      <c r="M1296" s="4" t="s">
        <v>4786</v>
      </c>
      <c r="N1296" s="4" t="s">
        <v>4787</v>
      </c>
      <c r="S1296" s="4" t="s">
        <v>96</v>
      </c>
      <c r="T1296" s="4" t="s">
        <v>97</v>
      </c>
      <c r="W1296" s="4" t="s">
        <v>1269</v>
      </c>
      <c r="X1296" s="4" t="s">
        <v>585</v>
      </c>
      <c r="Y1296" s="4" t="s">
        <v>100</v>
      </c>
      <c r="Z1296" s="4" t="s">
        <v>101</v>
      </c>
      <c r="AC1296" s="4">
        <v>45</v>
      </c>
      <c r="AD1296" s="4" t="s">
        <v>274</v>
      </c>
      <c r="AE1296" s="4" t="s">
        <v>275</v>
      </c>
      <c r="AJ1296" s="4" t="s">
        <v>34</v>
      </c>
      <c r="AK1296" s="4" t="s">
        <v>35</v>
      </c>
      <c r="AL1296" s="4" t="s">
        <v>757</v>
      </c>
      <c r="AM1296" s="4" t="s">
        <v>758</v>
      </c>
      <c r="AT1296" s="4" t="s">
        <v>82</v>
      </c>
      <c r="AU1296" s="4" t="s">
        <v>83</v>
      </c>
      <c r="AV1296" s="4" t="s">
        <v>4794</v>
      </c>
      <c r="AW1296" s="4" t="s">
        <v>4795</v>
      </c>
      <c r="BG1296" s="4" t="s">
        <v>82</v>
      </c>
      <c r="BH1296" s="4" t="s">
        <v>83</v>
      </c>
      <c r="BI1296" s="4" t="s">
        <v>4796</v>
      </c>
      <c r="BJ1296" s="4" t="s">
        <v>4797</v>
      </c>
      <c r="BK1296" s="4" t="s">
        <v>82</v>
      </c>
      <c r="BL1296" s="4" t="s">
        <v>83</v>
      </c>
      <c r="BM1296" s="4" t="s">
        <v>4798</v>
      </c>
      <c r="BN1296" s="4" t="s">
        <v>4799</v>
      </c>
      <c r="BO1296" s="4" t="s">
        <v>82</v>
      </c>
      <c r="BP1296" s="4" t="s">
        <v>83</v>
      </c>
      <c r="BQ1296" s="4" t="s">
        <v>4800</v>
      </c>
      <c r="BR1296" s="4" t="s">
        <v>4801</v>
      </c>
      <c r="BS1296" s="4" t="s">
        <v>115</v>
      </c>
      <c r="BT1296" s="4" t="s">
        <v>9997</v>
      </c>
    </row>
    <row r="1297" spans="1:72" ht="13.5" customHeight="1">
      <c r="A1297" s="6" t="str">
        <f>HYPERLINK("http://kyu.snu.ac.kr/sdhj/index.jsp?type=hj/GK14791_00IM0001_142b.jpg","1870_해북촌_142b")</f>
        <v>1870_해북촌_142b</v>
      </c>
      <c r="B1297" s="4">
        <v>1870</v>
      </c>
      <c r="C1297" s="4" t="s">
        <v>9396</v>
      </c>
      <c r="D1297" s="4" t="s">
        <v>9397</v>
      </c>
      <c r="E1297" s="4">
        <v>1296</v>
      </c>
      <c r="F1297" s="4">
        <v>8</v>
      </c>
      <c r="G1297" s="4" t="s">
        <v>4095</v>
      </c>
      <c r="H1297" s="4" t="s">
        <v>4096</v>
      </c>
      <c r="I1297" s="4">
        <v>8</v>
      </c>
      <c r="L1297" s="4">
        <v>3</v>
      </c>
      <c r="M1297" s="4" t="s">
        <v>4786</v>
      </c>
      <c r="N1297" s="4" t="s">
        <v>4787</v>
      </c>
      <c r="T1297" s="4" t="s">
        <v>9088</v>
      </c>
      <c r="U1297" s="4" t="s">
        <v>138</v>
      </c>
      <c r="V1297" s="4" t="s">
        <v>139</v>
      </c>
      <c r="Y1297" s="4" t="s">
        <v>4642</v>
      </c>
      <c r="Z1297" s="4" t="s">
        <v>4643</v>
      </c>
      <c r="AD1297" s="4" t="s">
        <v>778</v>
      </c>
      <c r="AE1297" s="4" t="s">
        <v>779</v>
      </c>
    </row>
    <row r="1298" spans="1:72" ht="13.5" customHeight="1">
      <c r="A1298" s="6" t="str">
        <f>HYPERLINK("http://kyu.snu.ac.kr/sdhj/index.jsp?type=hj/GK14791_00IM0001_142b.jpg","1870_해북촌_142b")</f>
        <v>1870_해북촌_142b</v>
      </c>
      <c r="B1298" s="4">
        <v>1870</v>
      </c>
      <c r="C1298" s="4" t="s">
        <v>9086</v>
      </c>
      <c r="D1298" s="4" t="s">
        <v>9087</v>
      </c>
      <c r="E1298" s="4">
        <v>1297</v>
      </c>
      <c r="F1298" s="4">
        <v>8</v>
      </c>
      <c r="G1298" s="4" t="s">
        <v>4095</v>
      </c>
      <c r="H1298" s="4" t="s">
        <v>4096</v>
      </c>
      <c r="I1298" s="4">
        <v>8</v>
      </c>
      <c r="L1298" s="4">
        <v>3</v>
      </c>
      <c r="M1298" s="4" t="s">
        <v>4786</v>
      </c>
      <c r="N1298" s="4" t="s">
        <v>4787</v>
      </c>
      <c r="T1298" s="4" t="s">
        <v>9088</v>
      </c>
      <c r="Y1298" s="4" t="s">
        <v>4802</v>
      </c>
      <c r="Z1298" s="4" t="s">
        <v>4803</v>
      </c>
      <c r="AD1298" s="4" t="s">
        <v>274</v>
      </c>
      <c r="AE1298" s="4" t="s">
        <v>275</v>
      </c>
    </row>
    <row r="1299" spans="1:72" ht="13.5" customHeight="1">
      <c r="A1299" s="6" t="str">
        <f>HYPERLINK("http://kyu.snu.ac.kr/sdhj/index.jsp?type=hj/GK14791_00IM0001_142b.jpg","1870_해북촌_142b")</f>
        <v>1870_해북촌_142b</v>
      </c>
      <c r="B1299" s="4">
        <v>1870</v>
      </c>
      <c r="C1299" s="4" t="s">
        <v>9086</v>
      </c>
      <c r="D1299" s="4" t="s">
        <v>9087</v>
      </c>
      <c r="E1299" s="4">
        <v>1298</v>
      </c>
      <c r="F1299" s="4">
        <v>8</v>
      </c>
      <c r="G1299" s="4" t="s">
        <v>4095</v>
      </c>
      <c r="H1299" s="4" t="s">
        <v>4096</v>
      </c>
      <c r="I1299" s="4">
        <v>8</v>
      </c>
      <c r="L1299" s="4">
        <v>3</v>
      </c>
      <c r="M1299" s="4" t="s">
        <v>4786</v>
      </c>
      <c r="N1299" s="4" t="s">
        <v>4787</v>
      </c>
      <c r="T1299" s="4" t="s">
        <v>9088</v>
      </c>
      <c r="U1299" s="4" t="s">
        <v>284</v>
      </c>
      <c r="V1299" s="4" t="s">
        <v>285</v>
      </c>
      <c r="Y1299" s="4" t="s">
        <v>4804</v>
      </c>
      <c r="Z1299" s="4" t="s">
        <v>4805</v>
      </c>
      <c r="AD1299" s="4" t="s">
        <v>184</v>
      </c>
      <c r="AE1299" s="4" t="s">
        <v>185</v>
      </c>
    </row>
    <row r="1300" spans="1:72" ht="13.5" customHeight="1">
      <c r="A1300" s="6" t="str">
        <f>HYPERLINK("http://kyu.snu.ac.kr/sdhj/index.jsp?type=hj/GK14791_00IM0001_142b.jpg","1870_해북촌_142b")</f>
        <v>1870_해북촌_142b</v>
      </c>
      <c r="B1300" s="4">
        <v>1870</v>
      </c>
      <c r="C1300" s="4" t="s">
        <v>9086</v>
      </c>
      <c r="D1300" s="4" t="s">
        <v>9087</v>
      </c>
      <c r="E1300" s="4">
        <v>1299</v>
      </c>
      <c r="F1300" s="4">
        <v>8</v>
      </c>
      <c r="G1300" s="4" t="s">
        <v>4095</v>
      </c>
      <c r="H1300" s="4" t="s">
        <v>4096</v>
      </c>
      <c r="I1300" s="4">
        <v>8</v>
      </c>
      <c r="L1300" s="4">
        <v>4</v>
      </c>
      <c r="M1300" s="4" t="s">
        <v>4806</v>
      </c>
      <c r="N1300" s="4" t="s">
        <v>4807</v>
      </c>
      <c r="T1300" s="4" t="s">
        <v>9059</v>
      </c>
      <c r="U1300" s="4" t="s">
        <v>73</v>
      </c>
      <c r="V1300" s="4" t="s">
        <v>74</v>
      </c>
      <c r="W1300" s="4" t="s">
        <v>126</v>
      </c>
      <c r="X1300" s="4" t="s">
        <v>9067</v>
      </c>
      <c r="Y1300" s="4" t="s">
        <v>4808</v>
      </c>
      <c r="Z1300" s="4" t="s">
        <v>4809</v>
      </c>
      <c r="AC1300" s="4">
        <v>67</v>
      </c>
      <c r="AD1300" s="4" t="s">
        <v>238</v>
      </c>
      <c r="AE1300" s="4" t="s">
        <v>239</v>
      </c>
      <c r="AJ1300" s="4" t="s">
        <v>34</v>
      </c>
      <c r="AK1300" s="4" t="s">
        <v>35</v>
      </c>
      <c r="AL1300" s="4" t="s">
        <v>115</v>
      </c>
      <c r="AM1300" s="4" t="s">
        <v>9506</v>
      </c>
      <c r="AT1300" s="4" t="s">
        <v>82</v>
      </c>
      <c r="AU1300" s="4" t="s">
        <v>83</v>
      </c>
      <c r="AV1300" s="4" t="s">
        <v>4810</v>
      </c>
      <c r="AW1300" s="4" t="s">
        <v>4811</v>
      </c>
      <c r="BG1300" s="4" t="s">
        <v>82</v>
      </c>
      <c r="BH1300" s="4" t="s">
        <v>83</v>
      </c>
      <c r="BI1300" s="4" t="s">
        <v>4774</v>
      </c>
      <c r="BJ1300" s="4" t="s">
        <v>4775</v>
      </c>
      <c r="BK1300" s="4" t="s">
        <v>82</v>
      </c>
      <c r="BL1300" s="4" t="s">
        <v>83</v>
      </c>
      <c r="BM1300" s="4" t="s">
        <v>4776</v>
      </c>
      <c r="BN1300" s="4" t="s">
        <v>4777</v>
      </c>
      <c r="BO1300" s="4" t="s">
        <v>82</v>
      </c>
      <c r="BP1300" s="4" t="s">
        <v>83</v>
      </c>
      <c r="BQ1300" s="4" t="s">
        <v>4812</v>
      </c>
      <c r="BR1300" s="4" t="s">
        <v>4813</v>
      </c>
      <c r="BS1300" s="4" t="s">
        <v>260</v>
      </c>
      <c r="BT1300" s="4" t="s">
        <v>261</v>
      </c>
    </row>
    <row r="1301" spans="1:72" ht="13.5" customHeight="1">
      <c r="A1301" s="6" t="str">
        <f>HYPERLINK("http://kyu.snu.ac.kr/sdhj/index.jsp?type=hj/GK14791_00IM0001_142b.jpg","1870_해북촌_142b")</f>
        <v>1870_해북촌_142b</v>
      </c>
      <c r="B1301" s="4">
        <v>1870</v>
      </c>
      <c r="C1301" s="4" t="s">
        <v>9404</v>
      </c>
      <c r="D1301" s="4" t="s">
        <v>9405</v>
      </c>
      <c r="E1301" s="4">
        <v>1300</v>
      </c>
      <c r="F1301" s="4">
        <v>8</v>
      </c>
      <c r="G1301" s="4" t="s">
        <v>4095</v>
      </c>
      <c r="H1301" s="4" t="s">
        <v>4096</v>
      </c>
      <c r="I1301" s="4">
        <v>8</v>
      </c>
      <c r="L1301" s="4">
        <v>4</v>
      </c>
      <c r="M1301" s="4" t="s">
        <v>4806</v>
      </c>
      <c r="N1301" s="4" t="s">
        <v>4807</v>
      </c>
      <c r="S1301" s="4" t="s">
        <v>96</v>
      </c>
      <c r="T1301" s="4" t="s">
        <v>97</v>
      </c>
      <c r="W1301" s="4" t="s">
        <v>688</v>
      </c>
      <c r="X1301" s="4" t="s">
        <v>689</v>
      </c>
      <c r="Y1301" s="4" t="s">
        <v>100</v>
      </c>
      <c r="Z1301" s="4" t="s">
        <v>101</v>
      </c>
      <c r="AC1301" s="4">
        <v>67</v>
      </c>
      <c r="AD1301" s="4" t="s">
        <v>238</v>
      </c>
      <c r="AE1301" s="4" t="s">
        <v>239</v>
      </c>
      <c r="AJ1301" s="4" t="s">
        <v>34</v>
      </c>
      <c r="AK1301" s="4" t="s">
        <v>35</v>
      </c>
      <c r="AL1301" s="4" t="s">
        <v>684</v>
      </c>
      <c r="AM1301" s="4" t="s">
        <v>685</v>
      </c>
      <c r="AT1301" s="4" t="s">
        <v>82</v>
      </c>
      <c r="AU1301" s="4" t="s">
        <v>83</v>
      </c>
      <c r="AV1301" s="4" t="s">
        <v>4814</v>
      </c>
      <c r="AW1301" s="4" t="s">
        <v>4815</v>
      </c>
      <c r="BG1301" s="4" t="s">
        <v>82</v>
      </c>
      <c r="BH1301" s="4" t="s">
        <v>83</v>
      </c>
      <c r="BI1301" s="4" t="s">
        <v>8969</v>
      </c>
      <c r="BJ1301" s="4" t="s">
        <v>4816</v>
      </c>
      <c r="BK1301" s="4" t="s">
        <v>82</v>
      </c>
      <c r="BL1301" s="4" t="s">
        <v>83</v>
      </c>
      <c r="BM1301" s="4" t="s">
        <v>4817</v>
      </c>
      <c r="BN1301" s="4" t="s">
        <v>4818</v>
      </c>
      <c r="BO1301" s="4" t="s">
        <v>82</v>
      </c>
      <c r="BP1301" s="4" t="s">
        <v>83</v>
      </c>
      <c r="BQ1301" s="4" t="s">
        <v>4819</v>
      </c>
      <c r="BR1301" s="4" t="s">
        <v>9998</v>
      </c>
      <c r="BS1301" s="4" t="s">
        <v>893</v>
      </c>
      <c r="BT1301" s="4" t="s">
        <v>894</v>
      </c>
    </row>
    <row r="1302" spans="1:72" ht="13.5" customHeight="1">
      <c r="A1302" s="6" t="str">
        <f>HYPERLINK("http://kyu.snu.ac.kr/sdhj/index.jsp?type=hj/GK14791_00IM0001_142b.jpg","1870_해북촌_142b")</f>
        <v>1870_해북촌_142b</v>
      </c>
      <c r="B1302" s="4">
        <v>1870</v>
      </c>
      <c r="C1302" s="4" t="s">
        <v>9999</v>
      </c>
      <c r="D1302" s="4" t="s">
        <v>10000</v>
      </c>
      <c r="E1302" s="4">
        <v>1301</v>
      </c>
      <c r="F1302" s="4">
        <v>8</v>
      </c>
      <c r="G1302" s="4" t="s">
        <v>4095</v>
      </c>
      <c r="H1302" s="4" t="s">
        <v>4096</v>
      </c>
      <c r="I1302" s="4">
        <v>8</v>
      </c>
      <c r="L1302" s="4">
        <v>4</v>
      </c>
      <c r="M1302" s="4" t="s">
        <v>4806</v>
      </c>
      <c r="N1302" s="4" t="s">
        <v>4807</v>
      </c>
      <c r="T1302" s="4" t="s">
        <v>9070</v>
      </c>
      <c r="U1302" s="4" t="s">
        <v>138</v>
      </c>
      <c r="V1302" s="4" t="s">
        <v>139</v>
      </c>
      <c r="Y1302" s="4" t="s">
        <v>830</v>
      </c>
      <c r="Z1302" s="4" t="s">
        <v>831</v>
      </c>
      <c r="AD1302" s="4" t="s">
        <v>321</v>
      </c>
      <c r="AE1302" s="4" t="s">
        <v>322</v>
      </c>
    </row>
    <row r="1303" spans="1:72" ht="13.5" customHeight="1">
      <c r="A1303" s="6" t="str">
        <f>HYPERLINK("http://kyu.snu.ac.kr/sdhj/index.jsp?type=hj/GK14791_00IM0001_142b.jpg","1870_해북촌_142b")</f>
        <v>1870_해북촌_142b</v>
      </c>
      <c r="B1303" s="4">
        <v>1870</v>
      </c>
      <c r="C1303" s="4" t="s">
        <v>9064</v>
      </c>
      <c r="D1303" s="4" t="s">
        <v>9065</v>
      </c>
      <c r="E1303" s="4">
        <v>1302</v>
      </c>
      <c r="F1303" s="4">
        <v>8</v>
      </c>
      <c r="G1303" s="4" t="s">
        <v>4095</v>
      </c>
      <c r="H1303" s="4" t="s">
        <v>4096</v>
      </c>
      <c r="I1303" s="4">
        <v>8</v>
      </c>
      <c r="L1303" s="4">
        <v>4</v>
      </c>
      <c r="M1303" s="4" t="s">
        <v>4806</v>
      </c>
      <c r="N1303" s="4" t="s">
        <v>4807</v>
      </c>
      <c r="T1303" s="4" t="s">
        <v>9070</v>
      </c>
      <c r="Y1303" s="4" t="s">
        <v>4684</v>
      </c>
      <c r="Z1303" s="4" t="s">
        <v>4685</v>
      </c>
      <c r="AD1303" s="4" t="s">
        <v>220</v>
      </c>
      <c r="AE1303" s="4" t="s">
        <v>221</v>
      </c>
    </row>
    <row r="1304" spans="1:72" ht="13.5" customHeight="1">
      <c r="A1304" s="6" t="str">
        <f>HYPERLINK("http://kyu.snu.ac.kr/sdhj/index.jsp?type=hj/GK14791_00IM0001_142b.jpg","1870_해북촌_142b")</f>
        <v>1870_해북촌_142b</v>
      </c>
      <c r="B1304" s="4">
        <v>1870</v>
      </c>
      <c r="C1304" s="4" t="s">
        <v>9064</v>
      </c>
      <c r="D1304" s="4" t="s">
        <v>9065</v>
      </c>
      <c r="E1304" s="4">
        <v>1303</v>
      </c>
      <c r="F1304" s="4">
        <v>8</v>
      </c>
      <c r="G1304" s="4" t="s">
        <v>4095</v>
      </c>
      <c r="H1304" s="4" t="s">
        <v>4096</v>
      </c>
      <c r="I1304" s="4">
        <v>8</v>
      </c>
      <c r="L1304" s="4">
        <v>4</v>
      </c>
      <c r="M1304" s="4" t="s">
        <v>4806</v>
      </c>
      <c r="N1304" s="4" t="s">
        <v>4807</v>
      </c>
      <c r="T1304" s="4" t="s">
        <v>9070</v>
      </c>
      <c r="U1304" s="4" t="s">
        <v>284</v>
      </c>
      <c r="V1304" s="4" t="s">
        <v>285</v>
      </c>
      <c r="Y1304" s="4" t="s">
        <v>4820</v>
      </c>
      <c r="Z1304" s="4" t="s">
        <v>4821</v>
      </c>
      <c r="AD1304" s="4" t="s">
        <v>136</v>
      </c>
      <c r="AE1304" s="4" t="s">
        <v>137</v>
      </c>
    </row>
    <row r="1305" spans="1:72" ht="13.5" customHeight="1">
      <c r="A1305" s="6" t="str">
        <f>HYPERLINK("http://kyu.snu.ac.kr/sdhj/index.jsp?type=hj/GK14791_00IM0001_142b.jpg","1870_해북촌_142b")</f>
        <v>1870_해북촌_142b</v>
      </c>
      <c r="B1305" s="4">
        <v>1870</v>
      </c>
      <c r="C1305" s="4" t="s">
        <v>9064</v>
      </c>
      <c r="D1305" s="4" t="s">
        <v>9065</v>
      </c>
      <c r="E1305" s="4">
        <v>1304</v>
      </c>
      <c r="F1305" s="4">
        <v>8</v>
      </c>
      <c r="G1305" s="4" t="s">
        <v>4095</v>
      </c>
      <c r="H1305" s="4" t="s">
        <v>4096</v>
      </c>
      <c r="I1305" s="4">
        <v>8</v>
      </c>
      <c r="L1305" s="4">
        <v>5</v>
      </c>
      <c r="M1305" s="4" t="s">
        <v>4822</v>
      </c>
      <c r="N1305" s="4" t="s">
        <v>4823</v>
      </c>
      <c r="T1305" s="4" t="s">
        <v>9041</v>
      </c>
      <c r="U1305" s="4" t="s">
        <v>1977</v>
      </c>
      <c r="V1305" s="4" t="s">
        <v>1978</v>
      </c>
      <c r="W1305" s="4" t="s">
        <v>558</v>
      </c>
      <c r="X1305" s="4" t="s">
        <v>559</v>
      </c>
      <c r="Y1305" s="4" t="s">
        <v>2826</v>
      </c>
      <c r="Z1305" s="4" t="s">
        <v>2827</v>
      </c>
      <c r="AC1305" s="4">
        <v>48</v>
      </c>
      <c r="AD1305" s="4" t="s">
        <v>536</v>
      </c>
      <c r="AE1305" s="4" t="s">
        <v>537</v>
      </c>
      <c r="AJ1305" s="4" t="s">
        <v>34</v>
      </c>
      <c r="AK1305" s="4" t="s">
        <v>35</v>
      </c>
      <c r="AL1305" s="4" t="s">
        <v>883</v>
      </c>
      <c r="AM1305" s="4" t="s">
        <v>884</v>
      </c>
      <c r="AT1305" s="4" t="s">
        <v>1977</v>
      </c>
      <c r="AU1305" s="4" t="s">
        <v>1978</v>
      </c>
      <c r="AV1305" s="4" t="s">
        <v>4824</v>
      </c>
      <c r="AW1305" s="4" t="s">
        <v>3483</v>
      </c>
      <c r="BG1305" s="4" t="s">
        <v>1977</v>
      </c>
      <c r="BH1305" s="4" t="s">
        <v>1978</v>
      </c>
      <c r="BI1305" s="4" t="s">
        <v>4269</v>
      </c>
      <c r="BJ1305" s="4" t="s">
        <v>4270</v>
      </c>
      <c r="BK1305" s="4" t="s">
        <v>1977</v>
      </c>
      <c r="BL1305" s="4" t="s">
        <v>1978</v>
      </c>
      <c r="BM1305" s="4" t="s">
        <v>4825</v>
      </c>
      <c r="BN1305" s="4" t="s">
        <v>4359</v>
      </c>
      <c r="BO1305" s="4" t="s">
        <v>1977</v>
      </c>
      <c r="BP1305" s="4" t="s">
        <v>1978</v>
      </c>
      <c r="BQ1305" s="4" t="s">
        <v>4826</v>
      </c>
      <c r="BR1305" s="4" t="s">
        <v>4827</v>
      </c>
      <c r="BS1305" s="4" t="s">
        <v>202</v>
      </c>
      <c r="BT1305" s="4" t="s">
        <v>203</v>
      </c>
    </row>
    <row r="1306" spans="1:72" ht="13.5" customHeight="1">
      <c r="A1306" s="6" t="str">
        <f>HYPERLINK("http://kyu.snu.ac.kr/sdhj/index.jsp?type=hj/GK14791_00IM0001_142b.jpg","1870_해북촌_142b")</f>
        <v>1870_해북촌_142b</v>
      </c>
      <c r="B1306" s="4">
        <v>1870</v>
      </c>
      <c r="C1306" s="4" t="s">
        <v>9582</v>
      </c>
      <c r="D1306" s="4" t="s">
        <v>9583</v>
      </c>
      <c r="E1306" s="4">
        <v>1305</v>
      </c>
      <c r="F1306" s="4">
        <v>8</v>
      </c>
      <c r="G1306" s="4" t="s">
        <v>4095</v>
      </c>
      <c r="H1306" s="4" t="s">
        <v>4096</v>
      </c>
      <c r="I1306" s="4">
        <v>8</v>
      </c>
      <c r="L1306" s="4">
        <v>5</v>
      </c>
      <c r="M1306" s="4" t="s">
        <v>4822</v>
      </c>
      <c r="N1306" s="4" t="s">
        <v>4823</v>
      </c>
      <c r="S1306" s="4" t="s">
        <v>96</v>
      </c>
      <c r="T1306" s="4" t="s">
        <v>97</v>
      </c>
      <c r="W1306" s="4" t="s">
        <v>1269</v>
      </c>
      <c r="X1306" s="4" t="s">
        <v>585</v>
      </c>
      <c r="Y1306" s="4" t="s">
        <v>21</v>
      </c>
      <c r="Z1306" s="4" t="s">
        <v>22</v>
      </c>
      <c r="AC1306" s="4">
        <v>48</v>
      </c>
      <c r="AD1306" s="4" t="s">
        <v>536</v>
      </c>
      <c r="AE1306" s="4" t="s">
        <v>537</v>
      </c>
      <c r="AJ1306" s="4" t="s">
        <v>34</v>
      </c>
      <c r="AK1306" s="4" t="s">
        <v>35</v>
      </c>
      <c r="AL1306" s="4" t="s">
        <v>757</v>
      </c>
      <c r="AM1306" s="4" t="s">
        <v>758</v>
      </c>
      <c r="AT1306" s="4" t="s">
        <v>1977</v>
      </c>
      <c r="AU1306" s="4" t="s">
        <v>1978</v>
      </c>
      <c r="AV1306" s="4" t="s">
        <v>4828</v>
      </c>
      <c r="AW1306" s="4" t="s">
        <v>4829</v>
      </c>
      <c r="BG1306" s="4" t="s">
        <v>1977</v>
      </c>
      <c r="BH1306" s="4" t="s">
        <v>1978</v>
      </c>
      <c r="BI1306" s="4" t="s">
        <v>4830</v>
      </c>
      <c r="BJ1306" s="4" t="s">
        <v>4831</v>
      </c>
      <c r="BK1306" s="4" t="s">
        <v>1977</v>
      </c>
      <c r="BL1306" s="4" t="s">
        <v>1978</v>
      </c>
      <c r="BM1306" s="4" t="s">
        <v>4832</v>
      </c>
      <c r="BN1306" s="4" t="s">
        <v>4833</v>
      </c>
      <c r="BO1306" s="4" t="s">
        <v>1977</v>
      </c>
      <c r="BP1306" s="4" t="s">
        <v>1978</v>
      </c>
      <c r="BQ1306" s="4" t="s">
        <v>4834</v>
      </c>
      <c r="BR1306" s="4" t="s">
        <v>4835</v>
      </c>
      <c r="BS1306" s="4" t="s">
        <v>115</v>
      </c>
      <c r="BT1306" s="4" t="s">
        <v>10001</v>
      </c>
    </row>
    <row r="1307" spans="1:72" ht="13.5" customHeight="1">
      <c r="A1307" s="6" t="str">
        <f>HYPERLINK("http://kyu.snu.ac.kr/sdhj/index.jsp?type=hj/GK14791_00IM0001_142b.jpg","1870_해북촌_142b")</f>
        <v>1870_해북촌_142b</v>
      </c>
      <c r="B1307" s="4">
        <v>1870</v>
      </c>
      <c r="C1307" s="4" t="s">
        <v>10002</v>
      </c>
      <c r="D1307" s="4" t="s">
        <v>10003</v>
      </c>
      <c r="E1307" s="4">
        <v>1306</v>
      </c>
      <c r="F1307" s="4">
        <v>8</v>
      </c>
      <c r="G1307" s="4" t="s">
        <v>4095</v>
      </c>
      <c r="H1307" s="4" t="s">
        <v>4096</v>
      </c>
      <c r="I1307" s="4">
        <v>8</v>
      </c>
      <c r="L1307" s="4">
        <v>5</v>
      </c>
      <c r="M1307" s="4" t="s">
        <v>4822</v>
      </c>
      <c r="N1307" s="4" t="s">
        <v>4823</v>
      </c>
      <c r="T1307" s="4" t="s">
        <v>9049</v>
      </c>
      <c r="U1307" s="4" t="s">
        <v>138</v>
      </c>
      <c r="V1307" s="4" t="s">
        <v>139</v>
      </c>
      <c r="Y1307" s="4" t="s">
        <v>4836</v>
      </c>
      <c r="Z1307" s="4" t="s">
        <v>4837</v>
      </c>
      <c r="AD1307" s="4" t="s">
        <v>492</v>
      </c>
      <c r="AE1307" s="4" t="s">
        <v>493</v>
      </c>
    </row>
    <row r="1308" spans="1:72" ht="13.5" customHeight="1">
      <c r="A1308" s="6" t="str">
        <f>HYPERLINK("http://kyu.snu.ac.kr/sdhj/index.jsp?type=hj/GK14791_00IM0001_142b.jpg","1870_해북촌_142b")</f>
        <v>1870_해북촌_142b</v>
      </c>
      <c r="B1308" s="4">
        <v>1870</v>
      </c>
      <c r="C1308" s="4" t="s">
        <v>9057</v>
      </c>
      <c r="D1308" s="4" t="s">
        <v>9058</v>
      </c>
      <c r="E1308" s="4">
        <v>1307</v>
      </c>
      <c r="F1308" s="4">
        <v>8</v>
      </c>
      <c r="G1308" s="4" t="s">
        <v>4095</v>
      </c>
      <c r="H1308" s="4" t="s">
        <v>4096</v>
      </c>
      <c r="I1308" s="4">
        <v>8</v>
      </c>
      <c r="L1308" s="4">
        <v>5</v>
      </c>
      <c r="M1308" s="4" t="s">
        <v>4822</v>
      </c>
      <c r="N1308" s="4" t="s">
        <v>4823</v>
      </c>
      <c r="T1308" s="4" t="s">
        <v>9049</v>
      </c>
      <c r="U1308" s="4" t="s">
        <v>284</v>
      </c>
      <c r="V1308" s="4" t="s">
        <v>285</v>
      </c>
      <c r="Y1308" s="4" t="s">
        <v>1865</v>
      </c>
      <c r="Z1308" s="4" t="s">
        <v>1866</v>
      </c>
      <c r="AD1308" s="4" t="s">
        <v>274</v>
      </c>
      <c r="AE1308" s="4" t="s">
        <v>275</v>
      </c>
    </row>
    <row r="1309" spans="1:72" ht="13.5" customHeight="1">
      <c r="A1309" s="6" t="str">
        <f>HYPERLINK("http://kyu.snu.ac.kr/sdhj/index.jsp?type=hj/GK14791_00IM0001_142b.jpg","1870_해북촌_142b")</f>
        <v>1870_해북촌_142b</v>
      </c>
      <c r="B1309" s="4">
        <v>1870</v>
      </c>
      <c r="C1309" s="4" t="s">
        <v>9057</v>
      </c>
      <c r="D1309" s="4" t="s">
        <v>9058</v>
      </c>
      <c r="E1309" s="4">
        <v>1308</v>
      </c>
      <c r="F1309" s="4">
        <v>8</v>
      </c>
      <c r="G1309" s="4" t="s">
        <v>4095</v>
      </c>
      <c r="H1309" s="4" t="s">
        <v>4096</v>
      </c>
      <c r="I1309" s="4">
        <v>8</v>
      </c>
      <c r="L1309" s="4">
        <v>5</v>
      </c>
      <c r="M1309" s="4" t="s">
        <v>4822</v>
      </c>
      <c r="N1309" s="4" t="s">
        <v>4823</v>
      </c>
      <c r="T1309" s="4" t="s">
        <v>9049</v>
      </c>
      <c r="U1309" s="4" t="s">
        <v>138</v>
      </c>
      <c r="V1309" s="4" t="s">
        <v>139</v>
      </c>
      <c r="Y1309" s="4" t="s">
        <v>1220</v>
      </c>
      <c r="Z1309" s="4" t="s">
        <v>1221</v>
      </c>
      <c r="AD1309" s="4" t="s">
        <v>127</v>
      </c>
      <c r="AE1309" s="4" t="s">
        <v>128</v>
      </c>
    </row>
    <row r="1310" spans="1:72" ht="13.5" customHeight="1">
      <c r="A1310" s="6" t="str">
        <f>HYPERLINK("http://kyu.snu.ac.kr/sdhj/index.jsp?type=hj/GK14791_00IM0001_142b.jpg","1870_해북촌_142b")</f>
        <v>1870_해북촌_142b</v>
      </c>
      <c r="B1310" s="4">
        <v>1870</v>
      </c>
      <c r="C1310" s="4" t="s">
        <v>9057</v>
      </c>
      <c r="D1310" s="4" t="s">
        <v>9058</v>
      </c>
      <c r="E1310" s="4">
        <v>1309</v>
      </c>
      <c r="F1310" s="4">
        <v>8</v>
      </c>
      <c r="G1310" s="4" t="s">
        <v>4095</v>
      </c>
      <c r="H1310" s="4" t="s">
        <v>4096</v>
      </c>
      <c r="I1310" s="4">
        <v>9</v>
      </c>
      <c r="J1310" s="4" t="s">
        <v>4838</v>
      </c>
      <c r="K1310" s="4" t="s">
        <v>10004</v>
      </c>
      <c r="L1310" s="4">
        <v>1</v>
      </c>
      <c r="M1310" s="4" t="s">
        <v>4839</v>
      </c>
      <c r="N1310" s="4" t="s">
        <v>4840</v>
      </c>
      <c r="Q1310" s="4" t="s">
        <v>4841</v>
      </c>
      <c r="R1310" s="4" t="s">
        <v>4842</v>
      </c>
      <c r="T1310" s="4" t="s">
        <v>10005</v>
      </c>
      <c r="W1310" s="4" t="s">
        <v>10006</v>
      </c>
      <c r="X1310" s="4" t="s">
        <v>10007</v>
      </c>
      <c r="Y1310" s="4" t="s">
        <v>4843</v>
      </c>
      <c r="Z1310" s="4" t="s">
        <v>2375</v>
      </c>
      <c r="AC1310" s="4">
        <v>29</v>
      </c>
      <c r="AD1310" s="4" t="s">
        <v>771</v>
      </c>
      <c r="AE1310" s="4" t="s">
        <v>772</v>
      </c>
      <c r="AJ1310" s="4" t="s">
        <v>34</v>
      </c>
      <c r="AK1310" s="4" t="s">
        <v>35</v>
      </c>
      <c r="AL1310" s="4" t="s">
        <v>697</v>
      </c>
      <c r="AM1310" s="4" t="s">
        <v>698</v>
      </c>
      <c r="AT1310" s="4" t="s">
        <v>82</v>
      </c>
      <c r="AU1310" s="4" t="s">
        <v>83</v>
      </c>
      <c r="AV1310" s="4" t="s">
        <v>4844</v>
      </c>
      <c r="AW1310" s="4" t="s">
        <v>4845</v>
      </c>
      <c r="BG1310" s="4" t="s">
        <v>82</v>
      </c>
      <c r="BH1310" s="4" t="s">
        <v>83</v>
      </c>
      <c r="BI1310" s="4" t="s">
        <v>4465</v>
      </c>
      <c r="BJ1310" s="4" t="s">
        <v>4466</v>
      </c>
      <c r="BK1310" s="4" t="s">
        <v>82</v>
      </c>
      <c r="BL1310" s="4" t="s">
        <v>83</v>
      </c>
      <c r="BM1310" s="4" t="s">
        <v>4467</v>
      </c>
      <c r="BN1310" s="4" t="s">
        <v>4468</v>
      </c>
      <c r="BO1310" s="4" t="s">
        <v>82</v>
      </c>
      <c r="BP1310" s="4" t="s">
        <v>83</v>
      </c>
      <c r="BQ1310" s="4" t="s">
        <v>4846</v>
      </c>
      <c r="BR1310" s="4" t="s">
        <v>4847</v>
      </c>
      <c r="BS1310" s="4" t="s">
        <v>2936</v>
      </c>
      <c r="BT1310" s="4" t="s">
        <v>2937</v>
      </c>
    </row>
    <row r="1311" spans="1:72" ht="13.5" customHeight="1">
      <c r="A1311" s="6" t="str">
        <f>HYPERLINK("http://kyu.snu.ac.kr/sdhj/index.jsp?type=hj/GK14791_00IM0001_142b.jpg","1870_해북촌_142b")</f>
        <v>1870_해북촌_142b</v>
      </c>
      <c r="B1311" s="4">
        <v>1870</v>
      </c>
      <c r="C1311" s="4" t="s">
        <v>9142</v>
      </c>
      <c r="D1311" s="4" t="s">
        <v>9143</v>
      </c>
      <c r="E1311" s="4">
        <v>1310</v>
      </c>
      <c r="F1311" s="4">
        <v>8</v>
      </c>
      <c r="G1311" s="4" t="s">
        <v>4095</v>
      </c>
      <c r="H1311" s="4" t="s">
        <v>4096</v>
      </c>
      <c r="I1311" s="4">
        <v>9</v>
      </c>
      <c r="L1311" s="4">
        <v>1</v>
      </c>
      <c r="M1311" s="4" t="s">
        <v>4839</v>
      </c>
      <c r="N1311" s="4" t="s">
        <v>4840</v>
      </c>
      <c r="S1311" s="4" t="s">
        <v>96</v>
      </c>
      <c r="T1311" s="4" t="s">
        <v>97</v>
      </c>
      <c r="W1311" s="4" t="s">
        <v>426</v>
      </c>
      <c r="X1311" s="4" t="s">
        <v>427</v>
      </c>
      <c r="Y1311" s="4" t="s">
        <v>100</v>
      </c>
      <c r="Z1311" s="4" t="s">
        <v>101</v>
      </c>
      <c r="AC1311" s="4">
        <v>21</v>
      </c>
      <c r="AD1311" s="4" t="s">
        <v>765</v>
      </c>
      <c r="AE1311" s="4" t="s">
        <v>766</v>
      </c>
      <c r="AJ1311" s="4" t="s">
        <v>104</v>
      </c>
      <c r="AK1311" s="4" t="s">
        <v>105</v>
      </c>
      <c r="AL1311" s="4" t="s">
        <v>428</v>
      </c>
      <c r="AM1311" s="4" t="s">
        <v>429</v>
      </c>
      <c r="AT1311" s="4" t="s">
        <v>82</v>
      </c>
      <c r="AU1311" s="4" t="s">
        <v>83</v>
      </c>
      <c r="AV1311" s="4" t="s">
        <v>4848</v>
      </c>
      <c r="AW1311" s="4" t="s">
        <v>4849</v>
      </c>
      <c r="BG1311" s="4" t="s">
        <v>82</v>
      </c>
      <c r="BH1311" s="4" t="s">
        <v>83</v>
      </c>
      <c r="BI1311" s="4" t="s">
        <v>4850</v>
      </c>
      <c r="BJ1311" s="4" t="s">
        <v>4851</v>
      </c>
      <c r="BK1311" s="4" t="s">
        <v>82</v>
      </c>
      <c r="BL1311" s="4" t="s">
        <v>83</v>
      </c>
      <c r="BM1311" s="4" t="s">
        <v>2730</v>
      </c>
      <c r="BN1311" s="4" t="s">
        <v>2731</v>
      </c>
      <c r="BO1311" s="4" t="s">
        <v>82</v>
      </c>
      <c r="BP1311" s="4" t="s">
        <v>83</v>
      </c>
      <c r="BQ1311" s="4" t="s">
        <v>4852</v>
      </c>
      <c r="BR1311" s="4" t="s">
        <v>4853</v>
      </c>
      <c r="BS1311" s="4" t="s">
        <v>727</v>
      </c>
      <c r="BT1311" s="4" t="s">
        <v>728</v>
      </c>
    </row>
    <row r="1312" spans="1:72" ht="13.5" customHeight="1">
      <c r="A1312" s="6" t="str">
        <f>HYPERLINK("http://kyu.snu.ac.kr/sdhj/index.jsp?type=hj/GK14791_00IM0001_142b.jpg","1870_해북촌_142b")</f>
        <v>1870_해북촌_142b</v>
      </c>
      <c r="B1312" s="4">
        <v>1870</v>
      </c>
      <c r="C1312" s="4" t="s">
        <v>9047</v>
      </c>
      <c r="D1312" s="4" t="s">
        <v>9048</v>
      </c>
      <c r="E1312" s="4">
        <v>1311</v>
      </c>
      <c r="F1312" s="4">
        <v>8</v>
      </c>
      <c r="G1312" s="4" t="s">
        <v>4095</v>
      </c>
      <c r="H1312" s="4" t="s">
        <v>4096</v>
      </c>
      <c r="I1312" s="4">
        <v>9</v>
      </c>
      <c r="L1312" s="4">
        <v>1</v>
      </c>
      <c r="M1312" s="4" t="s">
        <v>4839</v>
      </c>
      <c r="N1312" s="4" t="s">
        <v>4840</v>
      </c>
      <c r="S1312" s="4" t="s">
        <v>165</v>
      </c>
      <c r="T1312" s="4" t="s">
        <v>166</v>
      </c>
      <c r="Y1312" s="4" t="s">
        <v>4854</v>
      </c>
      <c r="Z1312" s="4" t="s">
        <v>4855</v>
      </c>
      <c r="AC1312" s="4">
        <v>27</v>
      </c>
      <c r="AD1312" s="4" t="s">
        <v>136</v>
      </c>
      <c r="AE1312" s="4" t="s">
        <v>137</v>
      </c>
    </row>
    <row r="1313" spans="1:72" ht="13.5" customHeight="1">
      <c r="A1313" s="6" t="str">
        <f>HYPERLINK("http://kyu.snu.ac.kr/sdhj/index.jsp?type=hj/GK14791_00IM0001_142b.jpg","1870_해북촌_142b")</f>
        <v>1870_해북촌_142b</v>
      </c>
      <c r="B1313" s="4">
        <v>1870</v>
      </c>
      <c r="C1313" s="4" t="s">
        <v>9161</v>
      </c>
      <c r="D1313" s="4" t="s">
        <v>9162</v>
      </c>
      <c r="E1313" s="4">
        <v>1312</v>
      </c>
      <c r="F1313" s="4">
        <v>8</v>
      </c>
      <c r="G1313" s="4" t="s">
        <v>4095</v>
      </c>
      <c r="H1313" s="4" t="s">
        <v>4096</v>
      </c>
      <c r="I1313" s="4">
        <v>9</v>
      </c>
      <c r="L1313" s="4">
        <v>1</v>
      </c>
      <c r="M1313" s="4" t="s">
        <v>4839</v>
      </c>
      <c r="N1313" s="4" t="s">
        <v>4840</v>
      </c>
      <c r="S1313" s="4" t="s">
        <v>1092</v>
      </c>
      <c r="T1313" s="4" t="s">
        <v>495</v>
      </c>
      <c r="W1313" s="4" t="s">
        <v>558</v>
      </c>
      <c r="X1313" s="4" t="s">
        <v>559</v>
      </c>
      <c r="Y1313" s="4" t="s">
        <v>100</v>
      </c>
      <c r="Z1313" s="4" t="s">
        <v>101</v>
      </c>
      <c r="AC1313" s="4">
        <v>20</v>
      </c>
      <c r="AD1313" s="4" t="s">
        <v>1027</v>
      </c>
      <c r="AE1313" s="4" t="s">
        <v>1028</v>
      </c>
    </row>
    <row r="1314" spans="1:72" ht="13.5" customHeight="1">
      <c r="A1314" s="6" t="str">
        <f>HYPERLINK("http://kyu.snu.ac.kr/sdhj/index.jsp?type=hj/GK14791_00IM0001_142b.jpg","1870_해북촌_142b")</f>
        <v>1870_해북촌_142b</v>
      </c>
      <c r="B1314" s="4">
        <v>1870</v>
      </c>
      <c r="C1314" s="4" t="s">
        <v>9161</v>
      </c>
      <c r="D1314" s="4" t="s">
        <v>9162</v>
      </c>
      <c r="E1314" s="4">
        <v>1313</v>
      </c>
      <c r="F1314" s="4">
        <v>8</v>
      </c>
      <c r="G1314" s="4" t="s">
        <v>4095</v>
      </c>
      <c r="H1314" s="4" t="s">
        <v>4096</v>
      </c>
      <c r="I1314" s="4">
        <v>9</v>
      </c>
      <c r="L1314" s="4">
        <v>1</v>
      </c>
      <c r="M1314" s="4" t="s">
        <v>4839</v>
      </c>
      <c r="N1314" s="4" t="s">
        <v>4840</v>
      </c>
      <c r="T1314" s="4" t="s">
        <v>10008</v>
      </c>
      <c r="U1314" s="4" t="s">
        <v>138</v>
      </c>
      <c r="V1314" s="4" t="s">
        <v>139</v>
      </c>
      <c r="Y1314" s="4" t="s">
        <v>4856</v>
      </c>
      <c r="Z1314" s="4" t="s">
        <v>4857</v>
      </c>
      <c r="AD1314" s="4" t="s">
        <v>248</v>
      </c>
      <c r="AE1314" s="4" t="s">
        <v>249</v>
      </c>
    </row>
    <row r="1315" spans="1:72" ht="13.5" customHeight="1">
      <c r="A1315" s="6" t="str">
        <f>HYPERLINK("http://kyu.snu.ac.kr/sdhj/index.jsp?type=hj/GK14791_00IM0001_142b.jpg","1870_해북촌_142b")</f>
        <v>1870_해북촌_142b</v>
      </c>
      <c r="B1315" s="4">
        <v>1870</v>
      </c>
      <c r="C1315" s="4" t="s">
        <v>9161</v>
      </c>
      <c r="D1315" s="4" t="s">
        <v>9162</v>
      </c>
      <c r="E1315" s="4">
        <v>1314</v>
      </c>
      <c r="F1315" s="4">
        <v>8</v>
      </c>
      <c r="G1315" s="4" t="s">
        <v>4095</v>
      </c>
      <c r="H1315" s="4" t="s">
        <v>4096</v>
      </c>
      <c r="I1315" s="4">
        <v>9</v>
      </c>
      <c r="L1315" s="4">
        <v>1</v>
      </c>
      <c r="M1315" s="4" t="s">
        <v>4839</v>
      </c>
      <c r="N1315" s="4" t="s">
        <v>4840</v>
      </c>
      <c r="T1315" s="4" t="s">
        <v>10008</v>
      </c>
      <c r="Y1315" s="4" t="s">
        <v>4858</v>
      </c>
      <c r="Z1315" s="4" t="s">
        <v>4859</v>
      </c>
      <c r="AD1315" s="4" t="s">
        <v>671</v>
      </c>
      <c r="AE1315" s="4" t="s">
        <v>672</v>
      </c>
    </row>
    <row r="1316" spans="1:72" ht="13.5" customHeight="1">
      <c r="A1316" s="6" t="str">
        <f>HYPERLINK("http://kyu.snu.ac.kr/sdhj/index.jsp?type=hj/GK14791_00IM0001_142b.jpg","1870_해북촌_142b")</f>
        <v>1870_해북촌_142b</v>
      </c>
      <c r="B1316" s="4">
        <v>1870</v>
      </c>
      <c r="C1316" s="4" t="s">
        <v>9161</v>
      </c>
      <c r="D1316" s="4" t="s">
        <v>9162</v>
      </c>
      <c r="E1316" s="4">
        <v>1315</v>
      </c>
      <c r="F1316" s="4">
        <v>8</v>
      </c>
      <c r="G1316" s="4" t="s">
        <v>4095</v>
      </c>
      <c r="H1316" s="4" t="s">
        <v>4096</v>
      </c>
      <c r="I1316" s="4">
        <v>9</v>
      </c>
      <c r="L1316" s="4">
        <v>2</v>
      </c>
      <c r="M1316" s="4" t="s">
        <v>4860</v>
      </c>
      <c r="N1316" s="4" t="s">
        <v>4861</v>
      </c>
      <c r="T1316" s="4" t="s">
        <v>9480</v>
      </c>
      <c r="U1316" s="4" t="s">
        <v>73</v>
      </c>
      <c r="V1316" s="4" t="s">
        <v>74</v>
      </c>
      <c r="W1316" s="4" t="s">
        <v>1269</v>
      </c>
      <c r="X1316" s="4" t="s">
        <v>585</v>
      </c>
      <c r="Y1316" s="4" t="s">
        <v>4862</v>
      </c>
      <c r="Z1316" s="4" t="s">
        <v>4863</v>
      </c>
      <c r="AC1316" s="4">
        <v>59</v>
      </c>
      <c r="AD1316" s="4" t="s">
        <v>378</v>
      </c>
      <c r="AE1316" s="4" t="s">
        <v>379</v>
      </c>
      <c r="AJ1316" s="4" t="s">
        <v>34</v>
      </c>
      <c r="AK1316" s="4" t="s">
        <v>35</v>
      </c>
      <c r="AL1316" s="4" t="s">
        <v>757</v>
      </c>
      <c r="AM1316" s="4" t="s">
        <v>758</v>
      </c>
      <c r="AT1316" s="4" t="s">
        <v>82</v>
      </c>
      <c r="AU1316" s="4" t="s">
        <v>83</v>
      </c>
      <c r="AV1316" s="4" t="s">
        <v>4864</v>
      </c>
      <c r="AW1316" s="4" t="s">
        <v>4865</v>
      </c>
      <c r="BG1316" s="4" t="s">
        <v>82</v>
      </c>
      <c r="BH1316" s="4" t="s">
        <v>83</v>
      </c>
      <c r="BI1316" s="4" t="s">
        <v>10009</v>
      </c>
      <c r="BJ1316" s="4" t="s">
        <v>691</v>
      </c>
      <c r="BK1316" s="4" t="s">
        <v>82</v>
      </c>
      <c r="BL1316" s="4" t="s">
        <v>83</v>
      </c>
      <c r="BM1316" s="4" t="s">
        <v>10010</v>
      </c>
      <c r="BN1316" s="4" t="s">
        <v>10011</v>
      </c>
      <c r="BO1316" s="4" t="s">
        <v>82</v>
      </c>
      <c r="BP1316" s="4" t="s">
        <v>83</v>
      </c>
      <c r="BQ1316" s="4" t="s">
        <v>10012</v>
      </c>
      <c r="BR1316" s="4" t="s">
        <v>4866</v>
      </c>
      <c r="BS1316" s="4" t="s">
        <v>257</v>
      </c>
      <c r="BT1316" s="4" t="s">
        <v>10013</v>
      </c>
    </row>
    <row r="1317" spans="1:72" ht="13.5" customHeight="1">
      <c r="A1317" s="6" t="str">
        <f>HYPERLINK("http://kyu.snu.ac.kr/sdhj/index.jsp?type=hj/GK14791_00IM0001_142b.jpg","1870_해북촌_142b")</f>
        <v>1870_해북촌_142b</v>
      </c>
      <c r="B1317" s="4">
        <v>1870</v>
      </c>
      <c r="C1317" s="4" t="s">
        <v>9142</v>
      </c>
      <c r="D1317" s="4" t="s">
        <v>9143</v>
      </c>
      <c r="E1317" s="4">
        <v>1316</v>
      </c>
      <c r="F1317" s="4">
        <v>8</v>
      </c>
      <c r="G1317" s="4" t="s">
        <v>4095</v>
      </c>
      <c r="H1317" s="4" t="s">
        <v>4096</v>
      </c>
      <c r="I1317" s="4">
        <v>9</v>
      </c>
      <c r="L1317" s="4">
        <v>2</v>
      </c>
      <c r="M1317" s="4" t="s">
        <v>4860</v>
      </c>
      <c r="N1317" s="4" t="s">
        <v>4861</v>
      </c>
      <c r="S1317" s="4" t="s">
        <v>96</v>
      </c>
      <c r="T1317" s="4" t="s">
        <v>97</v>
      </c>
      <c r="W1317" s="4" t="s">
        <v>75</v>
      </c>
      <c r="X1317" s="4" t="s">
        <v>10014</v>
      </c>
      <c r="Y1317" s="4" t="s">
        <v>100</v>
      </c>
      <c r="Z1317" s="4" t="s">
        <v>101</v>
      </c>
      <c r="AC1317" s="4">
        <v>61</v>
      </c>
      <c r="AD1317" s="4" t="s">
        <v>295</v>
      </c>
      <c r="AE1317" s="4" t="s">
        <v>296</v>
      </c>
      <c r="AJ1317" s="4" t="s">
        <v>104</v>
      </c>
      <c r="AK1317" s="4" t="s">
        <v>105</v>
      </c>
      <c r="AL1317" s="4" t="s">
        <v>260</v>
      </c>
      <c r="AM1317" s="4" t="s">
        <v>261</v>
      </c>
      <c r="AT1317" s="4" t="s">
        <v>82</v>
      </c>
      <c r="AU1317" s="4" t="s">
        <v>83</v>
      </c>
      <c r="AV1317" s="4" t="s">
        <v>4349</v>
      </c>
      <c r="AW1317" s="4" t="s">
        <v>4350</v>
      </c>
      <c r="BG1317" s="4" t="s">
        <v>82</v>
      </c>
      <c r="BH1317" s="4" t="s">
        <v>83</v>
      </c>
      <c r="BI1317" s="4" t="s">
        <v>4351</v>
      </c>
      <c r="BJ1317" s="4" t="s">
        <v>4352</v>
      </c>
      <c r="BK1317" s="4" t="s">
        <v>82</v>
      </c>
      <c r="BL1317" s="4" t="s">
        <v>83</v>
      </c>
      <c r="BM1317" s="4" t="s">
        <v>4353</v>
      </c>
      <c r="BN1317" s="4" t="s">
        <v>4354</v>
      </c>
      <c r="BO1317" s="4" t="s">
        <v>82</v>
      </c>
      <c r="BP1317" s="4" t="s">
        <v>83</v>
      </c>
      <c r="BQ1317" s="4" t="s">
        <v>4867</v>
      </c>
      <c r="BR1317" s="4" t="s">
        <v>4868</v>
      </c>
      <c r="BS1317" s="4" t="s">
        <v>212</v>
      </c>
      <c r="BT1317" s="4" t="s">
        <v>213</v>
      </c>
    </row>
    <row r="1318" spans="1:72" ht="13.5" customHeight="1">
      <c r="A1318" s="6" t="str">
        <f>HYPERLINK("http://kyu.snu.ac.kr/sdhj/index.jsp?type=hj/GK14791_00IM0001_142b.jpg","1870_해북촌_142b")</f>
        <v>1870_해북촌_142b</v>
      </c>
      <c r="B1318" s="4">
        <v>1870</v>
      </c>
      <c r="C1318" s="4" t="s">
        <v>9016</v>
      </c>
      <c r="D1318" s="4" t="s">
        <v>9017</v>
      </c>
      <c r="E1318" s="4">
        <v>1317</v>
      </c>
      <c r="F1318" s="4">
        <v>8</v>
      </c>
      <c r="G1318" s="4" t="s">
        <v>4095</v>
      </c>
      <c r="H1318" s="4" t="s">
        <v>4096</v>
      </c>
      <c r="I1318" s="4">
        <v>9</v>
      </c>
      <c r="L1318" s="4">
        <v>2</v>
      </c>
      <c r="M1318" s="4" t="s">
        <v>4860</v>
      </c>
      <c r="N1318" s="4" t="s">
        <v>4861</v>
      </c>
      <c r="S1318" s="4" t="s">
        <v>165</v>
      </c>
      <c r="T1318" s="4" t="s">
        <v>166</v>
      </c>
      <c r="Y1318" s="4" t="s">
        <v>4869</v>
      </c>
      <c r="Z1318" s="4" t="s">
        <v>4870</v>
      </c>
      <c r="AC1318" s="4">
        <v>43</v>
      </c>
      <c r="AD1318" s="4" t="s">
        <v>274</v>
      </c>
      <c r="AE1318" s="4" t="s">
        <v>275</v>
      </c>
    </row>
    <row r="1319" spans="1:72" ht="13.5" customHeight="1">
      <c r="A1319" s="6" t="str">
        <f>HYPERLINK("http://kyu.snu.ac.kr/sdhj/index.jsp?type=hj/GK14791_00IM0001_142b.jpg","1870_해북촌_142b")</f>
        <v>1870_해북촌_142b</v>
      </c>
      <c r="B1319" s="4">
        <v>1870</v>
      </c>
      <c r="C1319" s="4" t="s">
        <v>9484</v>
      </c>
      <c r="D1319" s="4" t="s">
        <v>9485</v>
      </c>
      <c r="E1319" s="4">
        <v>1318</v>
      </c>
      <c r="F1319" s="4">
        <v>8</v>
      </c>
      <c r="G1319" s="4" t="s">
        <v>4095</v>
      </c>
      <c r="H1319" s="4" t="s">
        <v>4096</v>
      </c>
      <c r="I1319" s="4">
        <v>9</v>
      </c>
      <c r="L1319" s="4">
        <v>2</v>
      </c>
      <c r="M1319" s="4" t="s">
        <v>4860</v>
      </c>
      <c r="N1319" s="4" t="s">
        <v>4861</v>
      </c>
      <c r="S1319" s="4" t="s">
        <v>116</v>
      </c>
      <c r="T1319" s="4" t="s">
        <v>117</v>
      </c>
      <c r="Y1319" s="4" t="s">
        <v>4871</v>
      </c>
      <c r="Z1319" s="4" t="s">
        <v>4872</v>
      </c>
      <c r="AC1319" s="4">
        <v>7</v>
      </c>
      <c r="AD1319" s="4" t="s">
        <v>238</v>
      </c>
      <c r="AE1319" s="4" t="s">
        <v>239</v>
      </c>
    </row>
    <row r="1320" spans="1:72" ht="13.5" customHeight="1">
      <c r="A1320" s="6" t="str">
        <f>HYPERLINK("http://kyu.snu.ac.kr/sdhj/index.jsp?type=hj/GK14791_00IM0001_142b.jpg","1870_해북촌_142b")</f>
        <v>1870_해북촌_142b</v>
      </c>
      <c r="B1320" s="4">
        <v>1870</v>
      </c>
      <c r="C1320" s="4" t="s">
        <v>9484</v>
      </c>
      <c r="D1320" s="4" t="s">
        <v>9485</v>
      </c>
      <c r="E1320" s="4">
        <v>1319</v>
      </c>
      <c r="F1320" s="4">
        <v>8</v>
      </c>
      <c r="G1320" s="4" t="s">
        <v>4095</v>
      </c>
      <c r="H1320" s="4" t="s">
        <v>4096</v>
      </c>
      <c r="I1320" s="4">
        <v>9</v>
      </c>
      <c r="L1320" s="4">
        <v>2</v>
      </c>
      <c r="M1320" s="4" t="s">
        <v>4860</v>
      </c>
      <c r="N1320" s="4" t="s">
        <v>4861</v>
      </c>
      <c r="T1320" s="4" t="s">
        <v>9488</v>
      </c>
      <c r="U1320" s="4" t="s">
        <v>138</v>
      </c>
      <c r="V1320" s="4" t="s">
        <v>139</v>
      </c>
      <c r="Y1320" s="4" t="s">
        <v>4873</v>
      </c>
      <c r="Z1320" s="4" t="s">
        <v>595</v>
      </c>
      <c r="AD1320" s="4" t="s">
        <v>122</v>
      </c>
      <c r="AE1320" s="4" t="s">
        <v>123</v>
      </c>
    </row>
    <row r="1321" spans="1:72" ht="13.5" customHeight="1">
      <c r="A1321" s="6" t="str">
        <f>HYPERLINK("http://kyu.snu.ac.kr/sdhj/index.jsp?type=hj/GK14791_00IM0001_142b.jpg","1870_해북촌_142b")</f>
        <v>1870_해북촌_142b</v>
      </c>
      <c r="B1321" s="4">
        <v>1870</v>
      </c>
      <c r="C1321" s="4" t="s">
        <v>9484</v>
      </c>
      <c r="D1321" s="4" t="s">
        <v>9485</v>
      </c>
      <c r="E1321" s="4">
        <v>1320</v>
      </c>
      <c r="F1321" s="4">
        <v>8</v>
      </c>
      <c r="G1321" s="4" t="s">
        <v>4095</v>
      </c>
      <c r="H1321" s="4" t="s">
        <v>4096</v>
      </c>
      <c r="I1321" s="4">
        <v>9</v>
      </c>
      <c r="L1321" s="4">
        <v>2</v>
      </c>
      <c r="M1321" s="4" t="s">
        <v>4860</v>
      </c>
      <c r="N1321" s="4" t="s">
        <v>4861</v>
      </c>
      <c r="T1321" s="4" t="s">
        <v>9488</v>
      </c>
      <c r="Y1321" s="4" t="s">
        <v>4874</v>
      </c>
      <c r="Z1321" s="4" t="s">
        <v>4875</v>
      </c>
      <c r="AD1321" s="4" t="s">
        <v>274</v>
      </c>
      <c r="AE1321" s="4" t="s">
        <v>275</v>
      </c>
    </row>
    <row r="1322" spans="1:72" ht="13.5" customHeight="1">
      <c r="A1322" s="6" t="str">
        <f>HYPERLINK("http://kyu.snu.ac.kr/sdhj/index.jsp?type=hj/GK14791_00IM0001_142b.jpg","1870_해북촌_142b")</f>
        <v>1870_해북촌_142b</v>
      </c>
      <c r="B1322" s="4">
        <v>1870</v>
      </c>
      <c r="C1322" s="4" t="s">
        <v>9484</v>
      </c>
      <c r="D1322" s="4" t="s">
        <v>9485</v>
      </c>
      <c r="E1322" s="4">
        <v>1321</v>
      </c>
      <c r="F1322" s="4">
        <v>8</v>
      </c>
      <c r="G1322" s="4" t="s">
        <v>4095</v>
      </c>
      <c r="H1322" s="4" t="s">
        <v>4096</v>
      </c>
      <c r="I1322" s="4">
        <v>9</v>
      </c>
      <c r="L1322" s="4">
        <v>2</v>
      </c>
      <c r="M1322" s="4" t="s">
        <v>4860</v>
      </c>
      <c r="N1322" s="4" t="s">
        <v>4861</v>
      </c>
      <c r="T1322" s="4" t="s">
        <v>9488</v>
      </c>
      <c r="Y1322" s="4" t="s">
        <v>10015</v>
      </c>
      <c r="Z1322" s="4" t="s">
        <v>10016</v>
      </c>
      <c r="AD1322" s="4" t="s">
        <v>480</v>
      </c>
      <c r="AE1322" s="4" t="s">
        <v>481</v>
      </c>
    </row>
    <row r="1323" spans="1:72" ht="13.5" customHeight="1">
      <c r="A1323" s="6" t="str">
        <f>HYPERLINK("http://kyu.snu.ac.kr/sdhj/index.jsp?type=hj/GK14791_00IM0001_143a.jpg","1870_해북촌_143a")</f>
        <v>1870_해북촌_143a</v>
      </c>
      <c r="B1323" s="4">
        <v>1870</v>
      </c>
      <c r="C1323" s="4" t="s">
        <v>9484</v>
      </c>
      <c r="D1323" s="4" t="s">
        <v>9485</v>
      </c>
      <c r="E1323" s="4">
        <v>1322</v>
      </c>
      <c r="F1323" s="4">
        <v>8</v>
      </c>
      <c r="G1323" s="4" t="s">
        <v>4095</v>
      </c>
      <c r="H1323" s="4" t="s">
        <v>4096</v>
      </c>
      <c r="I1323" s="4">
        <v>9</v>
      </c>
      <c r="L1323" s="4">
        <v>3</v>
      </c>
      <c r="M1323" s="4" t="s">
        <v>4876</v>
      </c>
      <c r="N1323" s="4" t="s">
        <v>4877</v>
      </c>
      <c r="T1323" s="4" t="s">
        <v>9237</v>
      </c>
      <c r="U1323" s="4" t="s">
        <v>73</v>
      </c>
      <c r="V1323" s="4" t="s">
        <v>74</v>
      </c>
      <c r="W1323" s="4" t="s">
        <v>1269</v>
      </c>
      <c r="X1323" s="4" t="s">
        <v>585</v>
      </c>
      <c r="Y1323" s="4" t="s">
        <v>4878</v>
      </c>
      <c r="Z1323" s="4" t="s">
        <v>4879</v>
      </c>
      <c r="AC1323" s="4">
        <v>41</v>
      </c>
      <c r="AD1323" s="4" t="s">
        <v>174</v>
      </c>
      <c r="AE1323" s="4" t="s">
        <v>175</v>
      </c>
      <c r="AJ1323" s="4" t="s">
        <v>34</v>
      </c>
      <c r="AK1323" s="4" t="s">
        <v>35</v>
      </c>
      <c r="AL1323" s="4" t="s">
        <v>757</v>
      </c>
      <c r="AM1323" s="4" t="s">
        <v>758</v>
      </c>
      <c r="AT1323" s="4" t="s">
        <v>82</v>
      </c>
      <c r="AU1323" s="4" t="s">
        <v>83</v>
      </c>
      <c r="AV1323" s="4" t="s">
        <v>2980</v>
      </c>
      <c r="AW1323" s="4" t="s">
        <v>2981</v>
      </c>
      <c r="BG1323" s="4" t="s">
        <v>82</v>
      </c>
      <c r="BH1323" s="4" t="s">
        <v>83</v>
      </c>
      <c r="BI1323" s="4" t="s">
        <v>1366</v>
      </c>
      <c r="BJ1323" s="4" t="s">
        <v>1367</v>
      </c>
      <c r="BK1323" s="4" t="s">
        <v>82</v>
      </c>
      <c r="BL1323" s="4" t="s">
        <v>83</v>
      </c>
      <c r="BM1323" s="4" t="s">
        <v>4702</v>
      </c>
      <c r="BN1323" s="4" t="s">
        <v>4703</v>
      </c>
      <c r="BO1323" s="4" t="s">
        <v>82</v>
      </c>
      <c r="BP1323" s="4" t="s">
        <v>83</v>
      </c>
      <c r="BQ1323" s="4" t="s">
        <v>4880</v>
      </c>
      <c r="BR1323" s="4" t="s">
        <v>4881</v>
      </c>
      <c r="BS1323" s="4" t="s">
        <v>400</v>
      </c>
      <c r="BT1323" s="4" t="s">
        <v>401</v>
      </c>
    </row>
    <row r="1324" spans="1:72" ht="13.5" customHeight="1">
      <c r="A1324" s="6" t="str">
        <f>HYPERLINK("http://kyu.snu.ac.kr/sdhj/index.jsp?type=hj/GK14791_00IM0001_143a.jpg","1870_해북촌_143a")</f>
        <v>1870_해북촌_143a</v>
      </c>
      <c r="B1324" s="4">
        <v>1870</v>
      </c>
      <c r="C1324" s="4" t="s">
        <v>9652</v>
      </c>
      <c r="D1324" s="4" t="s">
        <v>9653</v>
      </c>
      <c r="E1324" s="4">
        <v>1323</v>
      </c>
      <c r="F1324" s="4">
        <v>8</v>
      </c>
      <c r="G1324" s="4" t="s">
        <v>4095</v>
      </c>
      <c r="H1324" s="4" t="s">
        <v>4096</v>
      </c>
      <c r="I1324" s="4">
        <v>9</v>
      </c>
      <c r="L1324" s="4">
        <v>3</v>
      </c>
      <c r="M1324" s="4" t="s">
        <v>4876</v>
      </c>
      <c r="N1324" s="4" t="s">
        <v>4877</v>
      </c>
      <c r="S1324" s="4" t="s">
        <v>96</v>
      </c>
      <c r="T1324" s="4" t="s">
        <v>97</v>
      </c>
      <c r="W1324" s="4" t="s">
        <v>426</v>
      </c>
      <c r="X1324" s="4" t="s">
        <v>427</v>
      </c>
      <c r="Y1324" s="4" t="s">
        <v>100</v>
      </c>
      <c r="Z1324" s="4" t="s">
        <v>101</v>
      </c>
      <c r="AC1324" s="4">
        <v>44</v>
      </c>
      <c r="AD1324" s="4" t="s">
        <v>480</v>
      </c>
      <c r="AE1324" s="4" t="s">
        <v>481</v>
      </c>
      <c r="AJ1324" s="4" t="s">
        <v>104</v>
      </c>
      <c r="AK1324" s="4" t="s">
        <v>105</v>
      </c>
      <c r="AL1324" s="4" t="s">
        <v>428</v>
      </c>
      <c r="AM1324" s="4" t="s">
        <v>429</v>
      </c>
      <c r="AT1324" s="4" t="s">
        <v>82</v>
      </c>
      <c r="AU1324" s="4" t="s">
        <v>83</v>
      </c>
      <c r="AV1324" s="4" t="s">
        <v>1505</v>
      </c>
      <c r="AW1324" s="4" t="s">
        <v>1506</v>
      </c>
      <c r="BG1324" s="4" t="s">
        <v>82</v>
      </c>
      <c r="BH1324" s="4" t="s">
        <v>83</v>
      </c>
      <c r="BI1324" s="4" t="s">
        <v>4882</v>
      </c>
      <c r="BJ1324" s="4" t="s">
        <v>4883</v>
      </c>
      <c r="BK1324" s="4" t="s">
        <v>82</v>
      </c>
      <c r="BL1324" s="4" t="s">
        <v>83</v>
      </c>
      <c r="BM1324" s="4" t="s">
        <v>4884</v>
      </c>
      <c r="BN1324" s="4" t="s">
        <v>792</v>
      </c>
      <c r="BO1324" s="4" t="s">
        <v>82</v>
      </c>
      <c r="BP1324" s="4" t="s">
        <v>83</v>
      </c>
      <c r="BQ1324" s="4" t="s">
        <v>4885</v>
      </c>
      <c r="BR1324" s="4" t="s">
        <v>4886</v>
      </c>
      <c r="BS1324" s="4" t="s">
        <v>115</v>
      </c>
      <c r="BT1324" s="4" t="s">
        <v>9015</v>
      </c>
    </row>
    <row r="1325" spans="1:72" ht="13.5" customHeight="1">
      <c r="A1325" s="6" t="str">
        <f>HYPERLINK("http://kyu.snu.ac.kr/sdhj/index.jsp?type=hj/GK14791_00IM0001_143a.jpg","1870_해북촌_143a")</f>
        <v>1870_해북촌_143a</v>
      </c>
      <c r="B1325" s="4">
        <v>1870</v>
      </c>
      <c r="C1325" s="4" t="s">
        <v>9016</v>
      </c>
      <c r="D1325" s="4" t="s">
        <v>9017</v>
      </c>
      <c r="E1325" s="4">
        <v>1324</v>
      </c>
      <c r="F1325" s="4">
        <v>8</v>
      </c>
      <c r="G1325" s="4" t="s">
        <v>4095</v>
      </c>
      <c r="H1325" s="4" t="s">
        <v>4096</v>
      </c>
      <c r="I1325" s="4">
        <v>9</v>
      </c>
      <c r="L1325" s="4">
        <v>3</v>
      </c>
      <c r="M1325" s="4" t="s">
        <v>4876</v>
      </c>
      <c r="N1325" s="4" t="s">
        <v>4877</v>
      </c>
      <c r="S1325" s="4" t="s">
        <v>1743</v>
      </c>
      <c r="T1325" s="4" t="s">
        <v>1744</v>
      </c>
      <c r="W1325" s="4" t="s">
        <v>126</v>
      </c>
      <c r="X1325" s="4" t="s">
        <v>9241</v>
      </c>
      <c r="Y1325" s="4" t="s">
        <v>100</v>
      </c>
      <c r="Z1325" s="4" t="s">
        <v>101</v>
      </c>
      <c r="AC1325" s="4">
        <v>59</v>
      </c>
      <c r="AD1325" s="4" t="s">
        <v>330</v>
      </c>
      <c r="AE1325" s="4" t="s">
        <v>331</v>
      </c>
    </row>
    <row r="1326" spans="1:72" ht="13.5" customHeight="1">
      <c r="A1326" s="6" t="str">
        <f>HYPERLINK("http://kyu.snu.ac.kr/sdhj/index.jsp?type=hj/GK14791_00IM0001_143a.jpg","1870_해북촌_143a")</f>
        <v>1870_해북촌_143a</v>
      </c>
      <c r="B1326" s="4">
        <v>1870</v>
      </c>
      <c r="C1326" s="4" t="s">
        <v>9244</v>
      </c>
      <c r="D1326" s="4" t="s">
        <v>9245</v>
      </c>
      <c r="E1326" s="4">
        <v>1325</v>
      </c>
      <c r="F1326" s="4">
        <v>8</v>
      </c>
      <c r="G1326" s="4" t="s">
        <v>4095</v>
      </c>
      <c r="H1326" s="4" t="s">
        <v>4096</v>
      </c>
      <c r="I1326" s="4">
        <v>9</v>
      </c>
      <c r="L1326" s="4">
        <v>3</v>
      </c>
      <c r="M1326" s="4" t="s">
        <v>4876</v>
      </c>
      <c r="N1326" s="4" t="s">
        <v>4877</v>
      </c>
      <c r="T1326" s="4" t="s">
        <v>9246</v>
      </c>
      <c r="U1326" s="4" t="s">
        <v>138</v>
      </c>
      <c r="V1326" s="4" t="s">
        <v>139</v>
      </c>
      <c r="Y1326" s="4" t="s">
        <v>4708</v>
      </c>
      <c r="Z1326" s="4" t="s">
        <v>4709</v>
      </c>
      <c r="AD1326" s="4" t="s">
        <v>278</v>
      </c>
      <c r="AE1326" s="4" t="s">
        <v>279</v>
      </c>
    </row>
    <row r="1327" spans="1:72" ht="13.5" customHeight="1">
      <c r="A1327" s="6" t="str">
        <f>HYPERLINK("http://kyu.snu.ac.kr/sdhj/index.jsp?type=hj/GK14791_00IM0001_143a.jpg","1870_해북촌_143a")</f>
        <v>1870_해북촌_143a</v>
      </c>
      <c r="B1327" s="4">
        <v>1870</v>
      </c>
      <c r="C1327" s="4" t="s">
        <v>9244</v>
      </c>
      <c r="D1327" s="4" t="s">
        <v>9245</v>
      </c>
      <c r="E1327" s="4">
        <v>1326</v>
      </c>
      <c r="F1327" s="4">
        <v>8</v>
      </c>
      <c r="G1327" s="4" t="s">
        <v>4095</v>
      </c>
      <c r="H1327" s="4" t="s">
        <v>4096</v>
      </c>
      <c r="I1327" s="4">
        <v>9</v>
      </c>
      <c r="L1327" s="4">
        <v>3</v>
      </c>
      <c r="M1327" s="4" t="s">
        <v>4876</v>
      </c>
      <c r="N1327" s="4" t="s">
        <v>4877</v>
      </c>
      <c r="T1327" s="4" t="s">
        <v>9246</v>
      </c>
      <c r="Y1327" s="4" t="s">
        <v>3859</v>
      </c>
      <c r="Z1327" s="4" t="s">
        <v>3860</v>
      </c>
      <c r="AD1327" s="4" t="s">
        <v>621</v>
      </c>
      <c r="AE1327" s="4" t="s">
        <v>622</v>
      </c>
    </row>
    <row r="1328" spans="1:72" ht="13.5" customHeight="1">
      <c r="A1328" s="6" t="str">
        <f>HYPERLINK("http://kyu.snu.ac.kr/sdhj/index.jsp?type=hj/GK14791_00IM0001_143a.jpg","1870_해북촌_143a")</f>
        <v>1870_해북촌_143a</v>
      </c>
      <c r="B1328" s="4">
        <v>1870</v>
      </c>
      <c r="C1328" s="4" t="s">
        <v>9244</v>
      </c>
      <c r="D1328" s="4" t="s">
        <v>9245</v>
      </c>
      <c r="E1328" s="4">
        <v>1327</v>
      </c>
      <c r="F1328" s="4">
        <v>8</v>
      </c>
      <c r="G1328" s="4" t="s">
        <v>4095</v>
      </c>
      <c r="H1328" s="4" t="s">
        <v>4096</v>
      </c>
      <c r="I1328" s="4">
        <v>9</v>
      </c>
      <c r="L1328" s="4">
        <v>3</v>
      </c>
      <c r="M1328" s="4" t="s">
        <v>4876</v>
      </c>
      <c r="N1328" s="4" t="s">
        <v>4877</v>
      </c>
      <c r="T1328" s="4" t="s">
        <v>9246</v>
      </c>
      <c r="U1328" s="4" t="s">
        <v>284</v>
      </c>
      <c r="V1328" s="4" t="s">
        <v>285</v>
      </c>
      <c r="Y1328" s="4" t="s">
        <v>4887</v>
      </c>
      <c r="Z1328" s="4" t="s">
        <v>4875</v>
      </c>
      <c r="AD1328" s="4" t="s">
        <v>1027</v>
      </c>
      <c r="AE1328" s="4" t="s">
        <v>1028</v>
      </c>
    </row>
    <row r="1329" spans="1:72" ht="13.5" customHeight="1">
      <c r="A1329" s="6" t="str">
        <f>HYPERLINK("http://kyu.snu.ac.kr/sdhj/index.jsp?type=hj/GK14791_00IM0001_143a.jpg","1870_해북촌_143a")</f>
        <v>1870_해북촌_143a</v>
      </c>
      <c r="B1329" s="4">
        <v>1870</v>
      </c>
      <c r="C1329" s="4" t="s">
        <v>9244</v>
      </c>
      <c r="D1329" s="4" t="s">
        <v>9245</v>
      </c>
      <c r="E1329" s="4">
        <v>1328</v>
      </c>
      <c r="F1329" s="4">
        <v>8</v>
      </c>
      <c r="G1329" s="4" t="s">
        <v>4095</v>
      </c>
      <c r="H1329" s="4" t="s">
        <v>4096</v>
      </c>
      <c r="I1329" s="4">
        <v>9</v>
      </c>
      <c r="L1329" s="4">
        <v>4</v>
      </c>
      <c r="M1329" s="4" t="s">
        <v>4888</v>
      </c>
      <c r="N1329" s="4" t="s">
        <v>4889</v>
      </c>
      <c r="T1329" s="4" t="s">
        <v>10017</v>
      </c>
      <c r="U1329" s="4" t="s">
        <v>73</v>
      </c>
      <c r="V1329" s="4" t="s">
        <v>74</v>
      </c>
      <c r="W1329" s="4" t="s">
        <v>75</v>
      </c>
      <c r="X1329" s="4" t="s">
        <v>10018</v>
      </c>
      <c r="Y1329" s="4" t="s">
        <v>4890</v>
      </c>
      <c r="Z1329" s="4" t="s">
        <v>4891</v>
      </c>
      <c r="AC1329" s="4">
        <v>36</v>
      </c>
      <c r="AD1329" s="4" t="s">
        <v>404</v>
      </c>
      <c r="AE1329" s="4" t="s">
        <v>405</v>
      </c>
      <c r="AJ1329" s="4" t="s">
        <v>34</v>
      </c>
      <c r="AK1329" s="4" t="s">
        <v>35</v>
      </c>
      <c r="AL1329" s="4" t="s">
        <v>260</v>
      </c>
      <c r="AM1329" s="4" t="s">
        <v>261</v>
      </c>
      <c r="AT1329" s="4" t="s">
        <v>82</v>
      </c>
      <c r="AU1329" s="4" t="s">
        <v>83</v>
      </c>
      <c r="AV1329" s="4" t="s">
        <v>3011</v>
      </c>
      <c r="AW1329" s="4" t="s">
        <v>3012</v>
      </c>
      <c r="BG1329" s="4" t="s">
        <v>82</v>
      </c>
      <c r="BH1329" s="4" t="s">
        <v>83</v>
      </c>
      <c r="BI1329" s="4" t="s">
        <v>4892</v>
      </c>
      <c r="BJ1329" s="4" t="s">
        <v>4893</v>
      </c>
      <c r="BK1329" s="4" t="s">
        <v>82</v>
      </c>
      <c r="BL1329" s="4" t="s">
        <v>83</v>
      </c>
      <c r="BM1329" s="4" t="s">
        <v>4894</v>
      </c>
      <c r="BN1329" s="4" t="s">
        <v>4895</v>
      </c>
      <c r="BO1329" s="4" t="s">
        <v>82</v>
      </c>
      <c r="BP1329" s="4" t="s">
        <v>83</v>
      </c>
      <c r="BQ1329" s="4" t="s">
        <v>4896</v>
      </c>
      <c r="BR1329" s="4" t="s">
        <v>4897</v>
      </c>
      <c r="BS1329" s="4" t="s">
        <v>202</v>
      </c>
      <c r="BT1329" s="4" t="s">
        <v>203</v>
      </c>
    </row>
    <row r="1330" spans="1:72" ht="13.5" customHeight="1">
      <c r="A1330" s="6" t="str">
        <f>HYPERLINK("http://kyu.snu.ac.kr/sdhj/index.jsp?type=hj/GK14791_00IM0001_143a.jpg","1870_해북촌_143a")</f>
        <v>1870_해북촌_143a</v>
      </c>
      <c r="B1330" s="4">
        <v>1870</v>
      </c>
      <c r="C1330" s="4" t="s">
        <v>9116</v>
      </c>
      <c r="D1330" s="4" t="s">
        <v>9117</v>
      </c>
      <c r="E1330" s="4">
        <v>1329</v>
      </c>
      <c r="F1330" s="4">
        <v>8</v>
      </c>
      <c r="G1330" s="4" t="s">
        <v>4095</v>
      </c>
      <c r="H1330" s="4" t="s">
        <v>4096</v>
      </c>
      <c r="I1330" s="4">
        <v>9</v>
      </c>
      <c r="L1330" s="4">
        <v>4</v>
      </c>
      <c r="M1330" s="4" t="s">
        <v>4888</v>
      </c>
      <c r="N1330" s="4" t="s">
        <v>4889</v>
      </c>
      <c r="S1330" s="4" t="s">
        <v>96</v>
      </c>
      <c r="T1330" s="4" t="s">
        <v>97</v>
      </c>
      <c r="W1330" s="4" t="s">
        <v>686</v>
      </c>
      <c r="X1330" s="4" t="s">
        <v>687</v>
      </c>
      <c r="Y1330" s="4" t="s">
        <v>100</v>
      </c>
      <c r="Z1330" s="4" t="s">
        <v>101</v>
      </c>
      <c r="AC1330" s="4">
        <v>36</v>
      </c>
      <c r="AD1330" s="4" t="s">
        <v>404</v>
      </c>
      <c r="AE1330" s="4" t="s">
        <v>405</v>
      </c>
      <c r="AJ1330" s="4" t="s">
        <v>104</v>
      </c>
      <c r="AK1330" s="4" t="s">
        <v>105</v>
      </c>
      <c r="AL1330" s="4" t="s">
        <v>684</v>
      </c>
      <c r="AM1330" s="4" t="s">
        <v>685</v>
      </c>
      <c r="AT1330" s="4" t="s">
        <v>82</v>
      </c>
      <c r="AU1330" s="4" t="s">
        <v>83</v>
      </c>
      <c r="AV1330" s="4" t="s">
        <v>4898</v>
      </c>
      <c r="AW1330" s="4" t="s">
        <v>4899</v>
      </c>
      <c r="BG1330" s="4" t="s">
        <v>82</v>
      </c>
      <c r="BH1330" s="4" t="s">
        <v>83</v>
      </c>
      <c r="BI1330" s="4" t="s">
        <v>4900</v>
      </c>
      <c r="BJ1330" s="4" t="s">
        <v>10019</v>
      </c>
      <c r="BK1330" s="4" t="s">
        <v>82</v>
      </c>
      <c r="BL1330" s="4" t="s">
        <v>83</v>
      </c>
      <c r="BM1330" s="4" t="s">
        <v>4901</v>
      </c>
      <c r="BN1330" s="4" t="s">
        <v>4902</v>
      </c>
      <c r="BO1330" s="4" t="s">
        <v>82</v>
      </c>
      <c r="BP1330" s="4" t="s">
        <v>83</v>
      </c>
      <c r="BQ1330" s="4" t="s">
        <v>4903</v>
      </c>
      <c r="BR1330" s="4" t="s">
        <v>4904</v>
      </c>
      <c r="BS1330" s="4" t="s">
        <v>727</v>
      </c>
      <c r="BT1330" s="4" t="s">
        <v>728</v>
      </c>
    </row>
    <row r="1331" spans="1:72" ht="13.5" customHeight="1">
      <c r="A1331" s="6" t="str">
        <f>HYPERLINK("http://kyu.snu.ac.kr/sdhj/index.jsp?type=hj/GK14791_00IM0001_143a.jpg","1870_해북촌_143a")</f>
        <v>1870_해북촌_143a</v>
      </c>
      <c r="B1331" s="4">
        <v>1870</v>
      </c>
      <c r="C1331" s="4" t="s">
        <v>9481</v>
      </c>
      <c r="D1331" s="4" t="s">
        <v>9482</v>
      </c>
      <c r="E1331" s="4">
        <v>1330</v>
      </c>
      <c r="F1331" s="4">
        <v>8</v>
      </c>
      <c r="G1331" s="4" t="s">
        <v>4095</v>
      </c>
      <c r="H1331" s="4" t="s">
        <v>4096</v>
      </c>
      <c r="I1331" s="4">
        <v>9</v>
      </c>
      <c r="L1331" s="4">
        <v>4</v>
      </c>
      <c r="M1331" s="4" t="s">
        <v>4888</v>
      </c>
      <c r="N1331" s="4" t="s">
        <v>4889</v>
      </c>
      <c r="S1331" s="4" t="s">
        <v>165</v>
      </c>
      <c r="T1331" s="4" t="s">
        <v>166</v>
      </c>
      <c r="Y1331" s="4" t="s">
        <v>4905</v>
      </c>
      <c r="Z1331" s="4" t="s">
        <v>4906</v>
      </c>
      <c r="AC1331" s="4">
        <v>30</v>
      </c>
      <c r="AD1331" s="4" t="s">
        <v>282</v>
      </c>
      <c r="AE1331" s="4" t="s">
        <v>283</v>
      </c>
    </row>
    <row r="1332" spans="1:72" ht="13.5" customHeight="1">
      <c r="A1332" s="6" t="str">
        <f>HYPERLINK("http://kyu.snu.ac.kr/sdhj/index.jsp?type=hj/GK14791_00IM0001_143a.jpg","1870_해북촌_143a")</f>
        <v>1870_해북촌_143a</v>
      </c>
      <c r="B1332" s="4">
        <v>1870</v>
      </c>
      <c r="C1332" s="4" t="s">
        <v>9124</v>
      </c>
      <c r="D1332" s="4" t="s">
        <v>9125</v>
      </c>
      <c r="E1332" s="4">
        <v>1331</v>
      </c>
      <c r="F1332" s="4">
        <v>8</v>
      </c>
      <c r="G1332" s="4" t="s">
        <v>4095</v>
      </c>
      <c r="H1332" s="4" t="s">
        <v>4096</v>
      </c>
      <c r="I1332" s="4">
        <v>9</v>
      </c>
      <c r="L1332" s="4">
        <v>4</v>
      </c>
      <c r="M1332" s="4" t="s">
        <v>4888</v>
      </c>
      <c r="N1332" s="4" t="s">
        <v>4889</v>
      </c>
      <c r="T1332" s="4" t="s">
        <v>10020</v>
      </c>
      <c r="U1332" s="4" t="s">
        <v>138</v>
      </c>
      <c r="V1332" s="4" t="s">
        <v>139</v>
      </c>
      <c r="Y1332" s="4" t="s">
        <v>4907</v>
      </c>
      <c r="Z1332" s="4" t="s">
        <v>10021</v>
      </c>
      <c r="AD1332" s="4" t="s">
        <v>765</v>
      </c>
      <c r="AE1332" s="4" t="s">
        <v>766</v>
      </c>
    </row>
    <row r="1333" spans="1:72" ht="13.5" customHeight="1">
      <c r="A1333" s="6" t="str">
        <f>HYPERLINK("http://kyu.snu.ac.kr/sdhj/index.jsp?type=hj/GK14791_00IM0001_143a.jpg","1870_해북촌_143a")</f>
        <v>1870_해북촌_143a</v>
      </c>
      <c r="B1333" s="4">
        <v>1870</v>
      </c>
      <c r="C1333" s="4" t="s">
        <v>9124</v>
      </c>
      <c r="D1333" s="4" t="s">
        <v>9125</v>
      </c>
      <c r="E1333" s="4">
        <v>1332</v>
      </c>
      <c r="F1333" s="4">
        <v>8</v>
      </c>
      <c r="G1333" s="4" t="s">
        <v>4095</v>
      </c>
      <c r="H1333" s="4" t="s">
        <v>4096</v>
      </c>
      <c r="I1333" s="4">
        <v>9</v>
      </c>
      <c r="L1333" s="4">
        <v>4</v>
      </c>
      <c r="M1333" s="4" t="s">
        <v>4888</v>
      </c>
      <c r="N1333" s="4" t="s">
        <v>4889</v>
      </c>
      <c r="T1333" s="4" t="s">
        <v>10020</v>
      </c>
      <c r="U1333" s="4" t="s">
        <v>138</v>
      </c>
      <c r="V1333" s="4" t="s">
        <v>139</v>
      </c>
      <c r="Y1333" s="4" t="s">
        <v>4908</v>
      </c>
      <c r="Z1333" s="4" t="s">
        <v>4909</v>
      </c>
      <c r="AD1333" s="4" t="s">
        <v>188</v>
      </c>
      <c r="AE1333" s="4" t="s">
        <v>189</v>
      </c>
    </row>
    <row r="1334" spans="1:72" ht="13.5" customHeight="1">
      <c r="A1334" s="6" t="str">
        <f>HYPERLINK("http://kyu.snu.ac.kr/sdhj/index.jsp?type=hj/GK14791_00IM0001_143a.jpg","1870_해북촌_143a")</f>
        <v>1870_해북촌_143a</v>
      </c>
      <c r="B1334" s="4">
        <v>1870</v>
      </c>
      <c r="C1334" s="4" t="s">
        <v>9124</v>
      </c>
      <c r="D1334" s="4" t="s">
        <v>9125</v>
      </c>
      <c r="E1334" s="4">
        <v>1333</v>
      </c>
      <c r="F1334" s="4">
        <v>8</v>
      </c>
      <c r="G1334" s="4" t="s">
        <v>4095</v>
      </c>
      <c r="H1334" s="4" t="s">
        <v>4096</v>
      </c>
      <c r="I1334" s="4">
        <v>9</v>
      </c>
      <c r="L1334" s="4">
        <v>4</v>
      </c>
      <c r="M1334" s="4" t="s">
        <v>4888</v>
      </c>
      <c r="N1334" s="4" t="s">
        <v>4889</v>
      </c>
      <c r="T1334" s="4" t="s">
        <v>10020</v>
      </c>
      <c r="U1334" s="4" t="s">
        <v>138</v>
      </c>
      <c r="V1334" s="4" t="s">
        <v>139</v>
      </c>
      <c r="Y1334" s="4" t="s">
        <v>4910</v>
      </c>
      <c r="Z1334" s="4" t="s">
        <v>4911</v>
      </c>
      <c r="AD1334" s="4" t="s">
        <v>238</v>
      </c>
      <c r="AE1334" s="4" t="s">
        <v>239</v>
      </c>
    </row>
    <row r="1335" spans="1:72" ht="13.5" customHeight="1">
      <c r="A1335" s="6" t="str">
        <f>HYPERLINK("http://kyu.snu.ac.kr/sdhj/index.jsp?type=hj/GK14791_00IM0001_143a.jpg","1870_해북촌_143a")</f>
        <v>1870_해북촌_143a</v>
      </c>
      <c r="B1335" s="4">
        <v>1870</v>
      </c>
      <c r="C1335" s="4" t="s">
        <v>9124</v>
      </c>
      <c r="D1335" s="4" t="s">
        <v>9125</v>
      </c>
      <c r="E1335" s="4">
        <v>1334</v>
      </c>
      <c r="F1335" s="4">
        <v>8</v>
      </c>
      <c r="G1335" s="4" t="s">
        <v>4095</v>
      </c>
      <c r="H1335" s="4" t="s">
        <v>4096</v>
      </c>
      <c r="I1335" s="4">
        <v>9</v>
      </c>
      <c r="L1335" s="4">
        <v>5</v>
      </c>
      <c r="M1335" s="4" t="s">
        <v>4838</v>
      </c>
      <c r="N1335" s="4" t="s">
        <v>4912</v>
      </c>
      <c r="T1335" s="4" t="s">
        <v>9228</v>
      </c>
      <c r="U1335" s="4" t="s">
        <v>1977</v>
      </c>
      <c r="V1335" s="4" t="s">
        <v>1978</v>
      </c>
      <c r="W1335" s="4" t="s">
        <v>75</v>
      </c>
      <c r="X1335" s="4" t="s">
        <v>9232</v>
      </c>
      <c r="Y1335" s="4" t="s">
        <v>10022</v>
      </c>
      <c r="Z1335" s="4" t="s">
        <v>1402</v>
      </c>
      <c r="AC1335" s="4">
        <v>43</v>
      </c>
      <c r="AD1335" s="4" t="s">
        <v>274</v>
      </c>
      <c r="AE1335" s="4" t="s">
        <v>275</v>
      </c>
      <c r="AJ1335" s="4" t="s">
        <v>34</v>
      </c>
      <c r="AK1335" s="4" t="s">
        <v>35</v>
      </c>
      <c r="AL1335" s="4" t="s">
        <v>222</v>
      </c>
      <c r="AM1335" s="4" t="s">
        <v>223</v>
      </c>
      <c r="AT1335" s="4" t="s">
        <v>1977</v>
      </c>
      <c r="AU1335" s="4" t="s">
        <v>1978</v>
      </c>
      <c r="AV1335" s="4" t="s">
        <v>4913</v>
      </c>
      <c r="AW1335" s="4" t="s">
        <v>4914</v>
      </c>
      <c r="BG1335" s="4" t="s">
        <v>1977</v>
      </c>
      <c r="BH1335" s="4" t="s">
        <v>1978</v>
      </c>
      <c r="BI1335" s="4" t="s">
        <v>4915</v>
      </c>
      <c r="BJ1335" s="4" t="s">
        <v>4916</v>
      </c>
      <c r="BK1335" s="4" t="s">
        <v>1977</v>
      </c>
      <c r="BL1335" s="4" t="s">
        <v>1978</v>
      </c>
      <c r="BM1335" s="4" t="s">
        <v>4917</v>
      </c>
      <c r="BN1335" s="4" t="s">
        <v>1796</v>
      </c>
      <c r="BO1335" s="4" t="s">
        <v>1977</v>
      </c>
      <c r="BP1335" s="4" t="s">
        <v>1978</v>
      </c>
      <c r="BQ1335" s="4" t="s">
        <v>4918</v>
      </c>
      <c r="BR1335" s="4" t="s">
        <v>4919</v>
      </c>
      <c r="BS1335" s="4" t="s">
        <v>727</v>
      </c>
      <c r="BT1335" s="4" t="s">
        <v>728</v>
      </c>
    </row>
    <row r="1336" spans="1:72" ht="13.5" customHeight="1">
      <c r="A1336" s="6" t="str">
        <f>HYPERLINK("http://kyu.snu.ac.kr/sdhj/index.jsp?type=hj/GK14791_00IM0001_143a.jpg","1870_해북촌_143a")</f>
        <v>1870_해북촌_143a</v>
      </c>
      <c r="B1336" s="4">
        <v>1870</v>
      </c>
      <c r="C1336" s="4" t="s">
        <v>9498</v>
      </c>
      <c r="D1336" s="4" t="s">
        <v>9499</v>
      </c>
      <c r="E1336" s="4">
        <v>1335</v>
      </c>
      <c r="F1336" s="4">
        <v>8</v>
      </c>
      <c r="G1336" s="4" t="s">
        <v>4095</v>
      </c>
      <c r="H1336" s="4" t="s">
        <v>4096</v>
      </c>
      <c r="I1336" s="4">
        <v>9</v>
      </c>
      <c r="L1336" s="4">
        <v>5</v>
      </c>
      <c r="M1336" s="4" t="s">
        <v>4838</v>
      </c>
      <c r="N1336" s="4" t="s">
        <v>4912</v>
      </c>
      <c r="S1336" s="4" t="s">
        <v>96</v>
      </c>
      <c r="T1336" s="4" t="s">
        <v>97</v>
      </c>
      <c r="W1336" s="4" t="s">
        <v>10023</v>
      </c>
      <c r="X1336" s="4" t="s">
        <v>149</v>
      </c>
      <c r="Y1336" s="4" t="s">
        <v>21</v>
      </c>
      <c r="Z1336" s="4" t="s">
        <v>22</v>
      </c>
      <c r="AC1336" s="4">
        <v>45</v>
      </c>
      <c r="AD1336" s="4" t="s">
        <v>510</v>
      </c>
      <c r="AE1336" s="4" t="s">
        <v>511</v>
      </c>
      <c r="AJ1336" s="4" t="s">
        <v>104</v>
      </c>
      <c r="AK1336" s="4" t="s">
        <v>105</v>
      </c>
      <c r="AL1336" s="4" t="s">
        <v>4473</v>
      </c>
      <c r="AM1336" s="4" t="s">
        <v>4474</v>
      </c>
      <c r="AT1336" s="4" t="s">
        <v>1977</v>
      </c>
      <c r="AU1336" s="4" t="s">
        <v>1978</v>
      </c>
      <c r="AV1336" s="4" t="s">
        <v>4171</v>
      </c>
      <c r="AW1336" s="4" t="s">
        <v>4172</v>
      </c>
      <c r="BG1336" s="4" t="s">
        <v>1977</v>
      </c>
      <c r="BH1336" s="4" t="s">
        <v>1978</v>
      </c>
      <c r="BI1336" s="4" t="s">
        <v>4920</v>
      </c>
      <c r="BJ1336" s="4" t="s">
        <v>4921</v>
      </c>
      <c r="BK1336" s="4" t="s">
        <v>1977</v>
      </c>
      <c r="BL1336" s="4" t="s">
        <v>1978</v>
      </c>
      <c r="BM1336" s="4" t="s">
        <v>4922</v>
      </c>
      <c r="BN1336" s="4" t="s">
        <v>3661</v>
      </c>
      <c r="BO1336" s="4" t="s">
        <v>1977</v>
      </c>
      <c r="BP1336" s="4" t="s">
        <v>1978</v>
      </c>
      <c r="BQ1336" s="4" t="s">
        <v>4923</v>
      </c>
      <c r="BR1336" s="4" t="s">
        <v>4924</v>
      </c>
      <c r="BS1336" s="4" t="s">
        <v>260</v>
      </c>
      <c r="BT1336" s="4" t="s">
        <v>261</v>
      </c>
    </row>
    <row r="1337" spans="1:72" ht="13.5" customHeight="1">
      <c r="A1337" s="6" t="str">
        <f>HYPERLINK("http://kyu.snu.ac.kr/sdhj/index.jsp?type=hj/GK14791_00IM0001_143a.jpg","1870_해북촌_143a")</f>
        <v>1870_해북촌_143a</v>
      </c>
      <c r="B1337" s="4">
        <v>1870</v>
      </c>
      <c r="C1337" s="4" t="s">
        <v>9075</v>
      </c>
      <c r="D1337" s="4" t="s">
        <v>9076</v>
      </c>
      <c r="E1337" s="4">
        <v>1336</v>
      </c>
      <c r="F1337" s="4">
        <v>8</v>
      </c>
      <c r="G1337" s="4" t="s">
        <v>4095</v>
      </c>
      <c r="H1337" s="4" t="s">
        <v>4096</v>
      </c>
      <c r="I1337" s="4">
        <v>9</v>
      </c>
      <c r="L1337" s="4">
        <v>5</v>
      </c>
      <c r="M1337" s="4" t="s">
        <v>4838</v>
      </c>
      <c r="N1337" s="4" t="s">
        <v>4912</v>
      </c>
      <c r="T1337" s="4" t="s">
        <v>9235</v>
      </c>
      <c r="U1337" s="4" t="s">
        <v>284</v>
      </c>
      <c r="V1337" s="4" t="s">
        <v>285</v>
      </c>
      <c r="Y1337" s="4" t="s">
        <v>10024</v>
      </c>
      <c r="Z1337" s="4" t="s">
        <v>10025</v>
      </c>
      <c r="AD1337" s="4" t="s">
        <v>274</v>
      </c>
      <c r="AE1337" s="4" t="s">
        <v>275</v>
      </c>
    </row>
    <row r="1338" spans="1:72" ht="13.5" customHeight="1">
      <c r="A1338" s="6" t="str">
        <f>HYPERLINK("http://kyu.snu.ac.kr/sdhj/index.jsp?type=hj/GK14791_00IM0001_143a.jpg","1870_해북촌_143a")</f>
        <v>1870_해북촌_143a</v>
      </c>
      <c r="B1338" s="4">
        <v>1870</v>
      </c>
      <c r="C1338" s="4" t="s">
        <v>9233</v>
      </c>
      <c r="D1338" s="4" t="s">
        <v>9234</v>
      </c>
      <c r="E1338" s="4">
        <v>1337</v>
      </c>
      <c r="F1338" s="4">
        <v>8</v>
      </c>
      <c r="G1338" s="4" t="s">
        <v>4095</v>
      </c>
      <c r="H1338" s="4" t="s">
        <v>4096</v>
      </c>
      <c r="I1338" s="4">
        <v>9</v>
      </c>
      <c r="L1338" s="4">
        <v>5</v>
      </c>
      <c r="M1338" s="4" t="s">
        <v>4838</v>
      </c>
      <c r="N1338" s="4" t="s">
        <v>4912</v>
      </c>
      <c r="T1338" s="4" t="s">
        <v>9235</v>
      </c>
      <c r="U1338" s="4" t="s">
        <v>138</v>
      </c>
      <c r="V1338" s="4" t="s">
        <v>139</v>
      </c>
      <c r="Y1338" s="4" t="s">
        <v>10026</v>
      </c>
      <c r="Z1338" s="4" t="s">
        <v>2462</v>
      </c>
      <c r="AD1338" s="4" t="s">
        <v>378</v>
      </c>
      <c r="AE1338" s="4" t="s">
        <v>379</v>
      </c>
    </row>
    <row r="1339" spans="1:72" ht="13.5" customHeight="1">
      <c r="A1339" s="6" t="str">
        <f>HYPERLINK("http://kyu.snu.ac.kr/sdhj/index.jsp?type=hj/GK14791_00IM0001_143a.jpg","1870_해북촌_143a")</f>
        <v>1870_해북촌_143a</v>
      </c>
      <c r="B1339" s="4">
        <v>1870</v>
      </c>
      <c r="C1339" s="4" t="s">
        <v>9233</v>
      </c>
      <c r="D1339" s="4" t="s">
        <v>9234</v>
      </c>
      <c r="E1339" s="4">
        <v>1338</v>
      </c>
      <c r="F1339" s="4">
        <v>8</v>
      </c>
      <c r="G1339" s="4" t="s">
        <v>4095</v>
      </c>
      <c r="H1339" s="4" t="s">
        <v>4096</v>
      </c>
      <c r="I1339" s="4">
        <v>10</v>
      </c>
      <c r="J1339" s="4" t="s">
        <v>4925</v>
      </c>
      <c r="K1339" s="4" t="s">
        <v>10027</v>
      </c>
      <c r="L1339" s="4">
        <v>1</v>
      </c>
      <c r="M1339" s="4" t="s">
        <v>4926</v>
      </c>
      <c r="N1339" s="4" t="s">
        <v>4927</v>
      </c>
      <c r="T1339" s="4" t="s">
        <v>9109</v>
      </c>
      <c r="U1339" s="4" t="s">
        <v>73</v>
      </c>
      <c r="V1339" s="4" t="s">
        <v>74</v>
      </c>
      <c r="W1339" s="4" t="s">
        <v>686</v>
      </c>
      <c r="X1339" s="4" t="s">
        <v>687</v>
      </c>
      <c r="Y1339" s="4" t="s">
        <v>10028</v>
      </c>
      <c r="Z1339" s="4" t="s">
        <v>4928</v>
      </c>
      <c r="AC1339" s="4">
        <v>68</v>
      </c>
      <c r="AD1339" s="4" t="s">
        <v>560</v>
      </c>
      <c r="AE1339" s="4" t="s">
        <v>561</v>
      </c>
      <c r="AJ1339" s="4" t="s">
        <v>34</v>
      </c>
      <c r="AK1339" s="4" t="s">
        <v>35</v>
      </c>
      <c r="AL1339" s="4" t="s">
        <v>684</v>
      </c>
      <c r="AM1339" s="4" t="s">
        <v>685</v>
      </c>
      <c r="AT1339" s="4" t="s">
        <v>82</v>
      </c>
      <c r="AU1339" s="4" t="s">
        <v>83</v>
      </c>
      <c r="AV1339" s="4" t="s">
        <v>4929</v>
      </c>
      <c r="AW1339" s="4" t="s">
        <v>4930</v>
      </c>
      <c r="BG1339" s="4" t="s">
        <v>2793</v>
      </c>
      <c r="BH1339" s="4" t="s">
        <v>2794</v>
      </c>
      <c r="BI1339" s="4" t="s">
        <v>4931</v>
      </c>
      <c r="BJ1339" s="4" t="s">
        <v>4932</v>
      </c>
      <c r="BK1339" s="4" t="s">
        <v>4933</v>
      </c>
      <c r="BL1339" s="4" t="s">
        <v>10029</v>
      </c>
      <c r="BM1339" s="4" t="s">
        <v>4934</v>
      </c>
      <c r="BN1339" s="4" t="s">
        <v>4935</v>
      </c>
      <c r="BO1339" s="4" t="s">
        <v>82</v>
      </c>
      <c r="BP1339" s="4" t="s">
        <v>83</v>
      </c>
      <c r="BQ1339" s="4" t="s">
        <v>10030</v>
      </c>
      <c r="BR1339" s="4" t="s">
        <v>4936</v>
      </c>
      <c r="BS1339" s="4" t="s">
        <v>222</v>
      </c>
      <c r="BT1339" s="4" t="s">
        <v>223</v>
      </c>
    </row>
    <row r="1340" spans="1:72" ht="13.5" customHeight="1">
      <c r="A1340" s="6" t="str">
        <f>HYPERLINK("http://kyu.snu.ac.kr/sdhj/index.jsp?type=hj/GK14791_00IM0001_143a.jpg","1870_해북촌_143a")</f>
        <v>1870_해북촌_143a</v>
      </c>
      <c r="B1340" s="4">
        <v>1870</v>
      </c>
      <c r="C1340" s="4" t="s">
        <v>9339</v>
      </c>
      <c r="D1340" s="4" t="s">
        <v>9340</v>
      </c>
      <c r="E1340" s="4">
        <v>1339</v>
      </c>
      <c r="F1340" s="4">
        <v>8</v>
      </c>
      <c r="G1340" s="4" t="s">
        <v>4095</v>
      </c>
      <c r="H1340" s="4" t="s">
        <v>4096</v>
      </c>
      <c r="I1340" s="4">
        <v>10</v>
      </c>
      <c r="L1340" s="4">
        <v>1</v>
      </c>
      <c r="M1340" s="4" t="s">
        <v>4926</v>
      </c>
      <c r="N1340" s="4" t="s">
        <v>4927</v>
      </c>
      <c r="S1340" s="4" t="s">
        <v>96</v>
      </c>
      <c r="T1340" s="4" t="s">
        <v>97</v>
      </c>
      <c r="W1340" s="4" t="s">
        <v>126</v>
      </c>
      <c r="X1340" s="4" t="s">
        <v>9119</v>
      </c>
      <c r="Y1340" s="4" t="s">
        <v>100</v>
      </c>
      <c r="Z1340" s="4" t="s">
        <v>101</v>
      </c>
      <c r="AC1340" s="4">
        <v>59</v>
      </c>
      <c r="AD1340" s="4" t="s">
        <v>378</v>
      </c>
      <c r="AE1340" s="4" t="s">
        <v>379</v>
      </c>
      <c r="AJ1340" s="4" t="s">
        <v>104</v>
      </c>
      <c r="AK1340" s="4" t="s">
        <v>105</v>
      </c>
      <c r="AL1340" s="4" t="s">
        <v>115</v>
      </c>
      <c r="AM1340" s="4" t="s">
        <v>9554</v>
      </c>
      <c r="AT1340" s="4" t="s">
        <v>82</v>
      </c>
      <c r="AU1340" s="4" t="s">
        <v>83</v>
      </c>
      <c r="AV1340" s="4" t="s">
        <v>4937</v>
      </c>
      <c r="AW1340" s="4" t="s">
        <v>4938</v>
      </c>
      <c r="BG1340" s="4" t="s">
        <v>82</v>
      </c>
      <c r="BH1340" s="4" t="s">
        <v>83</v>
      </c>
      <c r="BI1340" s="4" t="s">
        <v>10031</v>
      </c>
      <c r="BJ1340" s="4" t="s">
        <v>4629</v>
      </c>
      <c r="BK1340" s="4" t="s">
        <v>82</v>
      </c>
      <c r="BL1340" s="4" t="s">
        <v>83</v>
      </c>
      <c r="BM1340" s="4" t="s">
        <v>4690</v>
      </c>
      <c r="BN1340" s="4" t="s">
        <v>4691</v>
      </c>
      <c r="BO1340" s="4" t="s">
        <v>82</v>
      </c>
      <c r="BP1340" s="4" t="s">
        <v>83</v>
      </c>
      <c r="BQ1340" s="4" t="s">
        <v>10032</v>
      </c>
      <c r="BR1340" s="4" t="s">
        <v>10033</v>
      </c>
      <c r="BS1340" s="4" t="s">
        <v>115</v>
      </c>
      <c r="BT1340" s="4" t="s">
        <v>9554</v>
      </c>
    </row>
    <row r="1341" spans="1:72" ht="13.5" customHeight="1">
      <c r="A1341" s="6" t="str">
        <f>HYPERLINK("http://kyu.snu.ac.kr/sdhj/index.jsp?type=hj/GK14791_00IM0001_143a.jpg","1870_해북촌_143a")</f>
        <v>1870_해북촌_143a</v>
      </c>
      <c r="B1341" s="4">
        <v>1870</v>
      </c>
      <c r="C1341" s="4" t="s">
        <v>9116</v>
      </c>
      <c r="D1341" s="4" t="s">
        <v>9117</v>
      </c>
      <c r="E1341" s="4">
        <v>1340</v>
      </c>
      <c r="F1341" s="4">
        <v>8</v>
      </c>
      <c r="G1341" s="4" t="s">
        <v>4095</v>
      </c>
      <c r="H1341" s="4" t="s">
        <v>4096</v>
      </c>
      <c r="I1341" s="4">
        <v>10</v>
      </c>
      <c r="L1341" s="4">
        <v>1</v>
      </c>
      <c r="M1341" s="4" t="s">
        <v>4926</v>
      </c>
      <c r="N1341" s="4" t="s">
        <v>4927</v>
      </c>
      <c r="S1341" s="4" t="s">
        <v>165</v>
      </c>
      <c r="T1341" s="4" t="s">
        <v>166</v>
      </c>
      <c r="Y1341" s="4" t="s">
        <v>4939</v>
      </c>
      <c r="Z1341" s="4" t="s">
        <v>4940</v>
      </c>
      <c r="AC1341" s="4">
        <v>64</v>
      </c>
      <c r="AD1341" s="4" t="s">
        <v>813</v>
      </c>
      <c r="AE1341" s="4" t="s">
        <v>814</v>
      </c>
    </row>
    <row r="1342" spans="1:72" ht="13.5" customHeight="1">
      <c r="A1342" s="6" t="str">
        <f>HYPERLINK("http://kyu.snu.ac.kr/sdhj/index.jsp?type=hj/GK14791_00IM0001_143a.jpg","1870_해북촌_143a")</f>
        <v>1870_해북촌_143a</v>
      </c>
      <c r="B1342" s="4">
        <v>1870</v>
      </c>
      <c r="C1342" s="4" t="s">
        <v>9116</v>
      </c>
      <c r="D1342" s="4" t="s">
        <v>9117</v>
      </c>
      <c r="E1342" s="4">
        <v>1341</v>
      </c>
      <c r="F1342" s="4">
        <v>8</v>
      </c>
      <c r="G1342" s="4" t="s">
        <v>4095</v>
      </c>
      <c r="H1342" s="4" t="s">
        <v>4096</v>
      </c>
      <c r="I1342" s="4">
        <v>10</v>
      </c>
      <c r="L1342" s="4">
        <v>1</v>
      </c>
      <c r="M1342" s="4" t="s">
        <v>4926</v>
      </c>
      <c r="N1342" s="4" t="s">
        <v>4927</v>
      </c>
      <c r="T1342" s="4" t="s">
        <v>9120</v>
      </c>
      <c r="U1342" s="4" t="s">
        <v>138</v>
      </c>
      <c r="V1342" s="4" t="s">
        <v>139</v>
      </c>
      <c r="Y1342" s="4" t="s">
        <v>4941</v>
      </c>
      <c r="Z1342" s="4" t="s">
        <v>4942</v>
      </c>
      <c r="AD1342" s="4" t="s">
        <v>274</v>
      </c>
      <c r="AE1342" s="4" t="s">
        <v>275</v>
      </c>
    </row>
    <row r="1343" spans="1:72" ht="13.5" customHeight="1">
      <c r="A1343" s="6" t="str">
        <f>HYPERLINK("http://kyu.snu.ac.kr/sdhj/index.jsp?type=hj/GK14791_00IM0001_143a.jpg","1870_해북촌_143a")</f>
        <v>1870_해북촌_143a</v>
      </c>
      <c r="B1343" s="4">
        <v>1870</v>
      </c>
      <c r="C1343" s="4" t="s">
        <v>9116</v>
      </c>
      <c r="D1343" s="4" t="s">
        <v>9117</v>
      </c>
      <c r="E1343" s="4">
        <v>1342</v>
      </c>
      <c r="F1343" s="4">
        <v>8</v>
      </c>
      <c r="G1343" s="4" t="s">
        <v>4095</v>
      </c>
      <c r="H1343" s="4" t="s">
        <v>4096</v>
      </c>
      <c r="I1343" s="4">
        <v>10</v>
      </c>
      <c r="L1343" s="4">
        <v>1</v>
      </c>
      <c r="M1343" s="4" t="s">
        <v>4926</v>
      </c>
      <c r="N1343" s="4" t="s">
        <v>4927</v>
      </c>
      <c r="T1343" s="4" t="s">
        <v>9120</v>
      </c>
      <c r="Y1343" s="4" t="s">
        <v>667</v>
      </c>
      <c r="Z1343" s="4" t="s">
        <v>668</v>
      </c>
      <c r="AD1343" s="4" t="s">
        <v>287</v>
      </c>
      <c r="AE1343" s="4" t="s">
        <v>288</v>
      </c>
    </row>
    <row r="1344" spans="1:72" ht="13.5" customHeight="1">
      <c r="A1344" s="6" t="str">
        <f>HYPERLINK("http://kyu.snu.ac.kr/sdhj/index.jsp?type=hj/GK14791_00IM0001_143a.jpg","1870_해북촌_143a")</f>
        <v>1870_해북촌_143a</v>
      </c>
      <c r="B1344" s="4">
        <v>1870</v>
      </c>
      <c r="C1344" s="4" t="s">
        <v>9116</v>
      </c>
      <c r="D1344" s="4" t="s">
        <v>9117</v>
      </c>
      <c r="E1344" s="4">
        <v>1343</v>
      </c>
      <c r="F1344" s="4">
        <v>8</v>
      </c>
      <c r="G1344" s="4" t="s">
        <v>4095</v>
      </c>
      <c r="H1344" s="4" t="s">
        <v>4096</v>
      </c>
      <c r="I1344" s="4">
        <v>10</v>
      </c>
      <c r="L1344" s="4">
        <v>1</v>
      </c>
      <c r="M1344" s="4" t="s">
        <v>4926</v>
      </c>
      <c r="N1344" s="4" t="s">
        <v>4927</v>
      </c>
      <c r="T1344" s="4" t="s">
        <v>9120</v>
      </c>
      <c r="Y1344" s="4" t="s">
        <v>2461</v>
      </c>
      <c r="Z1344" s="4" t="s">
        <v>2462</v>
      </c>
      <c r="AD1344" s="4" t="s">
        <v>404</v>
      </c>
      <c r="AE1344" s="4" t="s">
        <v>405</v>
      </c>
    </row>
    <row r="1345" spans="1:72" ht="13.5" customHeight="1">
      <c r="A1345" s="6" t="str">
        <f>HYPERLINK("http://kyu.snu.ac.kr/sdhj/index.jsp?type=hj/GK14791_00IM0001_143b.jpg","1870_해북촌_143b")</f>
        <v>1870_해북촌_143b</v>
      </c>
      <c r="B1345" s="4">
        <v>1870</v>
      </c>
      <c r="C1345" s="4" t="s">
        <v>9116</v>
      </c>
      <c r="D1345" s="4" t="s">
        <v>9117</v>
      </c>
      <c r="E1345" s="4">
        <v>1344</v>
      </c>
      <c r="F1345" s="4">
        <v>8</v>
      </c>
      <c r="G1345" s="4" t="s">
        <v>4095</v>
      </c>
      <c r="H1345" s="4" t="s">
        <v>4096</v>
      </c>
      <c r="I1345" s="4">
        <v>10</v>
      </c>
      <c r="L1345" s="4">
        <v>2</v>
      </c>
      <c r="M1345" s="4" t="s">
        <v>4943</v>
      </c>
      <c r="N1345" s="4" t="s">
        <v>4944</v>
      </c>
      <c r="T1345" s="4" t="s">
        <v>9336</v>
      </c>
      <c r="U1345" s="4" t="s">
        <v>73</v>
      </c>
      <c r="V1345" s="4" t="s">
        <v>74</v>
      </c>
      <c r="W1345" s="4" t="s">
        <v>426</v>
      </c>
      <c r="X1345" s="4" t="s">
        <v>427</v>
      </c>
      <c r="Y1345" s="4" t="s">
        <v>2089</v>
      </c>
      <c r="Z1345" s="4" t="s">
        <v>2090</v>
      </c>
      <c r="AC1345" s="4">
        <v>51</v>
      </c>
      <c r="AD1345" s="4" t="s">
        <v>380</v>
      </c>
      <c r="AE1345" s="4" t="s">
        <v>381</v>
      </c>
      <c r="AJ1345" s="4" t="s">
        <v>34</v>
      </c>
      <c r="AK1345" s="4" t="s">
        <v>35</v>
      </c>
      <c r="AL1345" s="4" t="s">
        <v>428</v>
      </c>
      <c r="AM1345" s="4" t="s">
        <v>429</v>
      </c>
      <c r="AT1345" s="4" t="s">
        <v>82</v>
      </c>
      <c r="AU1345" s="4" t="s">
        <v>83</v>
      </c>
      <c r="AV1345" s="4" t="s">
        <v>4945</v>
      </c>
      <c r="AW1345" s="4" t="s">
        <v>4946</v>
      </c>
      <c r="BG1345" s="4" t="s">
        <v>82</v>
      </c>
      <c r="BH1345" s="4" t="s">
        <v>83</v>
      </c>
      <c r="BI1345" s="4" t="s">
        <v>4947</v>
      </c>
      <c r="BJ1345" s="4" t="s">
        <v>4948</v>
      </c>
      <c r="BK1345" s="4" t="s">
        <v>82</v>
      </c>
      <c r="BL1345" s="4" t="s">
        <v>83</v>
      </c>
      <c r="BM1345" s="4" t="s">
        <v>4949</v>
      </c>
      <c r="BN1345" s="4" t="s">
        <v>4637</v>
      </c>
      <c r="BO1345" s="4" t="s">
        <v>82</v>
      </c>
      <c r="BP1345" s="4" t="s">
        <v>83</v>
      </c>
      <c r="BQ1345" s="4" t="s">
        <v>4950</v>
      </c>
      <c r="BR1345" s="4" t="s">
        <v>4951</v>
      </c>
      <c r="BS1345" s="4" t="s">
        <v>222</v>
      </c>
      <c r="BT1345" s="4" t="s">
        <v>223</v>
      </c>
    </row>
    <row r="1346" spans="1:72" ht="13.5" customHeight="1">
      <c r="A1346" s="6" t="str">
        <f>HYPERLINK("http://kyu.snu.ac.kr/sdhj/index.jsp?type=hj/GK14791_00IM0001_143b.jpg","1870_해북촌_143b")</f>
        <v>1870_해북촌_143b</v>
      </c>
      <c r="B1346" s="4">
        <v>1870</v>
      </c>
      <c r="C1346" s="4" t="s">
        <v>9417</v>
      </c>
      <c r="D1346" s="4" t="s">
        <v>9418</v>
      </c>
      <c r="E1346" s="4">
        <v>1345</v>
      </c>
      <c r="F1346" s="4">
        <v>8</v>
      </c>
      <c r="G1346" s="4" t="s">
        <v>4095</v>
      </c>
      <c r="H1346" s="4" t="s">
        <v>4096</v>
      </c>
      <c r="I1346" s="4">
        <v>10</v>
      </c>
      <c r="L1346" s="4">
        <v>2</v>
      </c>
      <c r="M1346" s="4" t="s">
        <v>4943</v>
      </c>
      <c r="N1346" s="4" t="s">
        <v>4944</v>
      </c>
      <c r="S1346" s="4" t="s">
        <v>96</v>
      </c>
      <c r="T1346" s="4" t="s">
        <v>97</v>
      </c>
      <c r="W1346" s="4" t="s">
        <v>126</v>
      </c>
      <c r="X1346" s="4" t="s">
        <v>10034</v>
      </c>
      <c r="Y1346" s="4" t="s">
        <v>100</v>
      </c>
      <c r="Z1346" s="4" t="s">
        <v>101</v>
      </c>
      <c r="AC1346" s="4">
        <v>39</v>
      </c>
      <c r="AD1346" s="4" t="s">
        <v>232</v>
      </c>
      <c r="AE1346" s="4" t="s">
        <v>233</v>
      </c>
      <c r="AJ1346" s="4" t="s">
        <v>104</v>
      </c>
      <c r="AK1346" s="4" t="s">
        <v>105</v>
      </c>
      <c r="AL1346" s="4" t="s">
        <v>129</v>
      </c>
      <c r="AM1346" s="4" t="s">
        <v>10035</v>
      </c>
      <c r="AT1346" s="4" t="s">
        <v>82</v>
      </c>
      <c r="AU1346" s="4" t="s">
        <v>83</v>
      </c>
      <c r="AV1346" s="4" t="s">
        <v>2172</v>
      </c>
      <c r="AW1346" s="4" t="s">
        <v>2173</v>
      </c>
      <c r="BG1346" s="4" t="s">
        <v>82</v>
      </c>
      <c r="BH1346" s="4" t="s">
        <v>83</v>
      </c>
      <c r="BI1346" s="4" t="s">
        <v>4952</v>
      </c>
      <c r="BJ1346" s="4" t="s">
        <v>4953</v>
      </c>
      <c r="BK1346" s="4" t="s">
        <v>82</v>
      </c>
      <c r="BL1346" s="4" t="s">
        <v>83</v>
      </c>
      <c r="BM1346" s="4" t="s">
        <v>4954</v>
      </c>
      <c r="BN1346" s="4" t="s">
        <v>4955</v>
      </c>
      <c r="BO1346" s="4" t="s">
        <v>82</v>
      </c>
      <c r="BP1346" s="4" t="s">
        <v>83</v>
      </c>
      <c r="BQ1346" s="4" t="s">
        <v>4956</v>
      </c>
      <c r="BR1346" s="4" t="s">
        <v>4957</v>
      </c>
      <c r="BS1346" s="4" t="s">
        <v>811</v>
      </c>
      <c r="BT1346" s="4" t="s">
        <v>812</v>
      </c>
    </row>
    <row r="1347" spans="1:72" ht="13.5" customHeight="1">
      <c r="A1347" s="6" t="str">
        <f>HYPERLINK("http://kyu.snu.ac.kr/sdhj/index.jsp?type=hj/GK14791_00IM0001_143b.jpg","1870_해북촌_143b")</f>
        <v>1870_해북촌_143b</v>
      </c>
      <c r="B1347" s="4">
        <v>1870</v>
      </c>
      <c r="C1347" s="4" t="s">
        <v>9156</v>
      </c>
      <c r="D1347" s="4" t="s">
        <v>9157</v>
      </c>
      <c r="E1347" s="4">
        <v>1346</v>
      </c>
      <c r="F1347" s="4">
        <v>8</v>
      </c>
      <c r="G1347" s="4" t="s">
        <v>4095</v>
      </c>
      <c r="H1347" s="4" t="s">
        <v>4096</v>
      </c>
      <c r="I1347" s="4">
        <v>10</v>
      </c>
      <c r="L1347" s="4">
        <v>2</v>
      </c>
      <c r="M1347" s="4" t="s">
        <v>4943</v>
      </c>
      <c r="N1347" s="4" t="s">
        <v>4944</v>
      </c>
      <c r="T1347" s="4" t="s">
        <v>9342</v>
      </c>
      <c r="U1347" s="4" t="s">
        <v>138</v>
      </c>
      <c r="V1347" s="4" t="s">
        <v>139</v>
      </c>
      <c r="Y1347" s="4" t="s">
        <v>4958</v>
      </c>
      <c r="Z1347" s="4" t="s">
        <v>4959</v>
      </c>
      <c r="AD1347" s="4" t="s">
        <v>492</v>
      </c>
      <c r="AE1347" s="4" t="s">
        <v>493</v>
      </c>
    </row>
    <row r="1348" spans="1:72" ht="13.5" customHeight="1">
      <c r="A1348" s="6" t="str">
        <f>HYPERLINK("http://kyu.snu.ac.kr/sdhj/index.jsp?type=hj/GK14791_00IM0001_143b.jpg","1870_해북촌_143b")</f>
        <v>1870_해북촌_143b</v>
      </c>
      <c r="B1348" s="4">
        <v>1870</v>
      </c>
      <c r="C1348" s="4" t="s">
        <v>9339</v>
      </c>
      <c r="D1348" s="4" t="s">
        <v>9340</v>
      </c>
      <c r="E1348" s="4">
        <v>1347</v>
      </c>
      <c r="F1348" s="4">
        <v>8</v>
      </c>
      <c r="G1348" s="4" t="s">
        <v>4095</v>
      </c>
      <c r="H1348" s="4" t="s">
        <v>4096</v>
      </c>
      <c r="I1348" s="4">
        <v>10</v>
      </c>
      <c r="L1348" s="4">
        <v>2</v>
      </c>
      <c r="M1348" s="4" t="s">
        <v>4943</v>
      </c>
      <c r="N1348" s="4" t="s">
        <v>4944</v>
      </c>
      <c r="T1348" s="4" t="s">
        <v>9342</v>
      </c>
      <c r="U1348" s="4" t="s">
        <v>138</v>
      </c>
      <c r="V1348" s="4" t="s">
        <v>139</v>
      </c>
      <c r="Y1348" s="4" t="s">
        <v>2736</v>
      </c>
      <c r="Z1348" s="4" t="s">
        <v>2737</v>
      </c>
      <c r="AD1348" s="4" t="s">
        <v>813</v>
      </c>
      <c r="AE1348" s="4" t="s">
        <v>814</v>
      </c>
    </row>
    <row r="1349" spans="1:72" ht="13.5" customHeight="1">
      <c r="A1349" s="6" t="str">
        <f>HYPERLINK("http://kyu.snu.ac.kr/sdhj/index.jsp?type=hj/GK14791_00IM0001_143b.jpg","1870_해북촌_143b")</f>
        <v>1870_해북촌_143b</v>
      </c>
      <c r="B1349" s="4">
        <v>1870</v>
      </c>
      <c r="C1349" s="4" t="s">
        <v>9339</v>
      </c>
      <c r="D1349" s="4" t="s">
        <v>9340</v>
      </c>
      <c r="E1349" s="4">
        <v>1348</v>
      </c>
      <c r="F1349" s="4">
        <v>8</v>
      </c>
      <c r="G1349" s="4" t="s">
        <v>4095</v>
      </c>
      <c r="H1349" s="4" t="s">
        <v>4096</v>
      </c>
      <c r="I1349" s="4">
        <v>10</v>
      </c>
      <c r="L1349" s="4">
        <v>3</v>
      </c>
      <c r="M1349" s="4" t="s">
        <v>4960</v>
      </c>
      <c r="N1349" s="4" t="s">
        <v>4961</v>
      </c>
      <c r="T1349" s="4" t="s">
        <v>9436</v>
      </c>
      <c r="U1349" s="4" t="s">
        <v>73</v>
      </c>
      <c r="V1349" s="4" t="s">
        <v>74</v>
      </c>
      <c r="W1349" s="4" t="s">
        <v>173</v>
      </c>
      <c r="X1349" s="4" t="s">
        <v>10036</v>
      </c>
      <c r="Y1349" s="4" t="s">
        <v>937</v>
      </c>
      <c r="Z1349" s="4" t="s">
        <v>938</v>
      </c>
      <c r="AC1349" s="4">
        <v>54</v>
      </c>
      <c r="AD1349" s="4" t="s">
        <v>151</v>
      </c>
      <c r="AE1349" s="4" t="s">
        <v>152</v>
      </c>
      <c r="AJ1349" s="4" t="s">
        <v>34</v>
      </c>
      <c r="AK1349" s="4" t="s">
        <v>35</v>
      </c>
      <c r="AL1349" s="4" t="s">
        <v>257</v>
      </c>
      <c r="AM1349" s="4" t="s">
        <v>10037</v>
      </c>
      <c r="AT1349" s="4" t="s">
        <v>82</v>
      </c>
      <c r="AU1349" s="4" t="s">
        <v>83</v>
      </c>
      <c r="AV1349" s="4" t="s">
        <v>4962</v>
      </c>
      <c r="AW1349" s="4" t="s">
        <v>4963</v>
      </c>
      <c r="BG1349" s="4" t="s">
        <v>82</v>
      </c>
      <c r="BH1349" s="4" t="s">
        <v>83</v>
      </c>
      <c r="BI1349" s="4" t="s">
        <v>4214</v>
      </c>
      <c r="BJ1349" s="4" t="s">
        <v>10038</v>
      </c>
      <c r="BK1349" s="4" t="s">
        <v>82</v>
      </c>
      <c r="BL1349" s="4" t="s">
        <v>83</v>
      </c>
      <c r="BM1349" s="4" t="s">
        <v>4215</v>
      </c>
      <c r="BN1349" s="4" t="s">
        <v>4216</v>
      </c>
      <c r="BO1349" s="4" t="s">
        <v>82</v>
      </c>
      <c r="BP1349" s="4" t="s">
        <v>83</v>
      </c>
      <c r="BQ1349" s="4" t="s">
        <v>4964</v>
      </c>
      <c r="BR1349" s="4" t="s">
        <v>4965</v>
      </c>
      <c r="BS1349" s="4" t="s">
        <v>893</v>
      </c>
      <c r="BT1349" s="4" t="s">
        <v>894</v>
      </c>
    </row>
    <row r="1350" spans="1:72" ht="13.5" customHeight="1">
      <c r="A1350" s="6" t="str">
        <f>HYPERLINK("http://kyu.snu.ac.kr/sdhj/index.jsp?type=hj/GK14791_00IM0001_143b.jpg","1870_해북촌_143b")</f>
        <v>1870_해북촌_143b</v>
      </c>
      <c r="B1350" s="4">
        <v>1870</v>
      </c>
      <c r="C1350" s="4" t="s">
        <v>9339</v>
      </c>
      <c r="D1350" s="4" t="s">
        <v>9340</v>
      </c>
      <c r="E1350" s="4">
        <v>1349</v>
      </c>
      <c r="F1350" s="4">
        <v>8</v>
      </c>
      <c r="G1350" s="4" t="s">
        <v>4095</v>
      </c>
      <c r="H1350" s="4" t="s">
        <v>4096</v>
      </c>
      <c r="I1350" s="4">
        <v>10</v>
      </c>
      <c r="L1350" s="4">
        <v>3</v>
      </c>
      <c r="M1350" s="4" t="s">
        <v>4960</v>
      </c>
      <c r="N1350" s="4" t="s">
        <v>4961</v>
      </c>
      <c r="S1350" s="4" t="s">
        <v>96</v>
      </c>
      <c r="T1350" s="4" t="s">
        <v>97</v>
      </c>
      <c r="W1350" s="4" t="s">
        <v>126</v>
      </c>
      <c r="X1350" s="4" t="s">
        <v>9797</v>
      </c>
      <c r="Y1350" s="4" t="s">
        <v>100</v>
      </c>
      <c r="Z1350" s="4" t="s">
        <v>101</v>
      </c>
      <c r="AC1350" s="4">
        <v>54</v>
      </c>
      <c r="AD1350" s="4" t="s">
        <v>151</v>
      </c>
      <c r="AE1350" s="4" t="s">
        <v>152</v>
      </c>
      <c r="AJ1350" s="4" t="s">
        <v>34</v>
      </c>
      <c r="AK1350" s="4" t="s">
        <v>35</v>
      </c>
      <c r="AL1350" s="4" t="s">
        <v>115</v>
      </c>
      <c r="AM1350" s="4" t="s">
        <v>9798</v>
      </c>
    </row>
    <row r="1351" spans="1:72" ht="13.5" customHeight="1">
      <c r="A1351" s="6" t="str">
        <f>HYPERLINK("http://kyu.snu.ac.kr/sdhj/index.jsp?type=hj/GK14791_00IM0001_143b.jpg","1870_해북촌_143b")</f>
        <v>1870_해북촌_143b</v>
      </c>
      <c r="B1351" s="4">
        <v>1870</v>
      </c>
      <c r="C1351" s="4" t="s">
        <v>9440</v>
      </c>
      <c r="D1351" s="4" t="s">
        <v>9441</v>
      </c>
      <c r="E1351" s="4">
        <v>1350</v>
      </c>
      <c r="F1351" s="4">
        <v>8</v>
      </c>
      <c r="G1351" s="4" t="s">
        <v>4095</v>
      </c>
      <c r="H1351" s="4" t="s">
        <v>4096</v>
      </c>
      <c r="I1351" s="4">
        <v>10</v>
      </c>
      <c r="L1351" s="4">
        <v>3</v>
      </c>
      <c r="M1351" s="4" t="s">
        <v>4960</v>
      </c>
      <c r="N1351" s="4" t="s">
        <v>4961</v>
      </c>
      <c r="S1351" s="4" t="s">
        <v>116</v>
      </c>
      <c r="T1351" s="4" t="s">
        <v>117</v>
      </c>
      <c r="Y1351" s="4" t="s">
        <v>4966</v>
      </c>
      <c r="Z1351" s="4" t="s">
        <v>4967</v>
      </c>
      <c r="AC1351" s="4">
        <v>12</v>
      </c>
      <c r="AD1351" s="4" t="s">
        <v>774</v>
      </c>
      <c r="AE1351" s="4" t="s">
        <v>775</v>
      </c>
    </row>
    <row r="1352" spans="1:72" ht="13.5" customHeight="1">
      <c r="A1352" s="6" t="str">
        <f>HYPERLINK("http://kyu.snu.ac.kr/sdhj/index.jsp?type=hj/GK14791_00IM0001_143b.jpg","1870_해북촌_143b")</f>
        <v>1870_해북촌_143b</v>
      </c>
      <c r="B1352" s="4">
        <v>1870</v>
      </c>
      <c r="C1352" s="4" t="s">
        <v>9440</v>
      </c>
      <c r="D1352" s="4" t="s">
        <v>9441</v>
      </c>
      <c r="E1352" s="4">
        <v>1351</v>
      </c>
      <c r="F1352" s="4">
        <v>8</v>
      </c>
      <c r="G1352" s="4" t="s">
        <v>4095</v>
      </c>
      <c r="H1352" s="4" t="s">
        <v>4096</v>
      </c>
      <c r="I1352" s="4">
        <v>10</v>
      </c>
      <c r="L1352" s="4">
        <v>3</v>
      </c>
      <c r="M1352" s="4" t="s">
        <v>4960</v>
      </c>
      <c r="N1352" s="4" t="s">
        <v>4961</v>
      </c>
      <c r="T1352" s="4" t="s">
        <v>9442</v>
      </c>
      <c r="U1352" s="4" t="s">
        <v>138</v>
      </c>
      <c r="V1352" s="4" t="s">
        <v>139</v>
      </c>
      <c r="Y1352" s="4" t="s">
        <v>4873</v>
      </c>
      <c r="Z1352" s="4" t="s">
        <v>595</v>
      </c>
      <c r="AD1352" s="4" t="s">
        <v>4968</v>
      </c>
      <c r="AE1352" s="4" t="s">
        <v>4969</v>
      </c>
    </row>
    <row r="1353" spans="1:72" ht="13.5" customHeight="1">
      <c r="A1353" s="6" t="str">
        <f>HYPERLINK("http://kyu.snu.ac.kr/sdhj/index.jsp?type=hj/GK14791_00IM0001_143b.jpg","1870_해북촌_143b")</f>
        <v>1870_해북촌_143b</v>
      </c>
      <c r="B1353" s="4">
        <v>1870</v>
      </c>
      <c r="C1353" s="4" t="s">
        <v>9440</v>
      </c>
      <c r="D1353" s="4" t="s">
        <v>9441</v>
      </c>
      <c r="E1353" s="4">
        <v>1352</v>
      </c>
      <c r="F1353" s="4">
        <v>8</v>
      </c>
      <c r="G1353" s="4" t="s">
        <v>4095</v>
      </c>
      <c r="H1353" s="4" t="s">
        <v>4096</v>
      </c>
      <c r="I1353" s="4">
        <v>10</v>
      </c>
      <c r="L1353" s="4">
        <v>3</v>
      </c>
      <c r="M1353" s="4" t="s">
        <v>4960</v>
      </c>
      <c r="N1353" s="4" t="s">
        <v>4961</v>
      </c>
      <c r="T1353" s="4" t="s">
        <v>9442</v>
      </c>
      <c r="U1353" s="4" t="s">
        <v>138</v>
      </c>
      <c r="V1353" s="4" t="s">
        <v>139</v>
      </c>
      <c r="Y1353" s="4" t="s">
        <v>512</v>
      </c>
      <c r="Z1353" s="4" t="s">
        <v>513</v>
      </c>
      <c r="AD1353" s="4" t="s">
        <v>122</v>
      </c>
      <c r="AE1353" s="4" t="s">
        <v>123</v>
      </c>
    </row>
    <row r="1354" spans="1:72" ht="13.5" customHeight="1">
      <c r="A1354" s="6" t="str">
        <f>HYPERLINK("http://kyu.snu.ac.kr/sdhj/index.jsp?type=hj/GK14791_00IM0001_143b.jpg","1870_해북촌_143b")</f>
        <v>1870_해북촌_143b</v>
      </c>
      <c r="B1354" s="4">
        <v>1870</v>
      </c>
      <c r="C1354" s="4" t="s">
        <v>9440</v>
      </c>
      <c r="D1354" s="4" t="s">
        <v>9441</v>
      </c>
      <c r="E1354" s="4">
        <v>1353</v>
      </c>
      <c r="F1354" s="4">
        <v>8</v>
      </c>
      <c r="G1354" s="4" t="s">
        <v>4095</v>
      </c>
      <c r="H1354" s="4" t="s">
        <v>4096</v>
      </c>
      <c r="I1354" s="4">
        <v>10</v>
      </c>
      <c r="L1354" s="4">
        <v>3</v>
      </c>
      <c r="M1354" s="4" t="s">
        <v>4960</v>
      </c>
      <c r="N1354" s="4" t="s">
        <v>4961</v>
      </c>
      <c r="T1354" s="4" t="s">
        <v>9442</v>
      </c>
      <c r="U1354" s="4" t="s">
        <v>138</v>
      </c>
      <c r="V1354" s="4" t="s">
        <v>139</v>
      </c>
      <c r="Y1354" s="4" t="s">
        <v>4970</v>
      </c>
      <c r="Z1354" s="4" t="s">
        <v>2352</v>
      </c>
      <c r="AD1354" s="4" t="s">
        <v>248</v>
      </c>
      <c r="AE1354" s="4" t="s">
        <v>249</v>
      </c>
    </row>
    <row r="1355" spans="1:72" ht="13.5" customHeight="1">
      <c r="A1355" s="6" t="str">
        <f>HYPERLINK("http://kyu.snu.ac.kr/sdhj/index.jsp?type=hj/GK14791_00IM0001_143b.jpg","1870_해북촌_143b")</f>
        <v>1870_해북촌_143b</v>
      </c>
      <c r="B1355" s="4">
        <v>1870</v>
      </c>
      <c r="C1355" s="4" t="s">
        <v>9440</v>
      </c>
      <c r="D1355" s="4" t="s">
        <v>9441</v>
      </c>
      <c r="E1355" s="4">
        <v>1354</v>
      </c>
      <c r="F1355" s="4">
        <v>8</v>
      </c>
      <c r="G1355" s="4" t="s">
        <v>4095</v>
      </c>
      <c r="H1355" s="4" t="s">
        <v>4096</v>
      </c>
      <c r="I1355" s="4">
        <v>10</v>
      </c>
      <c r="L1355" s="4">
        <v>4</v>
      </c>
      <c r="M1355" s="4" t="s">
        <v>4925</v>
      </c>
      <c r="N1355" s="4" t="s">
        <v>4971</v>
      </c>
      <c r="T1355" s="4" t="s">
        <v>9768</v>
      </c>
      <c r="U1355" s="4" t="s">
        <v>1971</v>
      </c>
      <c r="V1355" s="4" t="s">
        <v>1972</v>
      </c>
      <c r="W1355" s="4" t="s">
        <v>688</v>
      </c>
      <c r="X1355" s="4" t="s">
        <v>689</v>
      </c>
      <c r="Y1355" s="4" t="s">
        <v>4972</v>
      </c>
      <c r="Z1355" s="4" t="s">
        <v>4973</v>
      </c>
      <c r="AC1355" s="4">
        <v>54</v>
      </c>
      <c r="AD1355" s="4" t="s">
        <v>151</v>
      </c>
      <c r="AE1355" s="4" t="s">
        <v>152</v>
      </c>
      <c r="AJ1355" s="4" t="s">
        <v>34</v>
      </c>
      <c r="AK1355" s="4" t="s">
        <v>35</v>
      </c>
      <c r="AL1355" s="4" t="s">
        <v>222</v>
      </c>
      <c r="AM1355" s="4" t="s">
        <v>223</v>
      </c>
      <c r="AT1355" s="4" t="s">
        <v>1971</v>
      </c>
      <c r="AU1355" s="4" t="s">
        <v>1972</v>
      </c>
      <c r="AV1355" s="4" t="s">
        <v>4974</v>
      </c>
      <c r="AW1355" s="4" t="s">
        <v>3312</v>
      </c>
      <c r="BG1355" s="4" t="s">
        <v>1971</v>
      </c>
      <c r="BH1355" s="4" t="s">
        <v>1972</v>
      </c>
      <c r="BI1355" s="4" t="s">
        <v>2342</v>
      </c>
      <c r="BJ1355" s="4" t="s">
        <v>2343</v>
      </c>
      <c r="BK1355" s="4" t="s">
        <v>1971</v>
      </c>
      <c r="BL1355" s="4" t="s">
        <v>1972</v>
      </c>
      <c r="BM1355" s="4" t="s">
        <v>4975</v>
      </c>
      <c r="BN1355" s="4" t="s">
        <v>2343</v>
      </c>
      <c r="BO1355" s="4" t="s">
        <v>1971</v>
      </c>
      <c r="BP1355" s="4" t="s">
        <v>1972</v>
      </c>
      <c r="BQ1355" s="4" t="s">
        <v>4976</v>
      </c>
      <c r="BR1355" s="4" t="s">
        <v>4977</v>
      </c>
      <c r="BS1355" s="4" t="s">
        <v>115</v>
      </c>
      <c r="BT1355" s="4" t="s">
        <v>9976</v>
      </c>
    </row>
    <row r="1356" spans="1:72" ht="13.5" customHeight="1">
      <c r="A1356" s="6" t="str">
        <f>HYPERLINK("http://kyu.snu.ac.kr/sdhj/index.jsp?type=hj/GK14791_00IM0001_143b.jpg","1870_해북촌_143b")</f>
        <v>1870_해북촌_143b</v>
      </c>
      <c r="B1356" s="4">
        <v>1870</v>
      </c>
      <c r="C1356" s="4" t="s">
        <v>9466</v>
      </c>
      <c r="D1356" s="4" t="s">
        <v>9467</v>
      </c>
      <c r="E1356" s="4">
        <v>1355</v>
      </c>
      <c r="F1356" s="4">
        <v>8</v>
      </c>
      <c r="G1356" s="4" t="s">
        <v>4095</v>
      </c>
      <c r="H1356" s="4" t="s">
        <v>4096</v>
      </c>
      <c r="I1356" s="4">
        <v>10</v>
      </c>
      <c r="L1356" s="4">
        <v>4</v>
      </c>
      <c r="M1356" s="4" t="s">
        <v>4925</v>
      </c>
      <c r="N1356" s="4" t="s">
        <v>4971</v>
      </c>
      <c r="S1356" s="4" t="s">
        <v>96</v>
      </c>
      <c r="T1356" s="4" t="s">
        <v>97</v>
      </c>
      <c r="W1356" s="4" t="s">
        <v>126</v>
      </c>
      <c r="X1356" s="4" t="s">
        <v>9769</v>
      </c>
      <c r="Y1356" s="4" t="s">
        <v>21</v>
      </c>
      <c r="Z1356" s="4" t="s">
        <v>22</v>
      </c>
      <c r="AC1356" s="4">
        <v>53</v>
      </c>
      <c r="AD1356" s="4" t="s">
        <v>142</v>
      </c>
      <c r="AE1356" s="4" t="s">
        <v>143</v>
      </c>
      <c r="AJ1356" s="4" t="s">
        <v>34</v>
      </c>
      <c r="AK1356" s="4" t="s">
        <v>35</v>
      </c>
      <c r="AL1356" s="4" t="s">
        <v>222</v>
      </c>
      <c r="AM1356" s="4" t="s">
        <v>223</v>
      </c>
    </row>
    <row r="1357" spans="1:72" ht="13.5" customHeight="1">
      <c r="A1357" s="6" t="str">
        <f>HYPERLINK("http://kyu.snu.ac.kr/sdhj/index.jsp?type=hj/GK14791_00IM0001_143b.jpg","1870_해북촌_143b")</f>
        <v>1870_해북촌_143b</v>
      </c>
      <c r="B1357" s="4">
        <v>1870</v>
      </c>
      <c r="C1357" s="4" t="s">
        <v>9771</v>
      </c>
      <c r="D1357" s="4" t="s">
        <v>9772</v>
      </c>
      <c r="E1357" s="4">
        <v>1356</v>
      </c>
      <c r="F1357" s="4">
        <v>8</v>
      </c>
      <c r="G1357" s="4" t="s">
        <v>4095</v>
      </c>
      <c r="H1357" s="4" t="s">
        <v>4096</v>
      </c>
      <c r="I1357" s="4">
        <v>10</v>
      </c>
      <c r="L1357" s="4">
        <v>4</v>
      </c>
      <c r="M1357" s="4" t="s">
        <v>4925</v>
      </c>
      <c r="N1357" s="4" t="s">
        <v>4971</v>
      </c>
      <c r="S1357" s="4" t="s">
        <v>4978</v>
      </c>
      <c r="T1357" s="4" t="s">
        <v>4979</v>
      </c>
      <c r="AC1357" s="4">
        <v>18</v>
      </c>
      <c r="AD1357" s="4" t="s">
        <v>194</v>
      </c>
      <c r="AE1357" s="4" t="s">
        <v>195</v>
      </c>
    </row>
    <row r="1358" spans="1:72" ht="13.5" customHeight="1">
      <c r="A1358" s="6" t="str">
        <f>HYPERLINK("http://kyu.snu.ac.kr/sdhj/index.jsp?type=hj/GK14791_00IM0001_143b.jpg","1870_해북촌_143b")</f>
        <v>1870_해북촌_143b</v>
      </c>
      <c r="B1358" s="4">
        <v>1870</v>
      </c>
      <c r="C1358" s="4" t="s">
        <v>9771</v>
      </c>
      <c r="D1358" s="4" t="s">
        <v>9772</v>
      </c>
      <c r="E1358" s="4">
        <v>1357</v>
      </c>
      <c r="F1358" s="4">
        <v>8</v>
      </c>
      <c r="G1358" s="4" t="s">
        <v>4095</v>
      </c>
      <c r="H1358" s="4" t="s">
        <v>4096</v>
      </c>
      <c r="I1358" s="4">
        <v>10</v>
      </c>
      <c r="L1358" s="4">
        <v>4</v>
      </c>
      <c r="M1358" s="4" t="s">
        <v>4925</v>
      </c>
      <c r="N1358" s="4" t="s">
        <v>4971</v>
      </c>
      <c r="T1358" s="4" t="s">
        <v>9773</v>
      </c>
      <c r="U1358" s="4" t="s">
        <v>138</v>
      </c>
      <c r="V1358" s="4" t="s">
        <v>139</v>
      </c>
      <c r="Y1358" s="4" t="s">
        <v>2072</v>
      </c>
      <c r="Z1358" s="4" t="s">
        <v>2073</v>
      </c>
      <c r="AD1358" s="4" t="s">
        <v>287</v>
      </c>
      <c r="AE1358" s="4" t="s">
        <v>288</v>
      </c>
    </row>
    <row r="1359" spans="1:72" ht="13.5" customHeight="1">
      <c r="A1359" s="6" t="str">
        <f>HYPERLINK("http://kyu.snu.ac.kr/sdhj/index.jsp?type=hj/GK14791_00IM0001_143b.jpg","1870_해북촌_143b")</f>
        <v>1870_해북촌_143b</v>
      </c>
      <c r="B1359" s="4">
        <v>1870</v>
      </c>
      <c r="C1359" s="4" t="s">
        <v>9771</v>
      </c>
      <c r="D1359" s="4" t="s">
        <v>9772</v>
      </c>
      <c r="E1359" s="4">
        <v>1358</v>
      </c>
      <c r="F1359" s="4">
        <v>8</v>
      </c>
      <c r="G1359" s="4" t="s">
        <v>4095</v>
      </c>
      <c r="H1359" s="4" t="s">
        <v>4096</v>
      </c>
      <c r="I1359" s="4">
        <v>10</v>
      </c>
      <c r="L1359" s="4">
        <v>4</v>
      </c>
      <c r="M1359" s="4" t="s">
        <v>4925</v>
      </c>
      <c r="N1359" s="4" t="s">
        <v>4971</v>
      </c>
      <c r="T1359" s="4" t="s">
        <v>9773</v>
      </c>
      <c r="U1359" s="4" t="s">
        <v>138</v>
      </c>
      <c r="V1359" s="4" t="s">
        <v>139</v>
      </c>
      <c r="Y1359" s="4" t="s">
        <v>1441</v>
      </c>
      <c r="Z1359" s="4" t="s">
        <v>1442</v>
      </c>
      <c r="AD1359" s="4" t="s">
        <v>238</v>
      </c>
      <c r="AE1359" s="4" t="s">
        <v>239</v>
      </c>
    </row>
    <row r="1360" spans="1:72" ht="13.5" customHeight="1">
      <c r="A1360" s="6" t="str">
        <f>HYPERLINK("http://kyu.snu.ac.kr/sdhj/index.jsp?type=hj/GK14791_00IM0001_143b.jpg","1870_해북촌_143b")</f>
        <v>1870_해북촌_143b</v>
      </c>
      <c r="B1360" s="4">
        <v>1870</v>
      </c>
      <c r="C1360" s="4" t="s">
        <v>9771</v>
      </c>
      <c r="D1360" s="4" t="s">
        <v>9772</v>
      </c>
      <c r="E1360" s="4">
        <v>1359</v>
      </c>
      <c r="F1360" s="4">
        <v>8</v>
      </c>
      <c r="G1360" s="4" t="s">
        <v>4095</v>
      </c>
      <c r="H1360" s="4" t="s">
        <v>4096</v>
      </c>
      <c r="I1360" s="4">
        <v>10</v>
      </c>
      <c r="L1360" s="4">
        <v>5</v>
      </c>
      <c r="M1360" s="4" t="s">
        <v>4980</v>
      </c>
      <c r="N1360" s="4" t="s">
        <v>4981</v>
      </c>
      <c r="T1360" s="4" t="s">
        <v>9177</v>
      </c>
      <c r="U1360" s="4" t="s">
        <v>73</v>
      </c>
      <c r="V1360" s="4" t="s">
        <v>74</v>
      </c>
      <c r="W1360" s="4" t="s">
        <v>173</v>
      </c>
      <c r="X1360" s="4" t="s">
        <v>9388</v>
      </c>
      <c r="Y1360" s="4" t="s">
        <v>4982</v>
      </c>
      <c r="Z1360" s="4" t="s">
        <v>441</v>
      </c>
      <c r="AC1360" s="4">
        <v>44</v>
      </c>
      <c r="AD1360" s="4" t="s">
        <v>480</v>
      </c>
      <c r="AE1360" s="4" t="s">
        <v>481</v>
      </c>
      <c r="AJ1360" s="4" t="s">
        <v>34</v>
      </c>
      <c r="AK1360" s="4" t="s">
        <v>35</v>
      </c>
      <c r="AL1360" s="4" t="s">
        <v>257</v>
      </c>
      <c r="AM1360" s="4" t="s">
        <v>10039</v>
      </c>
      <c r="AT1360" s="4" t="s">
        <v>82</v>
      </c>
      <c r="AU1360" s="4" t="s">
        <v>83</v>
      </c>
      <c r="AV1360" s="4" t="s">
        <v>4983</v>
      </c>
      <c r="AW1360" s="4" t="s">
        <v>4984</v>
      </c>
      <c r="BG1360" s="4" t="s">
        <v>82</v>
      </c>
      <c r="BH1360" s="4" t="s">
        <v>83</v>
      </c>
      <c r="BI1360" s="4" t="s">
        <v>4985</v>
      </c>
      <c r="BJ1360" s="4" t="s">
        <v>4986</v>
      </c>
      <c r="BK1360" s="4" t="s">
        <v>82</v>
      </c>
      <c r="BL1360" s="4" t="s">
        <v>83</v>
      </c>
      <c r="BM1360" s="4" t="s">
        <v>4214</v>
      </c>
      <c r="BN1360" s="4" t="s">
        <v>10040</v>
      </c>
      <c r="BO1360" s="4" t="s">
        <v>82</v>
      </c>
      <c r="BP1360" s="4" t="s">
        <v>83</v>
      </c>
      <c r="BQ1360" s="4" t="s">
        <v>4987</v>
      </c>
      <c r="BR1360" s="4" t="s">
        <v>4988</v>
      </c>
      <c r="BS1360" s="4" t="s">
        <v>228</v>
      </c>
      <c r="BT1360" s="4" t="s">
        <v>229</v>
      </c>
    </row>
    <row r="1361" spans="1:72" ht="13.5" customHeight="1">
      <c r="A1361" s="6" t="str">
        <f>HYPERLINK("http://kyu.snu.ac.kr/sdhj/index.jsp?type=hj/GK14791_00IM0001_143b.jpg","1870_해북촌_143b")</f>
        <v>1870_해북촌_143b</v>
      </c>
      <c r="B1361" s="4">
        <v>1870</v>
      </c>
      <c r="C1361" s="4" t="s">
        <v>9303</v>
      </c>
      <c r="D1361" s="4" t="s">
        <v>9304</v>
      </c>
      <c r="E1361" s="4">
        <v>1360</v>
      </c>
      <c r="F1361" s="4">
        <v>8</v>
      </c>
      <c r="G1361" s="4" t="s">
        <v>4095</v>
      </c>
      <c r="H1361" s="4" t="s">
        <v>4096</v>
      </c>
      <c r="I1361" s="4">
        <v>10</v>
      </c>
      <c r="L1361" s="4">
        <v>5</v>
      </c>
      <c r="M1361" s="4" t="s">
        <v>4980</v>
      </c>
      <c r="N1361" s="4" t="s">
        <v>4981</v>
      </c>
      <c r="S1361" s="4" t="s">
        <v>214</v>
      </c>
      <c r="T1361" s="4" t="s">
        <v>215</v>
      </c>
      <c r="W1361" s="4" t="s">
        <v>198</v>
      </c>
      <c r="X1361" s="4" t="s">
        <v>199</v>
      </c>
      <c r="Y1361" s="4" t="s">
        <v>100</v>
      </c>
      <c r="Z1361" s="4" t="s">
        <v>101</v>
      </c>
      <c r="AC1361" s="4">
        <v>65</v>
      </c>
      <c r="AD1361" s="4" t="s">
        <v>813</v>
      </c>
      <c r="AE1361" s="4" t="s">
        <v>814</v>
      </c>
    </row>
    <row r="1362" spans="1:72" ht="13.5" customHeight="1">
      <c r="A1362" s="6" t="str">
        <f>HYPERLINK("http://kyu.snu.ac.kr/sdhj/index.jsp?type=hj/GK14791_00IM0001_143b.jpg","1870_해북촌_143b")</f>
        <v>1870_해북촌_143b</v>
      </c>
      <c r="B1362" s="4">
        <v>1870</v>
      </c>
      <c r="C1362" s="4" t="s">
        <v>9181</v>
      </c>
      <c r="D1362" s="4" t="s">
        <v>9182</v>
      </c>
      <c r="E1362" s="4">
        <v>1361</v>
      </c>
      <c r="F1362" s="4">
        <v>8</v>
      </c>
      <c r="G1362" s="4" t="s">
        <v>4095</v>
      </c>
      <c r="H1362" s="4" t="s">
        <v>4096</v>
      </c>
      <c r="I1362" s="4">
        <v>10</v>
      </c>
      <c r="L1362" s="4">
        <v>5</v>
      </c>
      <c r="M1362" s="4" t="s">
        <v>4980</v>
      </c>
      <c r="N1362" s="4" t="s">
        <v>4981</v>
      </c>
      <c r="S1362" s="4" t="s">
        <v>96</v>
      </c>
      <c r="T1362" s="4" t="s">
        <v>97</v>
      </c>
      <c r="W1362" s="4" t="s">
        <v>75</v>
      </c>
      <c r="X1362" s="4" t="s">
        <v>9178</v>
      </c>
      <c r="Y1362" s="4" t="s">
        <v>100</v>
      </c>
      <c r="Z1362" s="4" t="s">
        <v>101</v>
      </c>
      <c r="AC1362" s="4">
        <v>35</v>
      </c>
      <c r="AD1362" s="4" t="s">
        <v>188</v>
      </c>
      <c r="AE1362" s="4" t="s">
        <v>189</v>
      </c>
      <c r="AJ1362" s="4" t="s">
        <v>104</v>
      </c>
      <c r="AK1362" s="4" t="s">
        <v>105</v>
      </c>
      <c r="AL1362" s="4" t="s">
        <v>260</v>
      </c>
      <c r="AM1362" s="4" t="s">
        <v>261</v>
      </c>
      <c r="AT1362" s="4" t="s">
        <v>73</v>
      </c>
      <c r="AU1362" s="4" t="s">
        <v>74</v>
      </c>
      <c r="AV1362" s="4" t="s">
        <v>4989</v>
      </c>
      <c r="AW1362" s="4" t="s">
        <v>4990</v>
      </c>
      <c r="BG1362" s="4" t="s">
        <v>82</v>
      </c>
      <c r="BH1362" s="4" t="s">
        <v>83</v>
      </c>
      <c r="BI1362" s="4" t="s">
        <v>2750</v>
      </c>
      <c r="BJ1362" s="4" t="s">
        <v>2751</v>
      </c>
      <c r="BK1362" s="4" t="s">
        <v>82</v>
      </c>
      <c r="BL1362" s="4" t="s">
        <v>83</v>
      </c>
      <c r="BM1362" s="4" t="s">
        <v>4991</v>
      </c>
      <c r="BN1362" s="4" t="s">
        <v>263</v>
      </c>
      <c r="BO1362" s="4" t="s">
        <v>82</v>
      </c>
      <c r="BP1362" s="4" t="s">
        <v>83</v>
      </c>
      <c r="BQ1362" s="4" t="s">
        <v>4992</v>
      </c>
      <c r="BR1362" s="4" t="s">
        <v>4993</v>
      </c>
      <c r="BS1362" s="4" t="s">
        <v>115</v>
      </c>
      <c r="BT1362" s="4" t="s">
        <v>9971</v>
      </c>
    </row>
    <row r="1363" spans="1:72" ht="13.5" customHeight="1">
      <c r="A1363" s="6" t="str">
        <f>HYPERLINK("http://kyu.snu.ac.kr/sdhj/index.jsp?type=hj/GK14791_00IM0001_143b.jpg","1870_해북촌_143b")</f>
        <v>1870_해북촌_143b</v>
      </c>
      <c r="B1363" s="4">
        <v>1870</v>
      </c>
      <c r="C1363" s="4" t="s">
        <v>9895</v>
      </c>
      <c r="D1363" s="4" t="s">
        <v>9896</v>
      </c>
      <c r="E1363" s="4">
        <v>1362</v>
      </c>
      <c r="F1363" s="4">
        <v>8</v>
      </c>
      <c r="G1363" s="4" t="s">
        <v>4095</v>
      </c>
      <c r="H1363" s="4" t="s">
        <v>4096</v>
      </c>
      <c r="I1363" s="4">
        <v>10</v>
      </c>
      <c r="L1363" s="4">
        <v>5</v>
      </c>
      <c r="M1363" s="4" t="s">
        <v>4980</v>
      </c>
      <c r="N1363" s="4" t="s">
        <v>4981</v>
      </c>
      <c r="T1363" s="4" t="s">
        <v>9183</v>
      </c>
      <c r="U1363" s="4" t="s">
        <v>138</v>
      </c>
      <c r="V1363" s="4" t="s">
        <v>139</v>
      </c>
      <c r="Y1363" s="4" t="s">
        <v>4958</v>
      </c>
      <c r="Z1363" s="4" t="s">
        <v>4959</v>
      </c>
      <c r="AD1363" s="4" t="s">
        <v>127</v>
      </c>
      <c r="AE1363" s="4" t="s">
        <v>128</v>
      </c>
    </row>
    <row r="1364" spans="1:72" ht="13.5" customHeight="1">
      <c r="A1364" s="6" t="str">
        <f>HYPERLINK("http://kyu.snu.ac.kr/sdhj/index.jsp?type=hj/GK14791_00IM0001_143b.jpg","1870_해북촌_143b")</f>
        <v>1870_해북촌_143b</v>
      </c>
      <c r="B1364" s="4">
        <v>1870</v>
      </c>
      <c r="C1364" s="4" t="s">
        <v>9181</v>
      </c>
      <c r="D1364" s="4" t="s">
        <v>9182</v>
      </c>
      <c r="E1364" s="4">
        <v>1363</v>
      </c>
      <c r="F1364" s="4">
        <v>8</v>
      </c>
      <c r="G1364" s="4" t="s">
        <v>4095</v>
      </c>
      <c r="H1364" s="4" t="s">
        <v>4096</v>
      </c>
      <c r="I1364" s="4">
        <v>10</v>
      </c>
      <c r="L1364" s="4">
        <v>5</v>
      </c>
      <c r="M1364" s="4" t="s">
        <v>4980</v>
      </c>
      <c r="N1364" s="4" t="s">
        <v>4981</v>
      </c>
      <c r="T1364" s="4" t="s">
        <v>9183</v>
      </c>
      <c r="Y1364" s="4" t="s">
        <v>2736</v>
      </c>
      <c r="Z1364" s="4" t="s">
        <v>2737</v>
      </c>
      <c r="AD1364" s="4" t="s">
        <v>238</v>
      </c>
      <c r="AE1364" s="4" t="s">
        <v>239</v>
      </c>
    </row>
    <row r="1365" spans="1:72" ht="13.5" customHeight="1">
      <c r="A1365" s="6" t="str">
        <f>HYPERLINK("http://kyu.snu.ac.kr/sdhj/index.jsp?type=hj/GK14791_00IM0001_143b.jpg","1870_해북촌_143b")</f>
        <v>1870_해북촌_143b</v>
      </c>
      <c r="B1365" s="4">
        <v>1870</v>
      </c>
      <c r="C1365" s="4" t="s">
        <v>9181</v>
      </c>
      <c r="D1365" s="4" t="s">
        <v>9182</v>
      </c>
      <c r="E1365" s="4">
        <v>1364</v>
      </c>
      <c r="F1365" s="4">
        <v>8</v>
      </c>
      <c r="G1365" s="4" t="s">
        <v>4095</v>
      </c>
      <c r="H1365" s="4" t="s">
        <v>4096</v>
      </c>
      <c r="I1365" s="4">
        <v>10</v>
      </c>
      <c r="L1365" s="4">
        <v>5</v>
      </c>
      <c r="M1365" s="4" t="s">
        <v>4980</v>
      </c>
      <c r="N1365" s="4" t="s">
        <v>4981</v>
      </c>
      <c r="T1365" s="4" t="s">
        <v>9183</v>
      </c>
      <c r="U1365" s="4" t="s">
        <v>284</v>
      </c>
      <c r="V1365" s="4" t="s">
        <v>285</v>
      </c>
      <c r="Y1365" s="4" t="s">
        <v>4994</v>
      </c>
      <c r="Z1365" s="4" t="s">
        <v>4995</v>
      </c>
      <c r="AD1365" s="4" t="s">
        <v>414</v>
      </c>
      <c r="AE1365" s="4" t="s">
        <v>415</v>
      </c>
    </row>
    <row r="1366" spans="1:72" ht="13.5" customHeight="1">
      <c r="A1366" s="6" t="str">
        <f>HYPERLINK("http://kyu.snu.ac.kr/sdhj/index.jsp?type=hj/GK14791_00IM0001_143b.jpg","1870_해북촌_143b")</f>
        <v>1870_해북촌_143b</v>
      </c>
      <c r="B1366" s="4">
        <v>1870</v>
      </c>
      <c r="C1366" s="4" t="s">
        <v>9181</v>
      </c>
      <c r="D1366" s="4" t="s">
        <v>9182</v>
      </c>
      <c r="E1366" s="4">
        <v>1365</v>
      </c>
      <c r="F1366" s="4">
        <v>8</v>
      </c>
      <c r="G1366" s="4" t="s">
        <v>4095</v>
      </c>
      <c r="H1366" s="4" t="s">
        <v>4096</v>
      </c>
      <c r="I1366" s="4">
        <v>11</v>
      </c>
      <c r="J1366" s="4" t="s">
        <v>4996</v>
      </c>
      <c r="K1366" s="4" t="s">
        <v>4997</v>
      </c>
      <c r="L1366" s="4">
        <v>1</v>
      </c>
      <c r="M1366" s="4" t="s">
        <v>4998</v>
      </c>
      <c r="N1366" s="4" t="s">
        <v>4999</v>
      </c>
      <c r="O1366" s="4" t="s">
        <v>13</v>
      </c>
      <c r="P1366" s="4" t="s">
        <v>10041</v>
      </c>
      <c r="T1366" s="4" t="s">
        <v>10042</v>
      </c>
      <c r="U1366" s="4" t="s">
        <v>73</v>
      </c>
      <c r="V1366" s="4" t="s">
        <v>74</v>
      </c>
      <c r="W1366" s="4" t="s">
        <v>126</v>
      </c>
      <c r="X1366" s="4" t="s">
        <v>10043</v>
      </c>
      <c r="Y1366" s="4" t="s">
        <v>5000</v>
      </c>
      <c r="Z1366" s="4" t="s">
        <v>5001</v>
      </c>
      <c r="AC1366" s="4">
        <v>52</v>
      </c>
      <c r="AD1366" s="4" t="s">
        <v>380</v>
      </c>
      <c r="AE1366" s="4" t="s">
        <v>381</v>
      </c>
      <c r="AJ1366" s="4" t="s">
        <v>34</v>
      </c>
      <c r="AK1366" s="4" t="s">
        <v>35</v>
      </c>
      <c r="AL1366" s="4" t="s">
        <v>115</v>
      </c>
      <c r="AM1366" s="4" t="s">
        <v>10044</v>
      </c>
      <c r="AT1366" s="4" t="s">
        <v>82</v>
      </c>
      <c r="AU1366" s="4" t="s">
        <v>83</v>
      </c>
      <c r="AV1366" s="4" t="s">
        <v>5002</v>
      </c>
      <c r="AW1366" s="4" t="s">
        <v>5003</v>
      </c>
      <c r="BG1366" s="4" t="s">
        <v>82</v>
      </c>
      <c r="BH1366" s="4" t="s">
        <v>83</v>
      </c>
      <c r="BI1366" s="4" t="s">
        <v>4654</v>
      </c>
      <c r="BJ1366" s="4" t="s">
        <v>4655</v>
      </c>
      <c r="BK1366" s="4" t="s">
        <v>82</v>
      </c>
      <c r="BL1366" s="4" t="s">
        <v>83</v>
      </c>
      <c r="BM1366" s="4" t="s">
        <v>5004</v>
      </c>
      <c r="BN1366" s="4" t="s">
        <v>5005</v>
      </c>
      <c r="BO1366" s="4" t="s">
        <v>82</v>
      </c>
      <c r="BP1366" s="4" t="s">
        <v>83</v>
      </c>
      <c r="BQ1366" s="4" t="s">
        <v>5006</v>
      </c>
      <c r="BR1366" s="4" t="s">
        <v>5007</v>
      </c>
      <c r="BS1366" s="4" t="s">
        <v>502</v>
      </c>
      <c r="BT1366" s="4" t="s">
        <v>10045</v>
      </c>
    </row>
    <row r="1367" spans="1:72" ht="13.5" customHeight="1">
      <c r="A1367" s="6" t="str">
        <f>HYPERLINK("http://kyu.snu.ac.kr/sdhj/index.jsp?type=hj/GK14791_00IM0001_143b.jpg","1870_해북촌_143b")</f>
        <v>1870_해북촌_143b</v>
      </c>
      <c r="B1367" s="4">
        <v>1870</v>
      </c>
      <c r="C1367" s="4" t="s">
        <v>9146</v>
      </c>
      <c r="D1367" s="4" t="s">
        <v>9147</v>
      </c>
      <c r="E1367" s="4">
        <v>1366</v>
      </c>
      <c r="F1367" s="4">
        <v>8</v>
      </c>
      <c r="G1367" s="4" t="s">
        <v>4095</v>
      </c>
      <c r="H1367" s="4" t="s">
        <v>4096</v>
      </c>
      <c r="I1367" s="4">
        <v>11</v>
      </c>
      <c r="L1367" s="4">
        <v>1</v>
      </c>
      <c r="M1367" s="4" t="s">
        <v>4998</v>
      </c>
      <c r="N1367" s="4" t="s">
        <v>4999</v>
      </c>
      <c r="S1367" s="4" t="s">
        <v>96</v>
      </c>
      <c r="T1367" s="4" t="s">
        <v>97</v>
      </c>
      <c r="W1367" s="4" t="s">
        <v>198</v>
      </c>
      <c r="X1367" s="4" t="s">
        <v>199</v>
      </c>
      <c r="Y1367" s="4" t="s">
        <v>100</v>
      </c>
      <c r="Z1367" s="4" t="s">
        <v>101</v>
      </c>
      <c r="AC1367" s="4">
        <v>52</v>
      </c>
      <c r="AJ1367" s="4" t="s">
        <v>34</v>
      </c>
      <c r="AK1367" s="4" t="s">
        <v>35</v>
      </c>
      <c r="AL1367" s="4" t="s">
        <v>202</v>
      </c>
      <c r="AM1367" s="4" t="s">
        <v>203</v>
      </c>
      <c r="AT1367" s="4" t="s">
        <v>82</v>
      </c>
      <c r="AU1367" s="4" t="s">
        <v>83</v>
      </c>
      <c r="AV1367" s="4" t="s">
        <v>224</v>
      </c>
      <c r="AW1367" s="4" t="s">
        <v>225</v>
      </c>
      <c r="BG1367" s="4" t="s">
        <v>1812</v>
      </c>
      <c r="BH1367" s="4" t="s">
        <v>1813</v>
      </c>
      <c r="BI1367" s="4" t="s">
        <v>2572</v>
      </c>
      <c r="BJ1367" s="4" t="s">
        <v>1657</v>
      </c>
      <c r="BK1367" s="4" t="s">
        <v>82</v>
      </c>
      <c r="BL1367" s="4" t="s">
        <v>83</v>
      </c>
      <c r="BM1367" s="4" t="s">
        <v>5008</v>
      </c>
      <c r="BN1367" s="4" t="s">
        <v>5009</v>
      </c>
      <c r="BO1367" s="4" t="s">
        <v>82</v>
      </c>
      <c r="BP1367" s="4" t="s">
        <v>83</v>
      </c>
      <c r="BQ1367" s="4" t="s">
        <v>5010</v>
      </c>
      <c r="BR1367" s="4" t="s">
        <v>5011</v>
      </c>
      <c r="BS1367" s="4" t="s">
        <v>659</v>
      </c>
      <c r="BT1367" s="4" t="s">
        <v>660</v>
      </c>
    </row>
    <row r="1368" spans="1:72" ht="13.5" customHeight="1">
      <c r="A1368" s="6" t="str">
        <f>HYPERLINK("http://kyu.snu.ac.kr/sdhj/index.jsp?type=hj/GK14791_00IM0001_143b.jpg","1870_해북촌_143b")</f>
        <v>1870_해북촌_143b</v>
      </c>
      <c r="B1368" s="4">
        <v>1870</v>
      </c>
      <c r="C1368" s="4" t="s">
        <v>9876</v>
      </c>
      <c r="D1368" s="4" t="s">
        <v>9877</v>
      </c>
      <c r="E1368" s="4">
        <v>1367</v>
      </c>
      <c r="F1368" s="4">
        <v>8</v>
      </c>
      <c r="G1368" s="4" t="s">
        <v>4095</v>
      </c>
      <c r="H1368" s="4" t="s">
        <v>4096</v>
      </c>
      <c r="I1368" s="4">
        <v>11</v>
      </c>
      <c r="L1368" s="4">
        <v>1</v>
      </c>
      <c r="M1368" s="4" t="s">
        <v>4998</v>
      </c>
      <c r="N1368" s="4" t="s">
        <v>4999</v>
      </c>
      <c r="S1368" s="4" t="s">
        <v>116</v>
      </c>
      <c r="T1368" s="4" t="s">
        <v>117</v>
      </c>
      <c r="Y1368" s="4" t="s">
        <v>5012</v>
      </c>
      <c r="Z1368" s="4" t="s">
        <v>5013</v>
      </c>
      <c r="AC1368" s="4">
        <v>27</v>
      </c>
      <c r="AD1368" s="4" t="s">
        <v>136</v>
      </c>
      <c r="AE1368" s="4" t="s">
        <v>137</v>
      </c>
    </row>
    <row r="1369" spans="1:72" ht="13.5" customHeight="1">
      <c r="A1369" s="6" t="str">
        <f>HYPERLINK("http://kyu.snu.ac.kr/sdhj/index.jsp?type=hj/GK14791_00IM0001_143b.jpg","1870_해북촌_143b")</f>
        <v>1870_해북촌_143b</v>
      </c>
      <c r="B1369" s="4">
        <v>1870</v>
      </c>
      <c r="C1369" s="4" t="s">
        <v>9054</v>
      </c>
      <c r="D1369" s="4" t="s">
        <v>9055</v>
      </c>
      <c r="E1369" s="4">
        <v>1368</v>
      </c>
      <c r="F1369" s="4">
        <v>8</v>
      </c>
      <c r="G1369" s="4" t="s">
        <v>4095</v>
      </c>
      <c r="H1369" s="4" t="s">
        <v>4096</v>
      </c>
      <c r="I1369" s="4">
        <v>11</v>
      </c>
      <c r="L1369" s="4">
        <v>1</v>
      </c>
      <c r="M1369" s="4" t="s">
        <v>4998</v>
      </c>
      <c r="N1369" s="4" t="s">
        <v>4999</v>
      </c>
      <c r="S1369" s="4" t="s">
        <v>124</v>
      </c>
      <c r="T1369" s="4" t="s">
        <v>125</v>
      </c>
      <c r="W1369" s="4" t="s">
        <v>426</v>
      </c>
      <c r="X1369" s="4" t="s">
        <v>427</v>
      </c>
      <c r="Y1369" s="4" t="s">
        <v>100</v>
      </c>
      <c r="Z1369" s="4" t="s">
        <v>101</v>
      </c>
      <c r="AC1369" s="4">
        <v>30</v>
      </c>
      <c r="AD1369" s="4" t="s">
        <v>282</v>
      </c>
      <c r="AE1369" s="4" t="s">
        <v>283</v>
      </c>
    </row>
    <row r="1370" spans="1:72" ht="13.5" customHeight="1">
      <c r="A1370" s="6" t="str">
        <f>HYPERLINK("http://kyu.snu.ac.kr/sdhj/index.jsp?type=hj/GK14791_00IM0001_143b.jpg","1870_해북촌_143b")</f>
        <v>1870_해북촌_143b</v>
      </c>
      <c r="B1370" s="4">
        <v>1870</v>
      </c>
      <c r="C1370" s="4" t="s">
        <v>9054</v>
      </c>
      <c r="D1370" s="4" t="s">
        <v>9055</v>
      </c>
      <c r="E1370" s="4">
        <v>1369</v>
      </c>
      <c r="F1370" s="4">
        <v>8</v>
      </c>
      <c r="G1370" s="4" t="s">
        <v>4095</v>
      </c>
      <c r="H1370" s="4" t="s">
        <v>4096</v>
      </c>
      <c r="I1370" s="4">
        <v>11</v>
      </c>
      <c r="L1370" s="4">
        <v>1</v>
      </c>
      <c r="M1370" s="4" t="s">
        <v>4998</v>
      </c>
      <c r="N1370" s="4" t="s">
        <v>4999</v>
      </c>
      <c r="S1370" s="4" t="s">
        <v>1490</v>
      </c>
      <c r="T1370" s="4" t="s">
        <v>1491</v>
      </c>
      <c r="Y1370" s="4" t="s">
        <v>5014</v>
      </c>
      <c r="Z1370" s="4" t="s">
        <v>5015</v>
      </c>
      <c r="AC1370" s="4">
        <v>21</v>
      </c>
      <c r="AD1370" s="4" t="s">
        <v>765</v>
      </c>
      <c r="AE1370" s="4" t="s">
        <v>766</v>
      </c>
    </row>
    <row r="1371" spans="1:72" ht="13.5" customHeight="1">
      <c r="A1371" s="6" t="str">
        <f>HYPERLINK("http://kyu.snu.ac.kr/sdhj/index.jsp?type=hj/GK14791_00IM0001_144a.jpg","1870_해북촌_144a")</f>
        <v>1870_해북촌_144a</v>
      </c>
      <c r="B1371" s="4">
        <v>1870</v>
      </c>
      <c r="C1371" s="4" t="s">
        <v>9054</v>
      </c>
      <c r="D1371" s="4" t="s">
        <v>9055</v>
      </c>
      <c r="E1371" s="4">
        <v>1370</v>
      </c>
      <c r="F1371" s="4">
        <v>8</v>
      </c>
      <c r="G1371" s="4" t="s">
        <v>4095</v>
      </c>
      <c r="H1371" s="4" t="s">
        <v>4096</v>
      </c>
      <c r="I1371" s="4">
        <v>11</v>
      </c>
      <c r="L1371" s="4">
        <v>1</v>
      </c>
      <c r="M1371" s="4" t="s">
        <v>4998</v>
      </c>
      <c r="N1371" s="4" t="s">
        <v>4999</v>
      </c>
      <c r="S1371" s="4" t="s">
        <v>124</v>
      </c>
      <c r="T1371" s="4" t="s">
        <v>125</v>
      </c>
      <c r="W1371" s="4" t="s">
        <v>173</v>
      </c>
      <c r="X1371" s="4" t="s">
        <v>10046</v>
      </c>
      <c r="Y1371" s="4" t="s">
        <v>100</v>
      </c>
      <c r="Z1371" s="4" t="s">
        <v>101</v>
      </c>
      <c r="AC1371" s="4">
        <v>21</v>
      </c>
      <c r="AD1371" s="4" t="s">
        <v>765</v>
      </c>
      <c r="AE1371" s="4" t="s">
        <v>766</v>
      </c>
    </row>
    <row r="1372" spans="1:72" ht="13.5" customHeight="1">
      <c r="A1372" s="6" t="str">
        <f>HYPERLINK("http://kyu.snu.ac.kr/sdhj/index.jsp?type=hj/GK14791_00IM0001_144a.jpg","1870_해북촌_144a")</f>
        <v>1870_해북촌_144a</v>
      </c>
      <c r="B1372" s="4">
        <v>1870</v>
      </c>
      <c r="C1372" s="4" t="s">
        <v>9054</v>
      </c>
      <c r="D1372" s="4" t="s">
        <v>9055</v>
      </c>
      <c r="E1372" s="4">
        <v>1371</v>
      </c>
      <c r="F1372" s="4">
        <v>8</v>
      </c>
      <c r="G1372" s="4" t="s">
        <v>4095</v>
      </c>
      <c r="H1372" s="4" t="s">
        <v>4096</v>
      </c>
      <c r="I1372" s="4">
        <v>11</v>
      </c>
      <c r="L1372" s="4">
        <v>1</v>
      </c>
      <c r="M1372" s="4" t="s">
        <v>4998</v>
      </c>
      <c r="N1372" s="4" t="s">
        <v>4999</v>
      </c>
      <c r="S1372" s="4" t="s">
        <v>165</v>
      </c>
      <c r="T1372" s="4" t="s">
        <v>166</v>
      </c>
      <c r="Y1372" s="4" t="s">
        <v>5016</v>
      </c>
      <c r="Z1372" s="4" t="s">
        <v>10047</v>
      </c>
      <c r="AC1372" s="4">
        <v>45</v>
      </c>
      <c r="AD1372" s="4" t="s">
        <v>510</v>
      </c>
      <c r="AE1372" s="4" t="s">
        <v>511</v>
      </c>
    </row>
    <row r="1373" spans="1:72" ht="13.5" customHeight="1">
      <c r="A1373" s="6" t="str">
        <f>HYPERLINK("http://kyu.snu.ac.kr/sdhj/index.jsp?type=hj/GK14791_00IM0001_144a.jpg","1870_해북촌_144a")</f>
        <v>1870_해북촌_144a</v>
      </c>
      <c r="B1373" s="4">
        <v>1870</v>
      </c>
      <c r="C1373" s="4" t="s">
        <v>9054</v>
      </c>
      <c r="D1373" s="4" t="s">
        <v>9055</v>
      </c>
      <c r="E1373" s="4">
        <v>1372</v>
      </c>
      <c r="F1373" s="4">
        <v>8</v>
      </c>
      <c r="G1373" s="4" t="s">
        <v>4095</v>
      </c>
      <c r="H1373" s="4" t="s">
        <v>4096</v>
      </c>
      <c r="I1373" s="4">
        <v>11</v>
      </c>
      <c r="L1373" s="4">
        <v>1</v>
      </c>
      <c r="M1373" s="4" t="s">
        <v>4998</v>
      </c>
      <c r="N1373" s="4" t="s">
        <v>4999</v>
      </c>
      <c r="T1373" s="4" t="s">
        <v>10048</v>
      </c>
      <c r="U1373" s="4" t="s">
        <v>138</v>
      </c>
      <c r="V1373" s="4" t="s">
        <v>139</v>
      </c>
      <c r="Y1373" s="4" t="s">
        <v>832</v>
      </c>
      <c r="Z1373" s="4" t="s">
        <v>833</v>
      </c>
      <c r="AD1373" s="4" t="s">
        <v>188</v>
      </c>
      <c r="AE1373" s="4" t="s">
        <v>189</v>
      </c>
    </row>
    <row r="1374" spans="1:72" ht="13.5" customHeight="1">
      <c r="A1374" s="6" t="str">
        <f>HYPERLINK("http://kyu.snu.ac.kr/sdhj/index.jsp?type=hj/GK14791_00IM0001_144a.jpg","1870_해북촌_144a")</f>
        <v>1870_해북촌_144a</v>
      </c>
      <c r="B1374" s="4">
        <v>1870</v>
      </c>
      <c r="C1374" s="4" t="s">
        <v>9054</v>
      </c>
      <c r="D1374" s="4" t="s">
        <v>9055</v>
      </c>
      <c r="E1374" s="4">
        <v>1373</v>
      </c>
      <c r="F1374" s="4">
        <v>8</v>
      </c>
      <c r="G1374" s="4" t="s">
        <v>4095</v>
      </c>
      <c r="H1374" s="4" t="s">
        <v>4096</v>
      </c>
      <c r="I1374" s="4">
        <v>11</v>
      </c>
      <c r="L1374" s="4">
        <v>1</v>
      </c>
      <c r="M1374" s="4" t="s">
        <v>4998</v>
      </c>
      <c r="N1374" s="4" t="s">
        <v>4999</v>
      </c>
      <c r="T1374" s="4" t="s">
        <v>10048</v>
      </c>
      <c r="U1374" s="4" t="s">
        <v>284</v>
      </c>
      <c r="V1374" s="4" t="s">
        <v>285</v>
      </c>
      <c r="Y1374" s="4" t="s">
        <v>3407</v>
      </c>
      <c r="Z1374" s="4" t="s">
        <v>3408</v>
      </c>
      <c r="AD1374" s="4" t="s">
        <v>414</v>
      </c>
      <c r="AE1374" s="4" t="s">
        <v>415</v>
      </c>
    </row>
    <row r="1375" spans="1:72" ht="13.5" customHeight="1">
      <c r="A1375" s="6" t="str">
        <f>HYPERLINK("http://kyu.snu.ac.kr/sdhj/index.jsp?type=hj/GK14791_00IM0001_144a.jpg","1870_해북촌_144a")</f>
        <v>1870_해북촌_144a</v>
      </c>
      <c r="B1375" s="4">
        <v>1870</v>
      </c>
      <c r="C1375" s="4" t="s">
        <v>9054</v>
      </c>
      <c r="D1375" s="4" t="s">
        <v>9055</v>
      </c>
      <c r="E1375" s="4">
        <v>1374</v>
      </c>
      <c r="F1375" s="4">
        <v>8</v>
      </c>
      <c r="G1375" s="4" t="s">
        <v>4095</v>
      </c>
      <c r="H1375" s="4" t="s">
        <v>4096</v>
      </c>
      <c r="I1375" s="4">
        <v>11</v>
      </c>
      <c r="L1375" s="4">
        <v>2</v>
      </c>
      <c r="M1375" s="4" t="s">
        <v>5017</v>
      </c>
      <c r="N1375" s="4" t="s">
        <v>5018</v>
      </c>
      <c r="Q1375" s="4" t="s">
        <v>5019</v>
      </c>
      <c r="R1375" s="4" t="s">
        <v>5020</v>
      </c>
      <c r="T1375" s="4" t="s">
        <v>9140</v>
      </c>
      <c r="W1375" s="4" t="s">
        <v>10049</v>
      </c>
      <c r="X1375" s="4" t="s">
        <v>10050</v>
      </c>
      <c r="Y1375" s="4" t="s">
        <v>5021</v>
      </c>
      <c r="Z1375" s="4" t="s">
        <v>5022</v>
      </c>
      <c r="AC1375" s="4">
        <v>52</v>
      </c>
      <c r="AD1375" s="4" t="s">
        <v>380</v>
      </c>
      <c r="AE1375" s="4" t="s">
        <v>381</v>
      </c>
      <c r="AJ1375" s="4" t="s">
        <v>34</v>
      </c>
      <c r="AK1375" s="4" t="s">
        <v>35</v>
      </c>
      <c r="AL1375" s="4" t="s">
        <v>811</v>
      </c>
      <c r="AM1375" s="4" t="s">
        <v>812</v>
      </c>
      <c r="AT1375" s="4" t="s">
        <v>82</v>
      </c>
      <c r="AU1375" s="4" t="s">
        <v>83</v>
      </c>
      <c r="AV1375" s="4" t="s">
        <v>302</v>
      </c>
      <c r="AW1375" s="4" t="s">
        <v>303</v>
      </c>
      <c r="BG1375" s="4" t="s">
        <v>82</v>
      </c>
      <c r="BH1375" s="4" t="s">
        <v>83</v>
      </c>
      <c r="BI1375" s="4" t="s">
        <v>5023</v>
      </c>
      <c r="BJ1375" s="4" t="s">
        <v>5024</v>
      </c>
      <c r="BK1375" s="4" t="s">
        <v>5025</v>
      </c>
      <c r="BL1375" s="4" t="s">
        <v>5026</v>
      </c>
      <c r="BM1375" s="4" t="s">
        <v>1203</v>
      </c>
      <c r="BN1375" s="4" t="s">
        <v>1204</v>
      </c>
      <c r="BO1375" s="4" t="s">
        <v>82</v>
      </c>
      <c r="BP1375" s="4" t="s">
        <v>83</v>
      </c>
      <c r="BQ1375" s="4" t="s">
        <v>3650</v>
      </c>
      <c r="BR1375" s="4" t="s">
        <v>3651</v>
      </c>
      <c r="BS1375" s="4" t="s">
        <v>428</v>
      </c>
      <c r="BT1375" s="4" t="s">
        <v>429</v>
      </c>
    </row>
    <row r="1376" spans="1:72" ht="13.5" customHeight="1">
      <c r="A1376" s="6" t="str">
        <f>HYPERLINK("http://kyu.snu.ac.kr/sdhj/index.jsp?type=hj/GK14791_00IM0001_144a.jpg","1870_해북촌_144a")</f>
        <v>1870_해북촌_144a</v>
      </c>
      <c r="B1376" s="4">
        <v>1870</v>
      </c>
      <c r="C1376" s="4" t="s">
        <v>9094</v>
      </c>
      <c r="D1376" s="4" t="s">
        <v>9095</v>
      </c>
      <c r="E1376" s="4">
        <v>1375</v>
      </c>
      <c r="F1376" s="4">
        <v>8</v>
      </c>
      <c r="G1376" s="4" t="s">
        <v>4095</v>
      </c>
      <c r="H1376" s="4" t="s">
        <v>4096</v>
      </c>
      <c r="I1376" s="4">
        <v>11</v>
      </c>
      <c r="L1376" s="4">
        <v>2</v>
      </c>
      <c r="M1376" s="4" t="s">
        <v>5017</v>
      </c>
      <c r="N1376" s="4" t="s">
        <v>5018</v>
      </c>
      <c r="S1376" s="4" t="s">
        <v>214</v>
      </c>
      <c r="T1376" s="4" t="s">
        <v>215</v>
      </c>
      <c r="W1376" s="4" t="s">
        <v>426</v>
      </c>
      <c r="X1376" s="4" t="s">
        <v>427</v>
      </c>
      <c r="Y1376" s="4" t="s">
        <v>100</v>
      </c>
      <c r="Z1376" s="4" t="s">
        <v>101</v>
      </c>
      <c r="AC1376" s="4">
        <v>83</v>
      </c>
      <c r="AD1376" s="4" t="s">
        <v>826</v>
      </c>
      <c r="AE1376" s="4" t="s">
        <v>827</v>
      </c>
    </row>
    <row r="1377" spans="1:72" ht="13.5" customHeight="1">
      <c r="A1377" s="6" t="str">
        <f>HYPERLINK("http://kyu.snu.ac.kr/sdhj/index.jsp?type=hj/GK14791_00IM0001_144a.jpg","1870_해북촌_144a")</f>
        <v>1870_해북촌_144a</v>
      </c>
      <c r="B1377" s="4">
        <v>1870</v>
      </c>
      <c r="C1377" s="4" t="s">
        <v>9146</v>
      </c>
      <c r="D1377" s="4" t="s">
        <v>9147</v>
      </c>
      <c r="E1377" s="4">
        <v>1376</v>
      </c>
      <c r="F1377" s="4">
        <v>8</v>
      </c>
      <c r="G1377" s="4" t="s">
        <v>4095</v>
      </c>
      <c r="H1377" s="4" t="s">
        <v>4096</v>
      </c>
      <c r="I1377" s="4">
        <v>11</v>
      </c>
      <c r="L1377" s="4">
        <v>2</v>
      </c>
      <c r="M1377" s="4" t="s">
        <v>5017</v>
      </c>
      <c r="N1377" s="4" t="s">
        <v>5018</v>
      </c>
      <c r="S1377" s="4" t="s">
        <v>116</v>
      </c>
      <c r="T1377" s="4" t="s">
        <v>117</v>
      </c>
      <c r="Y1377" s="4" t="s">
        <v>5027</v>
      </c>
      <c r="Z1377" s="4" t="s">
        <v>5028</v>
      </c>
      <c r="AC1377" s="4">
        <v>18</v>
      </c>
      <c r="AD1377" s="4" t="s">
        <v>122</v>
      </c>
      <c r="AE1377" s="4" t="s">
        <v>123</v>
      </c>
    </row>
    <row r="1378" spans="1:72" ht="13.5" customHeight="1">
      <c r="A1378" s="6" t="str">
        <f>HYPERLINK("http://kyu.snu.ac.kr/sdhj/index.jsp?type=hj/GK14791_00IM0001_144a.jpg","1870_해북촌_144a")</f>
        <v>1870_해북촌_144a</v>
      </c>
      <c r="B1378" s="4">
        <v>1870</v>
      </c>
      <c r="C1378" s="4" t="s">
        <v>9146</v>
      </c>
      <c r="D1378" s="4" t="s">
        <v>9147</v>
      </c>
      <c r="E1378" s="4">
        <v>1377</v>
      </c>
      <c r="F1378" s="4">
        <v>8</v>
      </c>
      <c r="G1378" s="4" t="s">
        <v>4095</v>
      </c>
      <c r="H1378" s="4" t="s">
        <v>4096</v>
      </c>
      <c r="I1378" s="4">
        <v>11</v>
      </c>
      <c r="L1378" s="4">
        <v>2</v>
      </c>
      <c r="M1378" s="4" t="s">
        <v>5017</v>
      </c>
      <c r="N1378" s="4" t="s">
        <v>5018</v>
      </c>
      <c r="T1378" s="4" t="s">
        <v>9149</v>
      </c>
      <c r="U1378" s="4" t="s">
        <v>138</v>
      </c>
      <c r="V1378" s="4" t="s">
        <v>139</v>
      </c>
      <c r="Y1378" s="4" t="s">
        <v>1095</v>
      </c>
      <c r="Z1378" s="4" t="s">
        <v>1096</v>
      </c>
      <c r="AD1378" s="4" t="s">
        <v>238</v>
      </c>
      <c r="AE1378" s="4" t="s">
        <v>239</v>
      </c>
    </row>
    <row r="1379" spans="1:72" ht="13.5" customHeight="1">
      <c r="A1379" s="6" t="str">
        <f>HYPERLINK("http://kyu.snu.ac.kr/sdhj/index.jsp?type=hj/GK14791_00IM0001_144a.jpg","1870_해북촌_144a")</f>
        <v>1870_해북촌_144a</v>
      </c>
      <c r="B1379" s="4">
        <v>1870</v>
      </c>
      <c r="C1379" s="4" t="s">
        <v>9146</v>
      </c>
      <c r="D1379" s="4" t="s">
        <v>9147</v>
      </c>
      <c r="E1379" s="4">
        <v>1378</v>
      </c>
      <c r="F1379" s="4">
        <v>8</v>
      </c>
      <c r="G1379" s="4" t="s">
        <v>4095</v>
      </c>
      <c r="H1379" s="4" t="s">
        <v>4096</v>
      </c>
      <c r="I1379" s="4">
        <v>11</v>
      </c>
      <c r="L1379" s="4">
        <v>2</v>
      </c>
      <c r="M1379" s="4" t="s">
        <v>5017</v>
      </c>
      <c r="N1379" s="4" t="s">
        <v>5018</v>
      </c>
      <c r="T1379" s="4" t="s">
        <v>9149</v>
      </c>
      <c r="Y1379" s="4" t="s">
        <v>1851</v>
      </c>
      <c r="Z1379" s="4" t="s">
        <v>1852</v>
      </c>
      <c r="AD1379" s="4" t="s">
        <v>826</v>
      </c>
      <c r="AE1379" s="4" t="s">
        <v>827</v>
      </c>
    </row>
    <row r="1380" spans="1:72" ht="13.5" customHeight="1">
      <c r="A1380" s="6" t="str">
        <f>HYPERLINK("http://kyu.snu.ac.kr/sdhj/index.jsp?type=hj/GK14791_00IM0001_144a.jpg","1870_해북촌_144a")</f>
        <v>1870_해북촌_144a</v>
      </c>
      <c r="B1380" s="4">
        <v>1870</v>
      </c>
      <c r="C1380" s="4" t="s">
        <v>9146</v>
      </c>
      <c r="D1380" s="4" t="s">
        <v>9147</v>
      </c>
      <c r="E1380" s="4">
        <v>1379</v>
      </c>
      <c r="F1380" s="4">
        <v>8</v>
      </c>
      <c r="G1380" s="4" t="s">
        <v>4095</v>
      </c>
      <c r="H1380" s="4" t="s">
        <v>4096</v>
      </c>
      <c r="I1380" s="4">
        <v>11</v>
      </c>
      <c r="L1380" s="4">
        <v>2</v>
      </c>
      <c r="M1380" s="4" t="s">
        <v>5017</v>
      </c>
      <c r="N1380" s="4" t="s">
        <v>5018</v>
      </c>
      <c r="T1380" s="4" t="s">
        <v>9149</v>
      </c>
      <c r="U1380" s="4" t="s">
        <v>284</v>
      </c>
      <c r="V1380" s="4" t="s">
        <v>285</v>
      </c>
      <c r="Y1380" s="4" t="s">
        <v>3937</v>
      </c>
      <c r="Z1380" s="4" t="s">
        <v>3938</v>
      </c>
      <c r="AD1380" s="4" t="s">
        <v>238</v>
      </c>
      <c r="AE1380" s="4" t="s">
        <v>239</v>
      </c>
    </row>
    <row r="1381" spans="1:72" ht="13.5" customHeight="1">
      <c r="A1381" s="6" t="str">
        <f>HYPERLINK("http://kyu.snu.ac.kr/sdhj/index.jsp?type=hj/GK14791_00IM0001_144a.jpg","1870_해북촌_144a")</f>
        <v>1870_해북촌_144a</v>
      </c>
      <c r="B1381" s="4">
        <v>1870</v>
      </c>
      <c r="C1381" s="4" t="s">
        <v>9146</v>
      </c>
      <c r="D1381" s="4" t="s">
        <v>9147</v>
      </c>
      <c r="E1381" s="4">
        <v>1380</v>
      </c>
      <c r="F1381" s="4">
        <v>8</v>
      </c>
      <c r="G1381" s="4" t="s">
        <v>4095</v>
      </c>
      <c r="H1381" s="4" t="s">
        <v>4096</v>
      </c>
      <c r="I1381" s="4">
        <v>11</v>
      </c>
      <c r="L1381" s="4">
        <v>3</v>
      </c>
      <c r="M1381" s="4" t="s">
        <v>5029</v>
      </c>
      <c r="N1381" s="4" t="s">
        <v>5030</v>
      </c>
      <c r="O1381" s="4" t="s">
        <v>13</v>
      </c>
      <c r="P1381" s="4" t="s">
        <v>14</v>
      </c>
      <c r="T1381" s="4" t="s">
        <v>10051</v>
      </c>
      <c r="U1381" s="4" t="s">
        <v>73</v>
      </c>
      <c r="V1381" s="4" t="s">
        <v>74</v>
      </c>
      <c r="W1381" s="4" t="s">
        <v>75</v>
      </c>
      <c r="X1381" s="4" t="s">
        <v>10052</v>
      </c>
      <c r="Y1381" s="4" t="s">
        <v>108</v>
      </c>
      <c r="Z1381" s="4" t="s">
        <v>109</v>
      </c>
      <c r="AC1381" s="4">
        <v>54</v>
      </c>
      <c r="AD1381" s="4" t="s">
        <v>258</v>
      </c>
      <c r="AE1381" s="4" t="s">
        <v>259</v>
      </c>
      <c r="AJ1381" s="4" t="s">
        <v>34</v>
      </c>
      <c r="AK1381" s="4" t="s">
        <v>35</v>
      </c>
      <c r="AL1381" s="4" t="s">
        <v>153</v>
      </c>
      <c r="AM1381" s="4" t="s">
        <v>154</v>
      </c>
      <c r="AT1381" s="4" t="s">
        <v>82</v>
      </c>
      <c r="AU1381" s="4" t="s">
        <v>83</v>
      </c>
      <c r="AV1381" s="4" t="s">
        <v>4660</v>
      </c>
      <c r="AW1381" s="4" t="s">
        <v>4661</v>
      </c>
      <c r="BG1381" s="4" t="s">
        <v>82</v>
      </c>
      <c r="BH1381" s="4" t="s">
        <v>83</v>
      </c>
      <c r="BI1381" s="4" t="s">
        <v>5031</v>
      </c>
      <c r="BJ1381" s="4" t="s">
        <v>5032</v>
      </c>
      <c r="BK1381" s="4" t="s">
        <v>82</v>
      </c>
      <c r="BL1381" s="4" t="s">
        <v>83</v>
      </c>
      <c r="BM1381" s="4" t="s">
        <v>5033</v>
      </c>
      <c r="BN1381" s="4" t="s">
        <v>1485</v>
      </c>
      <c r="BO1381" s="4" t="s">
        <v>82</v>
      </c>
      <c r="BP1381" s="4" t="s">
        <v>83</v>
      </c>
      <c r="BQ1381" s="4" t="s">
        <v>5034</v>
      </c>
      <c r="BR1381" s="4" t="s">
        <v>5035</v>
      </c>
      <c r="BS1381" s="4" t="s">
        <v>115</v>
      </c>
      <c r="BT1381" s="4" t="s">
        <v>9867</v>
      </c>
    </row>
    <row r="1382" spans="1:72" ht="13.5" customHeight="1">
      <c r="A1382" s="6" t="str">
        <f>HYPERLINK("http://kyu.snu.ac.kr/sdhj/index.jsp?type=hj/GK14791_00IM0001_144a.jpg","1870_해북촌_144a")</f>
        <v>1870_해북촌_144a</v>
      </c>
      <c r="B1382" s="4">
        <v>1870</v>
      </c>
      <c r="C1382" s="4" t="s">
        <v>9747</v>
      </c>
      <c r="D1382" s="4" t="s">
        <v>9748</v>
      </c>
      <c r="E1382" s="4">
        <v>1381</v>
      </c>
      <c r="F1382" s="4">
        <v>8</v>
      </c>
      <c r="G1382" s="4" t="s">
        <v>4095</v>
      </c>
      <c r="H1382" s="4" t="s">
        <v>4096</v>
      </c>
      <c r="I1382" s="4">
        <v>11</v>
      </c>
      <c r="L1382" s="4">
        <v>3</v>
      </c>
      <c r="M1382" s="4" t="s">
        <v>5029</v>
      </c>
      <c r="N1382" s="4" t="s">
        <v>5030</v>
      </c>
      <c r="S1382" s="4" t="s">
        <v>96</v>
      </c>
      <c r="T1382" s="4" t="s">
        <v>97</v>
      </c>
      <c r="W1382" s="4" t="s">
        <v>126</v>
      </c>
      <c r="X1382" s="4" t="s">
        <v>10053</v>
      </c>
      <c r="Y1382" s="4" t="s">
        <v>100</v>
      </c>
      <c r="Z1382" s="4" t="s">
        <v>101</v>
      </c>
      <c r="AC1382" s="4">
        <v>57</v>
      </c>
      <c r="AD1382" s="4" t="s">
        <v>330</v>
      </c>
      <c r="AE1382" s="4" t="s">
        <v>331</v>
      </c>
      <c r="AJ1382" s="4" t="s">
        <v>34</v>
      </c>
      <c r="AK1382" s="4" t="s">
        <v>35</v>
      </c>
      <c r="AL1382" s="4" t="s">
        <v>5036</v>
      </c>
      <c r="AM1382" s="4" t="s">
        <v>5037</v>
      </c>
      <c r="AT1382" s="4" t="s">
        <v>82</v>
      </c>
      <c r="AU1382" s="4" t="s">
        <v>83</v>
      </c>
      <c r="AV1382" s="4" t="s">
        <v>5038</v>
      </c>
      <c r="AW1382" s="4" t="s">
        <v>5039</v>
      </c>
      <c r="BG1382" s="4" t="s">
        <v>82</v>
      </c>
      <c r="BH1382" s="4" t="s">
        <v>83</v>
      </c>
      <c r="BI1382" s="4" t="s">
        <v>5040</v>
      </c>
      <c r="BJ1382" s="4" t="s">
        <v>5041</v>
      </c>
      <c r="BK1382" s="4" t="s">
        <v>82</v>
      </c>
      <c r="BL1382" s="4" t="s">
        <v>83</v>
      </c>
      <c r="BM1382" s="4" t="s">
        <v>5042</v>
      </c>
      <c r="BN1382" s="4" t="s">
        <v>5043</v>
      </c>
      <c r="BO1382" s="4" t="s">
        <v>82</v>
      </c>
      <c r="BP1382" s="4" t="s">
        <v>83</v>
      </c>
      <c r="BQ1382" s="4" t="s">
        <v>5044</v>
      </c>
      <c r="BR1382" s="4" t="s">
        <v>10054</v>
      </c>
      <c r="BS1382" s="4" t="s">
        <v>5045</v>
      </c>
      <c r="BT1382" s="4" t="s">
        <v>5046</v>
      </c>
    </row>
    <row r="1383" spans="1:72" ht="13.5" customHeight="1">
      <c r="A1383" s="6" t="str">
        <f>HYPERLINK("http://kyu.snu.ac.kr/sdhj/index.jsp?type=hj/GK14791_00IM0001_144a.jpg","1870_해북촌_144a")</f>
        <v>1870_해북촌_144a</v>
      </c>
      <c r="B1383" s="4">
        <v>1870</v>
      </c>
      <c r="C1383" s="4" t="s">
        <v>10055</v>
      </c>
      <c r="D1383" s="4" t="s">
        <v>10056</v>
      </c>
      <c r="E1383" s="4">
        <v>1382</v>
      </c>
      <c r="F1383" s="4">
        <v>8</v>
      </c>
      <c r="G1383" s="4" t="s">
        <v>4095</v>
      </c>
      <c r="H1383" s="4" t="s">
        <v>4096</v>
      </c>
      <c r="I1383" s="4">
        <v>11</v>
      </c>
      <c r="L1383" s="4">
        <v>3</v>
      </c>
      <c r="M1383" s="4" t="s">
        <v>5029</v>
      </c>
      <c r="N1383" s="4" t="s">
        <v>5030</v>
      </c>
      <c r="S1383" s="4" t="s">
        <v>214</v>
      </c>
      <c r="T1383" s="4" t="s">
        <v>215</v>
      </c>
      <c r="W1383" s="4" t="s">
        <v>126</v>
      </c>
      <c r="X1383" s="4" t="s">
        <v>10053</v>
      </c>
      <c r="Y1383" s="4" t="s">
        <v>100</v>
      </c>
      <c r="Z1383" s="4" t="s">
        <v>101</v>
      </c>
      <c r="AC1383" s="4">
        <v>92</v>
      </c>
      <c r="AD1383" s="4" t="s">
        <v>621</v>
      </c>
      <c r="AE1383" s="4" t="s">
        <v>622</v>
      </c>
    </row>
    <row r="1384" spans="1:72" ht="13.5" customHeight="1">
      <c r="A1384" s="6" t="str">
        <f>HYPERLINK("http://kyu.snu.ac.kr/sdhj/index.jsp?type=hj/GK14791_00IM0001_144a.jpg","1870_해북촌_144a")</f>
        <v>1870_해북촌_144a</v>
      </c>
      <c r="B1384" s="4">
        <v>1870</v>
      </c>
      <c r="C1384" s="4" t="s">
        <v>9454</v>
      </c>
      <c r="D1384" s="4" t="s">
        <v>9455</v>
      </c>
      <c r="E1384" s="4">
        <v>1383</v>
      </c>
      <c r="F1384" s="4">
        <v>8</v>
      </c>
      <c r="G1384" s="4" t="s">
        <v>4095</v>
      </c>
      <c r="H1384" s="4" t="s">
        <v>4096</v>
      </c>
      <c r="I1384" s="4">
        <v>11</v>
      </c>
      <c r="L1384" s="4">
        <v>3</v>
      </c>
      <c r="M1384" s="4" t="s">
        <v>5029</v>
      </c>
      <c r="N1384" s="4" t="s">
        <v>5030</v>
      </c>
      <c r="S1384" s="4" t="s">
        <v>116</v>
      </c>
      <c r="T1384" s="4" t="s">
        <v>117</v>
      </c>
      <c r="Y1384" s="4" t="s">
        <v>5047</v>
      </c>
      <c r="Z1384" s="4" t="s">
        <v>5048</v>
      </c>
      <c r="AC1384" s="4">
        <v>20</v>
      </c>
      <c r="AD1384" s="4" t="s">
        <v>765</v>
      </c>
      <c r="AE1384" s="4" t="s">
        <v>766</v>
      </c>
    </row>
    <row r="1385" spans="1:72" ht="13.5" customHeight="1">
      <c r="A1385" s="6" t="str">
        <f>HYPERLINK("http://kyu.snu.ac.kr/sdhj/index.jsp?type=hj/GK14791_00IM0001_144a.jpg","1870_해북촌_144a")</f>
        <v>1870_해북촌_144a</v>
      </c>
      <c r="B1385" s="4">
        <v>1870</v>
      </c>
      <c r="C1385" s="4" t="s">
        <v>9454</v>
      </c>
      <c r="D1385" s="4" t="s">
        <v>9455</v>
      </c>
      <c r="E1385" s="4">
        <v>1384</v>
      </c>
      <c r="F1385" s="4">
        <v>8</v>
      </c>
      <c r="G1385" s="4" t="s">
        <v>4095</v>
      </c>
      <c r="H1385" s="4" t="s">
        <v>4096</v>
      </c>
      <c r="I1385" s="4">
        <v>11</v>
      </c>
      <c r="L1385" s="4">
        <v>3</v>
      </c>
      <c r="M1385" s="4" t="s">
        <v>5029</v>
      </c>
      <c r="N1385" s="4" t="s">
        <v>5030</v>
      </c>
      <c r="S1385" s="4" t="s">
        <v>124</v>
      </c>
      <c r="T1385" s="4" t="s">
        <v>125</v>
      </c>
      <c r="W1385" s="4" t="s">
        <v>126</v>
      </c>
      <c r="X1385" s="4" t="s">
        <v>10053</v>
      </c>
      <c r="Y1385" s="4" t="s">
        <v>100</v>
      </c>
      <c r="Z1385" s="4" t="s">
        <v>101</v>
      </c>
      <c r="AC1385" s="4">
        <v>23</v>
      </c>
      <c r="AD1385" s="4" t="s">
        <v>1000</v>
      </c>
      <c r="AE1385" s="4" t="s">
        <v>1001</v>
      </c>
    </row>
    <row r="1386" spans="1:72" ht="13.5" customHeight="1">
      <c r="A1386" s="6" t="str">
        <f>HYPERLINK("http://kyu.snu.ac.kr/sdhj/index.jsp?type=hj/GK14791_00IM0001_144a.jpg","1870_해북촌_144a")</f>
        <v>1870_해북촌_144a</v>
      </c>
      <c r="B1386" s="4">
        <v>1870</v>
      </c>
      <c r="C1386" s="4" t="s">
        <v>9454</v>
      </c>
      <c r="D1386" s="4" t="s">
        <v>9455</v>
      </c>
      <c r="E1386" s="4">
        <v>1385</v>
      </c>
      <c r="F1386" s="4">
        <v>8</v>
      </c>
      <c r="G1386" s="4" t="s">
        <v>4095</v>
      </c>
      <c r="H1386" s="4" t="s">
        <v>4096</v>
      </c>
      <c r="I1386" s="4">
        <v>11</v>
      </c>
      <c r="L1386" s="4">
        <v>3</v>
      </c>
      <c r="M1386" s="4" t="s">
        <v>5029</v>
      </c>
      <c r="N1386" s="4" t="s">
        <v>5030</v>
      </c>
      <c r="S1386" s="4" t="s">
        <v>116</v>
      </c>
      <c r="T1386" s="4" t="s">
        <v>117</v>
      </c>
      <c r="Y1386" s="4" t="s">
        <v>5049</v>
      </c>
      <c r="Z1386" s="4" t="s">
        <v>5050</v>
      </c>
      <c r="AC1386" s="4">
        <v>15</v>
      </c>
      <c r="AD1386" s="4" t="s">
        <v>701</v>
      </c>
      <c r="AE1386" s="4" t="s">
        <v>702</v>
      </c>
    </row>
    <row r="1387" spans="1:72" ht="13.5" customHeight="1">
      <c r="A1387" s="6" t="str">
        <f>HYPERLINK("http://kyu.snu.ac.kr/sdhj/index.jsp?type=hj/GK14791_00IM0001_144a.jpg","1870_해북촌_144a")</f>
        <v>1870_해북촌_144a</v>
      </c>
      <c r="B1387" s="4">
        <v>1870</v>
      </c>
      <c r="C1387" s="4" t="s">
        <v>9454</v>
      </c>
      <c r="D1387" s="4" t="s">
        <v>9455</v>
      </c>
      <c r="E1387" s="4">
        <v>1386</v>
      </c>
      <c r="F1387" s="4">
        <v>8</v>
      </c>
      <c r="G1387" s="4" t="s">
        <v>4095</v>
      </c>
      <c r="H1387" s="4" t="s">
        <v>4096</v>
      </c>
      <c r="I1387" s="4">
        <v>11</v>
      </c>
      <c r="L1387" s="4">
        <v>3</v>
      </c>
      <c r="M1387" s="4" t="s">
        <v>5029</v>
      </c>
      <c r="N1387" s="4" t="s">
        <v>5030</v>
      </c>
      <c r="T1387" s="4" t="s">
        <v>10057</v>
      </c>
      <c r="U1387" s="4" t="s">
        <v>138</v>
      </c>
      <c r="V1387" s="4" t="s">
        <v>139</v>
      </c>
      <c r="Y1387" s="4" t="s">
        <v>2779</v>
      </c>
      <c r="Z1387" s="4" t="s">
        <v>2780</v>
      </c>
      <c r="AC1387" s="4">
        <v>51</v>
      </c>
      <c r="AD1387" s="4" t="s">
        <v>380</v>
      </c>
      <c r="AE1387" s="4" t="s">
        <v>381</v>
      </c>
    </row>
    <row r="1388" spans="1:72" ht="13.5" customHeight="1">
      <c r="A1388" s="6" t="str">
        <f>HYPERLINK("http://kyu.snu.ac.kr/sdhj/index.jsp?type=hj/GK14791_00IM0001_144a.jpg","1870_해북촌_144a")</f>
        <v>1870_해북촌_144a</v>
      </c>
      <c r="B1388" s="4">
        <v>1870</v>
      </c>
      <c r="C1388" s="4" t="s">
        <v>9454</v>
      </c>
      <c r="D1388" s="4" t="s">
        <v>9455</v>
      </c>
      <c r="E1388" s="4">
        <v>1387</v>
      </c>
      <c r="F1388" s="4">
        <v>8</v>
      </c>
      <c r="G1388" s="4" t="s">
        <v>4095</v>
      </c>
      <c r="H1388" s="4" t="s">
        <v>4096</v>
      </c>
      <c r="I1388" s="4">
        <v>11</v>
      </c>
      <c r="L1388" s="4">
        <v>3</v>
      </c>
      <c r="M1388" s="4" t="s">
        <v>5029</v>
      </c>
      <c r="N1388" s="4" t="s">
        <v>5030</v>
      </c>
      <c r="T1388" s="4" t="s">
        <v>10057</v>
      </c>
      <c r="Y1388" s="4" t="s">
        <v>1935</v>
      </c>
      <c r="Z1388" s="4" t="s">
        <v>1936</v>
      </c>
      <c r="AD1388" s="4" t="s">
        <v>628</v>
      </c>
      <c r="AE1388" s="4" t="s">
        <v>629</v>
      </c>
    </row>
    <row r="1389" spans="1:72" ht="13.5" customHeight="1">
      <c r="A1389" s="6" t="str">
        <f>HYPERLINK("http://kyu.snu.ac.kr/sdhj/index.jsp?type=hj/GK14791_00IM0001_144a.jpg","1870_해북촌_144a")</f>
        <v>1870_해북촌_144a</v>
      </c>
      <c r="B1389" s="4">
        <v>1870</v>
      </c>
      <c r="C1389" s="4" t="s">
        <v>9454</v>
      </c>
      <c r="D1389" s="4" t="s">
        <v>9455</v>
      </c>
      <c r="E1389" s="4">
        <v>1388</v>
      </c>
      <c r="F1389" s="4">
        <v>8</v>
      </c>
      <c r="G1389" s="4" t="s">
        <v>4095</v>
      </c>
      <c r="H1389" s="4" t="s">
        <v>4096</v>
      </c>
      <c r="I1389" s="4">
        <v>11</v>
      </c>
      <c r="L1389" s="4">
        <v>4</v>
      </c>
      <c r="M1389" s="4" t="s">
        <v>5051</v>
      </c>
      <c r="N1389" s="4" t="s">
        <v>5052</v>
      </c>
      <c r="O1389" s="4" t="s">
        <v>13</v>
      </c>
      <c r="P1389" s="4" t="s">
        <v>14</v>
      </c>
      <c r="T1389" s="4" t="s">
        <v>9202</v>
      </c>
      <c r="U1389" s="4" t="s">
        <v>73</v>
      </c>
      <c r="V1389" s="4" t="s">
        <v>74</v>
      </c>
      <c r="W1389" s="4" t="s">
        <v>688</v>
      </c>
      <c r="X1389" s="4" t="s">
        <v>689</v>
      </c>
      <c r="Y1389" s="4" t="s">
        <v>10058</v>
      </c>
      <c r="Z1389" s="4" t="s">
        <v>5053</v>
      </c>
      <c r="AC1389" s="4">
        <v>29</v>
      </c>
      <c r="AD1389" s="4" t="s">
        <v>771</v>
      </c>
      <c r="AE1389" s="4" t="s">
        <v>772</v>
      </c>
      <c r="AJ1389" s="4" t="s">
        <v>34</v>
      </c>
      <c r="AK1389" s="4" t="s">
        <v>35</v>
      </c>
      <c r="AL1389" s="4" t="s">
        <v>222</v>
      </c>
      <c r="AM1389" s="4" t="s">
        <v>223</v>
      </c>
      <c r="AT1389" s="4" t="s">
        <v>82</v>
      </c>
      <c r="AU1389" s="4" t="s">
        <v>83</v>
      </c>
      <c r="AV1389" s="4" t="s">
        <v>5054</v>
      </c>
      <c r="AW1389" s="4" t="s">
        <v>5055</v>
      </c>
      <c r="BG1389" s="4" t="s">
        <v>82</v>
      </c>
      <c r="BH1389" s="4" t="s">
        <v>83</v>
      </c>
      <c r="BI1389" s="4" t="s">
        <v>3987</v>
      </c>
      <c r="BJ1389" s="4" t="s">
        <v>3988</v>
      </c>
      <c r="BK1389" s="4" t="s">
        <v>82</v>
      </c>
      <c r="BL1389" s="4" t="s">
        <v>83</v>
      </c>
      <c r="BM1389" s="4" t="s">
        <v>3989</v>
      </c>
      <c r="BN1389" s="4" t="s">
        <v>3990</v>
      </c>
      <c r="BO1389" s="4" t="s">
        <v>82</v>
      </c>
      <c r="BP1389" s="4" t="s">
        <v>83</v>
      </c>
      <c r="BQ1389" s="4" t="s">
        <v>10059</v>
      </c>
      <c r="BR1389" s="4" t="s">
        <v>5056</v>
      </c>
      <c r="BS1389" s="4" t="s">
        <v>659</v>
      </c>
      <c r="BT1389" s="4" t="s">
        <v>660</v>
      </c>
    </row>
    <row r="1390" spans="1:72" ht="13.5" customHeight="1">
      <c r="A1390" s="6" t="str">
        <f>HYPERLINK("http://kyu.snu.ac.kr/sdhj/index.jsp?type=hj/GK14791_00IM0001_144a.jpg","1870_해북촌_144a")</f>
        <v>1870_해북촌_144a</v>
      </c>
      <c r="B1390" s="4">
        <v>1870</v>
      </c>
      <c r="C1390" s="4" t="s">
        <v>9214</v>
      </c>
      <c r="D1390" s="4" t="s">
        <v>9215</v>
      </c>
      <c r="E1390" s="4">
        <v>1389</v>
      </c>
      <c r="F1390" s="4">
        <v>8</v>
      </c>
      <c r="G1390" s="4" t="s">
        <v>4095</v>
      </c>
      <c r="H1390" s="4" t="s">
        <v>4096</v>
      </c>
      <c r="I1390" s="4">
        <v>11</v>
      </c>
      <c r="L1390" s="4">
        <v>4</v>
      </c>
      <c r="M1390" s="4" t="s">
        <v>5051</v>
      </c>
      <c r="N1390" s="4" t="s">
        <v>5052</v>
      </c>
      <c r="S1390" s="4" t="s">
        <v>214</v>
      </c>
      <c r="T1390" s="4" t="s">
        <v>215</v>
      </c>
      <c r="W1390" s="4" t="s">
        <v>1269</v>
      </c>
      <c r="X1390" s="4" t="s">
        <v>585</v>
      </c>
      <c r="Y1390" s="4" t="s">
        <v>100</v>
      </c>
      <c r="Z1390" s="4" t="s">
        <v>101</v>
      </c>
      <c r="AC1390" s="4">
        <v>69</v>
      </c>
      <c r="AD1390" s="4" t="s">
        <v>366</v>
      </c>
      <c r="AE1390" s="4" t="s">
        <v>367</v>
      </c>
    </row>
    <row r="1391" spans="1:72" ht="13.5" customHeight="1">
      <c r="A1391" s="6" t="str">
        <f>HYPERLINK("http://kyu.snu.ac.kr/sdhj/index.jsp?type=hj/GK14791_00IM0001_144a.jpg","1870_해북촌_144a")</f>
        <v>1870_해북촌_144a</v>
      </c>
      <c r="B1391" s="4">
        <v>1870</v>
      </c>
      <c r="C1391" s="4" t="s">
        <v>9206</v>
      </c>
      <c r="D1391" s="4" t="s">
        <v>9207</v>
      </c>
      <c r="E1391" s="4">
        <v>1390</v>
      </c>
      <c r="F1391" s="4">
        <v>8</v>
      </c>
      <c r="G1391" s="4" t="s">
        <v>4095</v>
      </c>
      <c r="H1391" s="4" t="s">
        <v>4096</v>
      </c>
      <c r="I1391" s="4">
        <v>11</v>
      </c>
      <c r="L1391" s="4">
        <v>4</v>
      </c>
      <c r="M1391" s="4" t="s">
        <v>5051</v>
      </c>
      <c r="N1391" s="4" t="s">
        <v>5052</v>
      </c>
      <c r="S1391" s="4" t="s">
        <v>96</v>
      </c>
      <c r="T1391" s="4" t="s">
        <v>97</v>
      </c>
      <c r="W1391" s="4" t="s">
        <v>5057</v>
      </c>
      <c r="X1391" s="4" t="s">
        <v>1279</v>
      </c>
      <c r="Y1391" s="4" t="s">
        <v>100</v>
      </c>
      <c r="Z1391" s="4" t="s">
        <v>101</v>
      </c>
      <c r="AC1391" s="4">
        <v>31</v>
      </c>
      <c r="AD1391" s="4" t="s">
        <v>414</v>
      </c>
      <c r="AE1391" s="4" t="s">
        <v>415</v>
      </c>
      <c r="AT1391" s="4" t="s">
        <v>73</v>
      </c>
      <c r="AU1391" s="4" t="s">
        <v>74</v>
      </c>
      <c r="AV1391" s="4" t="s">
        <v>10060</v>
      </c>
      <c r="AW1391" s="4" t="s">
        <v>219</v>
      </c>
      <c r="BG1391" s="4" t="s">
        <v>82</v>
      </c>
      <c r="BH1391" s="4" t="s">
        <v>83</v>
      </c>
      <c r="BI1391" s="4" t="s">
        <v>5058</v>
      </c>
      <c r="BJ1391" s="4" t="s">
        <v>5059</v>
      </c>
      <c r="BK1391" s="4" t="s">
        <v>82</v>
      </c>
      <c r="BL1391" s="4" t="s">
        <v>83</v>
      </c>
      <c r="BM1391" s="4" t="s">
        <v>5060</v>
      </c>
      <c r="BN1391" s="4" t="s">
        <v>5061</v>
      </c>
      <c r="BO1391" s="4" t="s">
        <v>82</v>
      </c>
      <c r="BP1391" s="4" t="s">
        <v>83</v>
      </c>
      <c r="BQ1391" s="4" t="s">
        <v>10061</v>
      </c>
      <c r="BR1391" s="4" t="s">
        <v>10062</v>
      </c>
      <c r="BS1391" s="4" t="s">
        <v>883</v>
      </c>
      <c r="BT1391" s="4" t="s">
        <v>884</v>
      </c>
    </row>
    <row r="1392" spans="1:72" ht="13.5" customHeight="1">
      <c r="A1392" s="6" t="str">
        <f>HYPERLINK("http://kyu.snu.ac.kr/sdhj/index.jsp?type=hj/GK14791_00IM0001_144a.jpg","1870_해북촌_144a")</f>
        <v>1870_해북촌_144a</v>
      </c>
      <c r="B1392" s="4">
        <v>1870</v>
      </c>
      <c r="C1392" s="4" t="s">
        <v>9206</v>
      </c>
      <c r="D1392" s="4" t="s">
        <v>9207</v>
      </c>
      <c r="E1392" s="4">
        <v>1391</v>
      </c>
      <c r="F1392" s="4">
        <v>8</v>
      </c>
      <c r="G1392" s="4" t="s">
        <v>4095</v>
      </c>
      <c r="H1392" s="4" t="s">
        <v>4096</v>
      </c>
      <c r="I1392" s="4">
        <v>11</v>
      </c>
      <c r="L1392" s="4">
        <v>4</v>
      </c>
      <c r="M1392" s="4" t="s">
        <v>5051</v>
      </c>
      <c r="N1392" s="4" t="s">
        <v>5052</v>
      </c>
      <c r="T1392" s="4" t="s">
        <v>9208</v>
      </c>
      <c r="U1392" s="4" t="s">
        <v>138</v>
      </c>
      <c r="V1392" s="4" t="s">
        <v>139</v>
      </c>
      <c r="Y1392" s="4" t="s">
        <v>4006</v>
      </c>
      <c r="Z1392" s="4" t="s">
        <v>4007</v>
      </c>
      <c r="AD1392" s="4" t="s">
        <v>238</v>
      </c>
      <c r="AE1392" s="4" t="s">
        <v>239</v>
      </c>
    </row>
    <row r="1393" spans="1:72" ht="13.5" customHeight="1">
      <c r="A1393" s="6" t="str">
        <f>HYPERLINK("http://kyu.snu.ac.kr/sdhj/index.jsp?type=hj/GK14791_00IM0001_144a.jpg","1870_해북촌_144a")</f>
        <v>1870_해북촌_144a</v>
      </c>
      <c r="B1393" s="4">
        <v>1870</v>
      </c>
      <c r="C1393" s="4" t="s">
        <v>9206</v>
      </c>
      <c r="D1393" s="4" t="s">
        <v>9207</v>
      </c>
      <c r="E1393" s="4">
        <v>1392</v>
      </c>
      <c r="F1393" s="4">
        <v>8</v>
      </c>
      <c r="G1393" s="4" t="s">
        <v>4095</v>
      </c>
      <c r="H1393" s="4" t="s">
        <v>4096</v>
      </c>
      <c r="I1393" s="4">
        <v>11</v>
      </c>
      <c r="L1393" s="4">
        <v>5</v>
      </c>
      <c r="M1393" s="4" t="s">
        <v>5062</v>
      </c>
      <c r="N1393" s="4" t="s">
        <v>5063</v>
      </c>
      <c r="O1393" s="4" t="s">
        <v>13</v>
      </c>
      <c r="P1393" s="4" t="s">
        <v>14</v>
      </c>
      <c r="T1393" s="4" t="s">
        <v>9202</v>
      </c>
      <c r="U1393" s="4" t="s">
        <v>73</v>
      </c>
      <c r="V1393" s="4" t="s">
        <v>74</v>
      </c>
      <c r="W1393" s="4" t="s">
        <v>647</v>
      </c>
      <c r="X1393" s="4" t="s">
        <v>648</v>
      </c>
      <c r="Y1393" s="4" t="s">
        <v>5064</v>
      </c>
      <c r="Z1393" s="4" t="s">
        <v>5065</v>
      </c>
      <c r="AC1393" s="4">
        <v>44</v>
      </c>
      <c r="AD1393" s="4" t="s">
        <v>480</v>
      </c>
      <c r="AE1393" s="4" t="s">
        <v>481</v>
      </c>
      <c r="AJ1393" s="4" t="s">
        <v>34</v>
      </c>
      <c r="AK1393" s="4" t="s">
        <v>35</v>
      </c>
      <c r="AL1393" s="4" t="s">
        <v>697</v>
      </c>
      <c r="AM1393" s="4" t="s">
        <v>698</v>
      </c>
      <c r="AT1393" s="4" t="s">
        <v>82</v>
      </c>
      <c r="AU1393" s="4" t="s">
        <v>83</v>
      </c>
      <c r="AV1393" s="4" t="s">
        <v>5066</v>
      </c>
      <c r="AW1393" s="4" t="s">
        <v>10063</v>
      </c>
      <c r="BG1393" s="4" t="s">
        <v>82</v>
      </c>
      <c r="BH1393" s="4" t="s">
        <v>83</v>
      </c>
      <c r="BI1393" s="4" t="s">
        <v>10064</v>
      </c>
      <c r="BJ1393" s="4" t="s">
        <v>10065</v>
      </c>
      <c r="BK1393" s="4" t="s">
        <v>82</v>
      </c>
      <c r="BL1393" s="4" t="s">
        <v>83</v>
      </c>
      <c r="BM1393" s="4" t="s">
        <v>3404</v>
      </c>
      <c r="BN1393" s="4" t="s">
        <v>3405</v>
      </c>
      <c r="BO1393" s="4" t="s">
        <v>82</v>
      </c>
      <c r="BP1393" s="4" t="s">
        <v>83</v>
      </c>
      <c r="BQ1393" s="4" t="s">
        <v>10066</v>
      </c>
      <c r="BR1393" s="4" t="s">
        <v>5067</v>
      </c>
      <c r="BS1393" s="4" t="s">
        <v>488</v>
      </c>
      <c r="BT1393" s="4" t="s">
        <v>489</v>
      </c>
    </row>
    <row r="1394" spans="1:72" ht="13.5" customHeight="1">
      <c r="A1394" s="6" t="str">
        <f>HYPERLINK("http://kyu.snu.ac.kr/sdhj/index.jsp?type=hj/GK14791_00IM0001_144a.jpg","1870_해북촌_144a")</f>
        <v>1870_해북촌_144a</v>
      </c>
      <c r="B1394" s="4">
        <v>1870</v>
      </c>
      <c r="C1394" s="4" t="s">
        <v>9895</v>
      </c>
      <c r="D1394" s="4" t="s">
        <v>9896</v>
      </c>
      <c r="E1394" s="4">
        <v>1393</v>
      </c>
      <c r="F1394" s="4">
        <v>8</v>
      </c>
      <c r="G1394" s="4" t="s">
        <v>4095</v>
      </c>
      <c r="H1394" s="4" t="s">
        <v>4096</v>
      </c>
      <c r="I1394" s="4">
        <v>11</v>
      </c>
      <c r="L1394" s="4">
        <v>5</v>
      </c>
      <c r="M1394" s="4" t="s">
        <v>5062</v>
      </c>
      <c r="N1394" s="4" t="s">
        <v>5063</v>
      </c>
      <c r="S1394" s="4" t="s">
        <v>96</v>
      </c>
      <c r="T1394" s="4" t="s">
        <v>97</v>
      </c>
      <c r="W1394" s="4" t="s">
        <v>688</v>
      </c>
      <c r="X1394" s="4" t="s">
        <v>689</v>
      </c>
      <c r="Y1394" s="4" t="s">
        <v>100</v>
      </c>
      <c r="Z1394" s="4" t="s">
        <v>101</v>
      </c>
      <c r="AC1394" s="4">
        <v>44</v>
      </c>
      <c r="AD1394" s="4" t="s">
        <v>274</v>
      </c>
      <c r="AE1394" s="4" t="s">
        <v>275</v>
      </c>
      <c r="AJ1394" s="4" t="s">
        <v>104</v>
      </c>
      <c r="AK1394" s="4" t="s">
        <v>105</v>
      </c>
      <c r="AL1394" s="4" t="s">
        <v>260</v>
      </c>
      <c r="AM1394" s="4" t="s">
        <v>261</v>
      </c>
      <c r="AT1394" s="4" t="s">
        <v>82</v>
      </c>
      <c r="AU1394" s="4" t="s">
        <v>83</v>
      </c>
      <c r="AV1394" s="4" t="s">
        <v>5068</v>
      </c>
      <c r="AW1394" s="4" t="s">
        <v>4511</v>
      </c>
      <c r="BG1394" s="4" t="s">
        <v>82</v>
      </c>
      <c r="BH1394" s="4" t="s">
        <v>83</v>
      </c>
      <c r="BI1394" s="4" t="s">
        <v>5069</v>
      </c>
      <c r="BJ1394" s="4" t="s">
        <v>5070</v>
      </c>
      <c r="BK1394" s="4" t="s">
        <v>82</v>
      </c>
      <c r="BL1394" s="4" t="s">
        <v>83</v>
      </c>
      <c r="BM1394" s="4" t="s">
        <v>5071</v>
      </c>
      <c r="BN1394" s="4" t="s">
        <v>5072</v>
      </c>
      <c r="BO1394" s="4" t="s">
        <v>82</v>
      </c>
      <c r="BP1394" s="4" t="s">
        <v>83</v>
      </c>
      <c r="BQ1394" s="4" t="s">
        <v>10067</v>
      </c>
      <c r="BR1394" s="4" t="s">
        <v>10068</v>
      </c>
      <c r="BS1394" s="4" t="s">
        <v>1255</v>
      </c>
      <c r="BT1394" s="4" t="s">
        <v>1256</v>
      </c>
    </row>
    <row r="1395" spans="1:72" ht="13.5" customHeight="1">
      <c r="A1395" s="6" t="str">
        <f>HYPERLINK("http://kyu.snu.ac.kr/sdhj/index.jsp?type=hj/GK14791_00IM0001_144a.jpg","1870_해북촌_144a")</f>
        <v>1870_해북촌_144a</v>
      </c>
      <c r="B1395" s="4">
        <v>1870</v>
      </c>
      <c r="C1395" s="4" t="s">
        <v>9206</v>
      </c>
      <c r="D1395" s="4" t="s">
        <v>9207</v>
      </c>
      <c r="E1395" s="4">
        <v>1394</v>
      </c>
      <c r="F1395" s="4">
        <v>8</v>
      </c>
      <c r="G1395" s="4" t="s">
        <v>4095</v>
      </c>
      <c r="H1395" s="4" t="s">
        <v>4096</v>
      </c>
      <c r="I1395" s="4">
        <v>11</v>
      </c>
      <c r="L1395" s="4">
        <v>5</v>
      </c>
      <c r="M1395" s="4" t="s">
        <v>5062</v>
      </c>
      <c r="N1395" s="4" t="s">
        <v>5063</v>
      </c>
      <c r="T1395" s="4" t="s">
        <v>9208</v>
      </c>
      <c r="U1395" s="4" t="s">
        <v>138</v>
      </c>
      <c r="V1395" s="4" t="s">
        <v>139</v>
      </c>
      <c r="Y1395" s="4" t="s">
        <v>5073</v>
      </c>
      <c r="Z1395" s="4" t="s">
        <v>5074</v>
      </c>
      <c r="AD1395" s="4" t="s">
        <v>1027</v>
      </c>
      <c r="AE1395" s="4" t="s">
        <v>1028</v>
      </c>
    </row>
    <row r="1396" spans="1:72" ht="13.5" customHeight="1">
      <c r="A1396" s="6" t="str">
        <f>HYPERLINK("http://kyu.snu.ac.kr/sdhj/index.jsp?type=hj/GK14791_00IM0001_144b.jpg","1870_해북촌_144b")</f>
        <v>1870_해북촌_144b</v>
      </c>
      <c r="B1396" s="4">
        <v>1870</v>
      </c>
      <c r="C1396" s="4" t="s">
        <v>8930</v>
      </c>
      <c r="D1396" s="4" t="s">
        <v>8931</v>
      </c>
      <c r="E1396" s="4">
        <v>1395</v>
      </c>
      <c r="F1396" s="4">
        <v>8</v>
      </c>
      <c r="G1396" s="4" t="s">
        <v>4095</v>
      </c>
      <c r="H1396" s="4" t="s">
        <v>4096</v>
      </c>
      <c r="I1396" s="4">
        <v>12</v>
      </c>
      <c r="J1396" s="4" t="s">
        <v>5075</v>
      </c>
      <c r="K1396" s="4" t="s">
        <v>10069</v>
      </c>
      <c r="L1396" s="4">
        <v>1</v>
      </c>
      <c r="M1396" s="4" t="s">
        <v>5076</v>
      </c>
      <c r="N1396" s="4" t="s">
        <v>5077</v>
      </c>
      <c r="Q1396" s="4" t="s">
        <v>5078</v>
      </c>
      <c r="R1396" s="4" t="s">
        <v>5079</v>
      </c>
      <c r="T1396" s="4" t="s">
        <v>9585</v>
      </c>
      <c r="W1396" s="4" t="s">
        <v>10070</v>
      </c>
      <c r="X1396" s="4" t="s">
        <v>10071</v>
      </c>
      <c r="Y1396" s="4" t="s">
        <v>5080</v>
      </c>
      <c r="Z1396" s="4" t="s">
        <v>5081</v>
      </c>
      <c r="AC1396" s="4">
        <v>54</v>
      </c>
      <c r="AD1396" s="4" t="s">
        <v>151</v>
      </c>
      <c r="AE1396" s="4" t="s">
        <v>152</v>
      </c>
      <c r="AJ1396" s="4" t="s">
        <v>34</v>
      </c>
      <c r="AK1396" s="4" t="s">
        <v>35</v>
      </c>
      <c r="AL1396" s="4" t="s">
        <v>202</v>
      </c>
      <c r="AM1396" s="4" t="s">
        <v>203</v>
      </c>
      <c r="AT1396" s="4" t="s">
        <v>82</v>
      </c>
      <c r="AU1396" s="4" t="s">
        <v>83</v>
      </c>
      <c r="AV1396" s="4" t="s">
        <v>5082</v>
      </c>
      <c r="AW1396" s="4" t="s">
        <v>5083</v>
      </c>
      <c r="BG1396" s="4" t="s">
        <v>82</v>
      </c>
      <c r="BH1396" s="4" t="s">
        <v>83</v>
      </c>
      <c r="BI1396" s="4" t="s">
        <v>4160</v>
      </c>
      <c r="BJ1396" s="4" t="s">
        <v>4161</v>
      </c>
      <c r="BK1396" s="4" t="s">
        <v>82</v>
      </c>
      <c r="BL1396" s="4" t="s">
        <v>83</v>
      </c>
      <c r="BM1396" s="4" t="s">
        <v>5084</v>
      </c>
      <c r="BN1396" s="4" t="s">
        <v>5085</v>
      </c>
      <c r="BO1396" s="4" t="s">
        <v>82</v>
      </c>
      <c r="BP1396" s="4" t="s">
        <v>83</v>
      </c>
      <c r="BQ1396" s="4" t="s">
        <v>10072</v>
      </c>
      <c r="BR1396" s="4" t="s">
        <v>5086</v>
      </c>
      <c r="BS1396" s="4" t="s">
        <v>883</v>
      </c>
      <c r="BT1396" s="4" t="s">
        <v>884</v>
      </c>
    </row>
    <row r="1397" spans="1:72" ht="13.5" customHeight="1">
      <c r="A1397" s="6" t="str">
        <f>HYPERLINK("http://kyu.snu.ac.kr/sdhj/index.jsp?type=hj/GK14791_00IM0001_144b.jpg","1870_해북촌_144b")</f>
        <v>1870_해북촌_144b</v>
      </c>
      <c r="B1397" s="4">
        <v>1870</v>
      </c>
      <c r="C1397" s="4" t="s">
        <v>9652</v>
      </c>
      <c r="D1397" s="4" t="s">
        <v>9653</v>
      </c>
      <c r="E1397" s="4">
        <v>1396</v>
      </c>
      <c r="F1397" s="4">
        <v>8</v>
      </c>
      <c r="G1397" s="4" t="s">
        <v>4095</v>
      </c>
      <c r="H1397" s="4" t="s">
        <v>4096</v>
      </c>
      <c r="I1397" s="4">
        <v>12</v>
      </c>
      <c r="L1397" s="4">
        <v>1</v>
      </c>
      <c r="M1397" s="4" t="s">
        <v>5076</v>
      </c>
      <c r="N1397" s="4" t="s">
        <v>5077</v>
      </c>
      <c r="S1397" s="4" t="s">
        <v>96</v>
      </c>
      <c r="T1397" s="4" t="s">
        <v>97</v>
      </c>
      <c r="W1397" s="4" t="s">
        <v>558</v>
      </c>
      <c r="X1397" s="4" t="s">
        <v>559</v>
      </c>
      <c r="Y1397" s="4" t="s">
        <v>100</v>
      </c>
      <c r="Z1397" s="4" t="s">
        <v>101</v>
      </c>
      <c r="AC1397" s="4">
        <v>54</v>
      </c>
      <c r="AD1397" s="4" t="s">
        <v>151</v>
      </c>
      <c r="AE1397" s="4" t="s">
        <v>152</v>
      </c>
      <c r="AJ1397" s="4" t="s">
        <v>104</v>
      </c>
      <c r="AK1397" s="4" t="s">
        <v>105</v>
      </c>
      <c r="AL1397" s="4" t="s">
        <v>5087</v>
      </c>
      <c r="AM1397" s="4" t="s">
        <v>5088</v>
      </c>
      <c r="AV1397" s="4" t="s">
        <v>5089</v>
      </c>
      <c r="AW1397" s="4" t="s">
        <v>5090</v>
      </c>
      <c r="BG1397" s="4" t="s">
        <v>82</v>
      </c>
      <c r="BH1397" s="4" t="s">
        <v>83</v>
      </c>
      <c r="BI1397" s="4" t="s">
        <v>5091</v>
      </c>
      <c r="BJ1397" s="4" t="s">
        <v>5092</v>
      </c>
      <c r="BK1397" s="4" t="s">
        <v>82</v>
      </c>
      <c r="BL1397" s="4" t="s">
        <v>83</v>
      </c>
      <c r="BM1397" s="4" t="s">
        <v>5093</v>
      </c>
      <c r="BN1397" s="4" t="s">
        <v>5094</v>
      </c>
      <c r="BO1397" s="4" t="s">
        <v>82</v>
      </c>
      <c r="BP1397" s="4" t="s">
        <v>83</v>
      </c>
      <c r="BQ1397" s="4" t="s">
        <v>5095</v>
      </c>
      <c r="BR1397" s="4" t="s">
        <v>5096</v>
      </c>
      <c r="BS1397" s="4" t="s">
        <v>115</v>
      </c>
      <c r="BT1397" s="4" t="s">
        <v>10073</v>
      </c>
    </row>
    <row r="1398" spans="1:72" ht="13.5" customHeight="1">
      <c r="A1398" s="6" t="str">
        <f>HYPERLINK("http://kyu.snu.ac.kr/sdhj/index.jsp?type=hj/GK14791_00IM0001_144b.jpg","1870_해북촌_144b")</f>
        <v>1870_해북촌_144b</v>
      </c>
      <c r="B1398" s="4">
        <v>1870</v>
      </c>
      <c r="C1398" s="4" t="s">
        <v>9347</v>
      </c>
      <c r="D1398" s="4" t="s">
        <v>9348</v>
      </c>
      <c r="E1398" s="4">
        <v>1397</v>
      </c>
      <c r="F1398" s="4">
        <v>8</v>
      </c>
      <c r="G1398" s="4" t="s">
        <v>4095</v>
      </c>
      <c r="H1398" s="4" t="s">
        <v>4096</v>
      </c>
      <c r="I1398" s="4">
        <v>12</v>
      </c>
      <c r="L1398" s="4">
        <v>1</v>
      </c>
      <c r="M1398" s="4" t="s">
        <v>5076</v>
      </c>
      <c r="N1398" s="4" t="s">
        <v>5077</v>
      </c>
      <c r="S1398" s="4" t="s">
        <v>165</v>
      </c>
      <c r="T1398" s="4" t="s">
        <v>166</v>
      </c>
      <c r="Y1398" s="4" t="s">
        <v>5097</v>
      </c>
      <c r="Z1398" s="4" t="s">
        <v>5098</v>
      </c>
      <c r="AC1398" s="4">
        <v>50</v>
      </c>
      <c r="AD1398" s="4" t="s">
        <v>588</v>
      </c>
      <c r="AE1398" s="4" t="s">
        <v>589</v>
      </c>
    </row>
    <row r="1399" spans="1:72" ht="13.5" customHeight="1">
      <c r="A1399" s="6" t="str">
        <f>HYPERLINK("http://kyu.snu.ac.kr/sdhj/index.jsp?type=hj/GK14791_00IM0001_144b.jpg","1870_해북촌_144b")</f>
        <v>1870_해북촌_144b</v>
      </c>
      <c r="B1399" s="4">
        <v>1870</v>
      </c>
      <c r="C1399" s="4" t="s">
        <v>9587</v>
      </c>
      <c r="D1399" s="4" t="s">
        <v>9588</v>
      </c>
      <c r="E1399" s="4">
        <v>1398</v>
      </c>
      <c r="F1399" s="4">
        <v>8</v>
      </c>
      <c r="G1399" s="4" t="s">
        <v>4095</v>
      </c>
      <c r="H1399" s="4" t="s">
        <v>4096</v>
      </c>
      <c r="I1399" s="4">
        <v>12</v>
      </c>
      <c r="L1399" s="4">
        <v>1</v>
      </c>
      <c r="M1399" s="4" t="s">
        <v>5076</v>
      </c>
      <c r="N1399" s="4" t="s">
        <v>5077</v>
      </c>
      <c r="S1399" s="4" t="s">
        <v>124</v>
      </c>
      <c r="T1399" s="4" t="s">
        <v>125</v>
      </c>
      <c r="W1399" s="4" t="s">
        <v>98</v>
      </c>
      <c r="X1399" s="4" t="s">
        <v>99</v>
      </c>
      <c r="Y1399" s="4" t="s">
        <v>100</v>
      </c>
      <c r="Z1399" s="4" t="s">
        <v>101</v>
      </c>
      <c r="AC1399" s="4">
        <v>35</v>
      </c>
      <c r="AD1399" s="4" t="s">
        <v>188</v>
      </c>
      <c r="AE1399" s="4" t="s">
        <v>189</v>
      </c>
      <c r="AJ1399" s="4" t="s">
        <v>34</v>
      </c>
      <c r="AK1399" s="4" t="s">
        <v>35</v>
      </c>
      <c r="AL1399" s="4" t="s">
        <v>106</v>
      </c>
      <c r="AM1399" s="4" t="s">
        <v>107</v>
      </c>
    </row>
    <row r="1400" spans="1:72" ht="13.5" customHeight="1">
      <c r="A1400" s="6" t="str">
        <f>HYPERLINK("http://kyu.snu.ac.kr/sdhj/index.jsp?type=hj/GK14791_00IM0001_144b.jpg","1870_해북촌_144b")</f>
        <v>1870_해북촌_144b</v>
      </c>
      <c r="B1400" s="4">
        <v>1870</v>
      </c>
      <c r="C1400" s="4" t="s">
        <v>9587</v>
      </c>
      <c r="D1400" s="4" t="s">
        <v>9588</v>
      </c>
      <c r="E1400" s="4">
        <v>1399</v>
      </c>
      <c r="F1400" s="4">
        <v>8</v>
      </c>
      <c r="G1400" s="4" t="s">
        <v>4095</v>
      </c>
      <c r="H1400" s="4" t="s">
        <v>4096</v>
      </c>
      <c r="I1400" s="4">
        <v>12</v>
      </c>
      <c r="L1400" s="4">
        <v>1</v>
      </c>
      <c r="M1400" s="4" t="s">
        <v>5076</v>
      </c>
      <c r="N1400" s="4" t="s">
        <v>5077</v>
      </c>
      <c r="S1400" s="4" t="s">
        <v>116</v>
      </c>
      <c r="T1400" s="4" t="s">
        <v>117</v>
      </c>
      <c r="Y1400" s="4" t="s">
        <v>5099</v>
      </c>
      <c r="Z1400" s="4" t="s">
        <v>5100</v>
      </c>
      <c r="AC1400" s="4">
        <v>18</v>
      </c>
      <c r="AD1400" s="4" t="s">
        <v>194</v>
      </c>
      <c r="AE1400" s="4" t="s">
        <v>195</v>
      </c>
    </row>
    <row r="1401" spans="1:72" ht="13.5" customHeight="1">
      <c r="A1401" s="6" t="str">
        <f>HYPERLINK("http://kyu.snu.ac.kr/sdhj/index.jsp?type=hj/GK14791_00IM0001_144b.jpg","1870_해북촌_144b")</f>
        <v>1870_해북촌_144b</v>
      </c>
      <c r="B1401" s="4">
        <v>1870</v>
      </c>
      <c r="C1401" s="4" t="s">
        <v>9587</v>
      </c>
      <c r="D1401" s="4" t="s">
        <v>9588</v>
      </c>
      <c r="E1401" s="4">
        <v>1400</v>
      </c>
      <c r="F1401" s="4">
        <v>8</v>
      </c>
      <c r="G1401" s="4" t="s">
        <v>4095</v>
      </c>
      <c r="H1401" s="4" t="s">
        <v>4096</v>
      </c>
      <c r="I1401" s="4">
        <v>12</v>
      </c>
      <c r="L1401" s="4">
        <v>1</v>
      </c>
      <c r="M1401" s="4" t="s">
        <v>5076</v>
      </c>
      <c r="N1401" s="4" t="s">
        <v>5077</v>
      </c>
      <c r="T1401" s="4" t="s">
        <v>9586</v>
      </c>
      <c r="U1401" s="4" t="s">
        <v>138</v>
      </c>
      <c r="V1401" s="4" t="s">
        <v>139</v>
      </c>
      <c r="Y1401" s="4" t="s">
        <v>5101</v>
      </c>
      <c r="Z1401" s="4" t="s">
        <v>5102</v>
      </c>
      <c r="AD1401" s="4" t="s">
        <v>826</v>
      </c>
      <c r="AE1401" s="4" t="s">
        <v>827</v>
      </c>
    </row>
    <row r="1402" spans="1:72" ht="13.5" customHeight="1">
      <c r="A1402" s="6" t="str">
        <f>HYPERLINK("http://kyu.snu.ac.kr/sdhj/index.jsp?type=hj/GK14791_00IM0001_144b.jpg","1870_해북촌_144b")</f>
        <v>1870_해북촌_144b</v>
      </c>
      <c r="B1402" s="4">
        <v>1870</v>
      </c>
      <c r="C1402" s="4" t="s">
        <v>9587</v>
      </c>
      <c r="D1402" s="4" t="s">
        <v>9588</v>
      </c>
      <c r="E1402" s="4">
        <v>1401</v>
      </c>
      <c r="F1402" s="4">
        <v>8</v>
      </c>
      <c r="G1402" s="4" t="s">
        <v>4095</v>
      </c>
      <c r="H1402" s="4" t="s">
        <v>4096</v>
      </c>
      <c r="I1402" s="4">
        <v>12</v>
      </c>
      <c r="L1402" s="4">
        <v>1</v>
      </c>
      <c r="M1402" s="4" t="s">
        <v>5076</v>
      </c>
      <c r="N1402" s="4" t="s">
        <v>5077</v>
      </c>
      <c r="T1402" s="4" t="s">
        <v>9586</v>
      </c>
      <c r="U1402" s="4" t="s">
        <v>138</v>
      </c>
      <c r="V1402" s="4" t="s">
        <v>139</v>
      </c>
      <c r="Y1402" s="4" t="s">
        <v>5103</v>
      </c>
      <c r="Z1402" s="4" t="s">
        <v>5104</v>
      </c>
      <c r="AD1402" s="4" t="s">
        <v>319</v>
      </c>
      <c r="AE1402" s="4" t="s">
        <v>320</v>
      </c>
    </row>
    <row r="1403" spans="1:72" ht="13.5" customHeight="1">
      <c r="A1403" s="6" t="str">
        <f>HYPERLINK("http://kyu.snu.ac.kr/sdhj/index.jsp?type=hj/GK14791_00IM0001_144b.jpg","1870_해북촌_144b")</f>
        <v>1870_해북촌_144b</v>
      </c>
      <c r="B1403" s="4">
        <v>1870</v>
      </c>
      <c r="C1403" s="4" t="s">
        <v>9587</v>
      </c>
      <c r="D1403" s="4" t="s">
        <v>9588</v>
      </c>
      <c r="E1403" s="4">
        <v>1402</v>
      </c>
      <c r="F1403" s="4">
        <v>8</v>
      </c>
      <c r="G1403" s="4" t="s">
        <v>4095</v>
      </c>
      <c r="H1403" s="4" t="s">
        <v>4096</v>
      </c>
      <c r="I1403" s="4">
        <v>12</v>
      </c>
      <c r="L1403" s="4">
        <v>1</v>
      </c>
      <c r="M1403" s="4" t="s">
        <v>5076</v>
      </c>
      <c r="N1403" s="4" t="s">
        <v>5077</v>
      </c>
      <c r="T1403" s="4" t="s">
        <v>9586</v>
      </c>
      <c r="U1403" s="4" t="s">
        <v>138</v>
      </c>
      <c r="V1403" s="4" t="s">
        <v>139</v>
      </c>
      <c r="Y1403" s="4" t="s">
        <v>5105</v>
      </c>
      <c r="Z1403" s="4" t="s">
        <v>5106</v>
      </c>
      <c r="AD1403" s="4" t="s">
        <v>671</v>
      </c>
      <c r="AE1403" s="4" t="s">
        <v>672</v>
      </c>
    </row>
    <row r="1404" spans="1:72" ht="13.5" customHeight="1">
      <c r="A1404" s="6" t="str">
        <f>HYPERLINK("http://kyu.snu.ac.kr/sdhj/index.jsp?type=hj/GK14791_00IM0001_144b.jpg","1870_해북촌_144b")</f>
        <v>1870_해북촌_144b</v>
      </c>
      <c r="B1404" s="4">
        <v>1870</v>
      </c>
      <c r="C1404" s="4" t="s">
        <v>9587</v>
      </c>
      <c r="D1404" s="4" t="s">
        <v>9588</v>
      </c>
      <c r="E1404" s="4">
        <v>1403</v>
      </c>
      <c r="F1404" s="4">
        <v>8</v>
      </c>
      <c r="G1404" s="4" t="s">
        <v>4095</v>
      </c>
      <c r="H1404" s="4" t="s">
        <v>4096</v>
      </c>
      <c r="I1404" s="4">
        <v>12</v>
      </c>
      <c r="L1404" s="4">
        <v>2</v>
      </c>
      <c r="M1404" s="4" t="s">
        <v>5075</v>
      </c>
      <c r="N1404" s="4" t="s">
        <v>5107</v>
      </c>
      <c r="T1404" s="4" t="s">
        <v>9193</v>
      </c>
      <c r="U1404" s="4" t="s">
        <v>1977</v>
      </c>
      <c r="V1404" s="4" t="s">
        <v>1978</v>
      </c>
      <c r="W1404" s="4" t="s">
        <v>75</v>
      </c>
      <c r="X1404" s="4" t="s">
        <v>9682</v>
      </c>
      <c r="Y1404" s="4" t="s">
        <v>5108</v>
      </c>
      <c r="Z1404" s="4" t="s">
        <v>5109</v>
      </c>
      <c r="AC1404" s="4">
        <v>72</v>
      </c>
      <c r="AD1404" s="4" t="s">
        <v>774</v>
      </c>
      <c r="AE1404" s="4" t="s">
        <v>775</v>
      </c>
      <c r="AJ1404" s="4" t="s">
        <v>34</v>
      </c>
      <c r="AK1404" s="4" t="s">
        <v>35</v>
      </c>
      <c r="AL1404" s="4" t="s">
        <v>436</v>
      </c>
      <c r="AM1404" s="4" t="s">
        <v>437</v>
      </c>
      <c r="AT1404" s="4" t="s">
        <v>1977</v>
      </c>
      <c r="AU1404" s="4" t="s">
        <v>1978</v>
      </c>
      <c r="AV1404" s="4" t="s">
        <v>5110</v>
      </c>
      <c r="AW1404" s="4" t="s">
        <v>2345</v>
      </c>
      <c r="BG1404" s="4" t="s">
        <v>1977</v>
      </c>
      <c r="BH1404" s="4" t="s">
        <v>1978</v>
      </c>
      <c r="BI1404" s="4" t="s">
        <v>5111</v>
      </c>
      <c r="BJ1404" s="4" t="s">
        <v>5112</v>
      </c>
      <c r="BK1404" s="4" t="s">
        <v>1977</v>
      </c>
      <c r="BL1404" s="4" t="s">
        <v>1978</v>
      </c>
      <c r="BM1404" s="4" t="s">
        <v>5113</v>
      </c>
      <c r="BN1404" s="4" t="s">
        <v>5114</v>
      </c>
      <c r="BO1404" s="4" t="s">
        <v>1977</v>
      </c>
      <c r="BP1404" s="4" t="s">
        <v>1978</v>
      </c>
      <c r="BQ1404" s="4" t="s">
        <v>4344</v>
      </c>
      <c r="BR1404" s="4" t="s">
        <v>9909</v>
      </c>
      <c r="BS1404" s="4" t="s">
        <v>115</v>
      </c>
      <c r="BT1404" s="4" t="s">
        <v>9910</v>
      </c>
    </row>
    <row r="1405" spans="1:72" ht="13.5" customHeight="1">
      <c r="A1405" s="6" t="str">
        <f>HYPERLINK("http://kyu.snu.ac.kr/sdhj/index.jsp?type=hj/GK14791_00IM0001_144b.jpg","1870_해북촌_144b")</f>
        <v>1870_해북촌_144b</v>
      </c>
      <c r="B1405" s="4">
        <v>1870</v>
      </c>
      <c r="C1405" s="4" t="s">
        <v>9911</v>
      </c>
      <c r="D1405" s="4" t="s">
        <v>9912</v>
      </c>
      <c r="E1405" s="4">
        <v>1404</v>
      </c>
      <c r="F1405" s="4">
        <v>8</v>
      </c>
      <c r="G1405" s="4" t="s">
        <v>4095</v>
      </c>
      <c r="H1405" s="4" t="s">
        <v>4096</v>
      </c>
      <c r="I1405" s="4">
        <v>12</v>
      </c>
      <c r="L1405" s="4">
        <v>2</v>
      </c>
      <c r="M1405" s="4" t="s">
        <v>5075</v>
      </c>
      <c r="N1405" s="4" t="s">
        <v>5107</v>
      </c>
      <c r="S1405" s="4" t="s">
        <v>96</v>
      </c>
      <c r="T1405" s="4" t="s">
        <v>97</v>
      </c>
      <c r="W1405" s="4" t="s">
        <v>126</v>
      </c>
      <c r="X1405" s="4" t="s">
        <v>9194</v>
      </c>
      <c r="Y1405" s="4" t="s">
        <v>21</v>
      </c>
      <c r="Z1405" s="4" t="s">
        <v>22</v>
      </c>
      <c r="AC1405" s="4">
        <v>61</v>
      </c>
      <c r="AD1405" s="4" t="s">
        <v>295</v>
      </c>
      <c r="AE1405" s="4" t="s">
        <v>296</v>
      </c>
      <c r="AJ1405" s="4" t="s">
        <v>34</v>
      </c>
      <c r="AK1405" s="4" t="s">
        <v>35</v>
      </c>
      <c r="AL1405" s="4" t="s">
        <v>115</v>
      </c>
      <c r="AM1405" s="4" t="s">
        <v>9195</v>
      </c>
      <c r="AT1405" s="4" t="s">
        <v>1977</v>
      </c>
      <c r="AU1405" s="4" t="s">
        <v>1978</v>
      </c>
      <c r="AV1405" s="4" t="s">
        <v>2840</v>
      </c>
      <c r="AW1405" s="4" t="s">
        <v>2841</v>
      </c>
      <c r="BG1405" s="4" t="s">
        <v>1977</v>
      </c>
      <c r="BH1405" s="4" t="s">
        <v>1978</v>
      </c>
      <c r="BI1405" s="4" t="s">
        <v>2390</v>
      </c>
      <c r="BJ1405" s="4" t="s">
        <v>2391</v>
      </c>
      <c r="BK1405" s="4" t="s">
        <v>1977</v>
      </c>
      <c r="BL1405" s="4" t="s">
        <v>1978</v>
      </c>
      <c r="BM1405" s="4" t="s">
        <v>5115</v>
      </c>
      <c r="BN1405" s="4" t="s">
        <v>5116</v>
      </c>
      <c r="BO1405" s="4" t="s">
        <v>1977</v>
      </c>
      <c r="BP1405" s="4" t="s">
        <v>1978</v>
      </c>
      <c r="BQ1405" s="4" t="s">
        <v>5117</v>
      </c>
      <c r="BR1405" s="4" t="s">
        <v>5118</v>
      </c>
      <c r="BS1405" s="4" t="s">
        <v>659</v>
      </c>
      <c r="BT1405" s="4" t="s">
        <v>660</v>
      </c>
    </row>
    <row r="1406" spans="1:72" ht="13.5" customHeight="1">
      <c r="A1406" s="6" t="str">
        <f>HYPERLINK("http://kyu.snu.ac.kr/sdhj/index.jsp?type=hj/GK14791_00IM0001_144b.jpg","1870_해북촌_144b")</f>
        <v>1870_해북촌_144b</v>
      </c>
      <c r="B1406" s="4">
        <v>1870</v>
      </c>
      <c r="C1406" s="4" t="s">
        <v>9297</v>
      </c>
      <c r="D1406" s="4" t="s">
        <v>9298</v>
      </c>
      <c r="E1406" s="4">
        <v>1405</v>
      </c>
      <c r="F1406" s="4">
        <v>8</v>
      </c>
      <c r="G1406" s="4" t="s">
        <v>4095</v>
      </c>
      <c r="H1406" s="4" t="s">
        <v>4096</v>
      </c>
      <c r="I1406" s="4">
        <v>12</v>
      </c>
      <c r="L1406" s="4">
        <v>2</v>
      </c>
      <c r="M1406" s="4" t="s">
        <v>5075</v>
      </c>
      <c r="N1406" s="4" t="s">
        <v>5107</v>
      </c>
      <c r="T1406" s="4" t="s">
        <v>9201</v>
      </c>
      <c r="U1406" s="4" t="s">
        <v>138</v>
      </c>
      <c r="V1406" s="4" t="s">
        <v>139</v>
      </c>
      <c r="Y1406" s="4" t="s">
        <v>5119</v>
      </c>
      <c r="Z1406" s="4" t="s">
        <v>5120</v>
      </c>
      <c r="AD1406" s="4" t="s">
        <v>194</v>
      </c>
      <c r="AE1406" s="4" t="s">
        <v>195</v>
      </c>
    </row>
    <row r="1407" spans="1:72" ht="13.5" customHeight="1">
      <c r="A1407" s="6" t="str">
        <f>HYPERLINK("http://kyu.snu.ac.kr/sdhj/index.jsp?type=hj/GK14791_00IM0001_144b.jpg","1870_해북촌_144b")</f>
        <v>1870_해북촌_144b</v>
      </c>
      <c r="B1407" s="4">
        <v>1870</v>
      </c>
      <c r="C1407" s="4" t="s">
        <v>9199</v>
      </c>
      <c r="D1407" s="4" t="s">
        <v>9200</v>
      </c>
      <c r="E1407" s="4">
        <v>1406</v>
      </c>
      <c r="F1407" s="4">
        <v>8</v>
      </c>
      <c r="G1407" s="4" t="s">
        <v>4095</v>
      </c>
      <c r="H1407" s="4" t="s">
        <v>4096</v>
      </c>
      <c r="I1407" s="4">
        <v>12</v>
      </c>
      <c r="L1407" s="4">
        <v>2</v>
      </c>
      <c r="M1407" s="4" t="s">
        <v>5075</v>
      </c>
      <c r="N1407" s="4" t="s">
        <v>5107</v>
      </c>
      <c r="T1407" s="4" t="s">
        <v>9201</v>
      </c>
      <c r="U1407" s="4" t="s">
        <v>138</v>
      </c>
      <c r="V1407" s="4" t="s">
        <v>139</v>
      </c>
      <c r="Y1407" s="4" t="s">
        <v>5121</v>
      </c>
      <c r="Z1407" s="4" t="s">
        <v>5122</v>
      </c>
      <c r="AD1407" s="4" t="s">
        <v>238</v>
      </c>
      <c r="AE1407" s="4" t="s">
        <v>239</v>
      </c>
    </row>
    <row r="1408" spans="1:72" ht="13.5" customHeight="1">
      <c r="A1408" s="6" t="str">
        <f>HYPERLINK("http://kyu.snu.ac.kr/sdhj/index.jsp?type=hj/GK14791_00IM0001_144b.jpg","1870_해북촌_144b")</f>
        <v>1870_해북촌_144b</v>
      </c>
      <c r="B1408" s="4">
        <v>1870</v>
      </c>
      <c r="C1408" s="4" t="s">
        <v>9199</v>
      </c>
      <c r="D1408" s="4" t="s">
        <v>9200</v>
      </c>
      <c r="E1408" s="4">
        <v>1407</v>
      </c>
      <c r="F1408" s="4">
        <v>8</v>
      </c>
      <c r="G1408" s="4" t="s">
        <v>4095</v>
      </c>
      <c r="H1408" s="4" t="s">
        <v>4096</v>
      </c>
      <c r="I1408" s="4">
        <v>12</v>
      </c>
      <c r="L1408" s="4">
        <v>2</v>
      </c>
      <c r="M1408" s="4" t="s">
        <v>5075</v>
      </c>
      <c r="N1408" s="4" t="s">
        <v>5107</v>
      </c>
      <c r="T1408" s="4" t="s">
        <v>9201</v>
      </c>
      <c r="U1408" s="4" t="s">
        <v>284</v>
      </c>
      <c r="V1408" s="4" t="s">
        <v>285</v>
      </c>
      <c r="Y1408" s="4" t="s">
        <v>5123</v>
      </c>
      <c r="Z1408" s="4" t="s">
        <v>5124</v>
      </c>
      <c r="AD1408" s="4" t="s">
        <v>414</v>
      </c>
      <c r="AE1408" s="4" t="s">
        <v>415</v>
      </c>
    </row>
    <row r="1409" spans="1:72" ht="13.5" customHeight="1">
      <c r="A1409" s="6" t="str">
        <f>HYPERLINK("http://kyu.snu.ac.kr/sdhj/index.jsp?type=hj/GK14791_00IM0001_144b.jpg","1870_해북촌_144b")</f>
        <v>1870_해북촌_144b</v>
      </c>
      <c r="B1409" s="4">
        <v>1870</v>
      </c>
      <c r="C1409" s="4" t="s">
        <v>9199</v>
      </c>
      <c r="D1409" s="4" t="s">
        <v>9200</v>
      </c>
      <c r="E1409" s="4">
        <v>1408</v>
      </c>
      <c r="F1409" s="4">
        <v>8</v>
      </c>
      <c r="G1409" s="4" t="s">
        <v>4095</v>
      </c>
      <c r="H1409" s="4" t="s">
        <v>4096</v>
      </c>
      <c r="I1409" s="4">
        <v>12</v>
      </c>
      <c r="L1409" s="4">
        <v>3</v>
      </c>
      <c r="M1409" s="4" t="s">
        <v>5125</v>
      </c>
      <c r="N1409" s="4" t="s">
        <v>5126</v>
      </c>
      <c r="Q1409" s="4" t="s">
        <v>5127</v>
      </c>
      <c r="R1409" s="4" t="s">
        <v>5128</v>
      </c>
      <c r="T1409" s="4" t="s">
        <v>10074</v>
      </c>
      <c r="W1409" s="4" t="s">
        <v>173</v>
      </c>
      <c r="X1409" s="4" t="s">
        <v>10075</v>
      </c>
      <c r="Y1409" s="4" t="s">
        <v>5129</v>
      </c>
      <c r="Z1409" s="4" t="s">
        <v>5130</v>
      </c>
      <c r="AC1409" s="4">
        <v>7</v>
      </c>
      <c r="AD1409" s="4" t="s">
        <v>366</v>
      </c>
      <c r="AE1409" s="4" t="s">
        <v>367</v>
      </c>
      <c r="AJ1409" s="4" t="s">
        <v>34</v>
      </c>
      <c r="AK1409" s="4" t="s">
        <v>35</v>
      </c>
      <c r="AL1409" s="4" t="s">
        <v>257</v>
      </c>
      <c r="AM1409" s="4" t="s">
        <v>10076</v>
      </c>
      <c r="AT1409" s="4" t="s">
        <v>82</v>
      </c>
      <c r="AU1409" s="4" t="s">
        <v>83</v>
      </c>
      <c r="AV1409" s="4" t="s">
        <v>5131</v>
      </c>
      <c r="AW1409" s="4" t="s">
        <v>3500</v>
      </c>
      <c r="BG1409" s="4" t="s">
        <v>82</v>
      </c>
      <c r="BH1409" s="4" t="s">
        <v>83</v>
      </c>
      <c r="BI1409" s="4" t="s">
        <v>5132</v>
      </c>
      <c r="BJ1409" s="4" t="s">
        <v>10077</v>
      </c>
      <c r="BK1409" s="4" t="s">
        <v>1812</v>
      </c>
      <c r="BL1409" s="4" t="s">
        <v>1813</v>
      </c>
      <c r="BM1409" s="4" t="s">
        <v>5133</v>
      </c>
      <c r="BN1409" s="4" t="s">
        <v>5134</v>
      </c>
      <c r="BO1409" s="4" t="s">
        <v>82</v>
      </c>
      <c r="BP1409" s="4" t="s">
        <v>83</v>
      </c>
      <c r="BQ1409" s="4" t="s">
        <v>5135</v>
      </c>
      <c r="BR1409" s="4" t="s">
        <v>5136</v>
      </c>
      <c r="BS1409" s="4" t="s">
        <v>115</v>
      </c>
      <c r="BT1409" s="4" t="s">
        <v>9833</v>
      </c>
    </row>
    <row r="1410" spans="1:72" ht="13.5" customHeight="1">
      <c r="A1410" s="6" t="str">
        <f>HYPERLINK("http://kyu.snu.ac.kr/sdhj/index.jsp?type=hj/GK14791_00IM0001_144b.jpg","1870_해북촌_144b")</f>
        <v>1870_해북촌_144b</v>
      </c>
      <c r="B1410" s="4">
        <v>1870</v>
      </c>
      <c r="C1410" s="4" t="s">
        <v>9033</v>
      </c>
      <c r="D1410" s="4" t="s">
        <v>9034</v>
      </c>
      <c r="E1410" s="4">
        <v>1409</v>
      </c>
      <c r="F1410" s="4">
        <v>8</v>
      </c>
      <c r="G1410" s="4" t="s">
        <v>4095</v>
      </c>
      <c r="H1410" s="4" t="s">
        <v>4096</v>
      </c>
      <c r="I1410" s="4">
        <v>12</v>
      </c>
      <c r="L1410" s="4">
        <v>3</v>
      </c>
      <c r="M1410" s="4" t="s">
        <v>5125</v>
      </c>
      <c r="N1410" s="4" t="s">
        <v>5126</v>
      </c>
      <c r="S1410" s="4" t="s">
        <v>214</v>
      </c>
      <c r="T1410" s="4" t="s">
        <v>215</v>
      </c>
      <c r="W1410" s="4" t="s">
        <v>126</v>
      </c>
      <c r="X1410" s="4" t="s">
        <v>10078</v>
      </c>
      <c r="Y1410" s="4" t="s">
        <v>100</v>
      </c>
      <c r="Z1410" s="4" t="s">
        <v>101</v>
      </c>
      <c r="AC1410" s="4">
        <v>38</v>
      </c>
      <c r="AD1410" s="4" t="s">
        <v>312</v>
      </c>
      <c r="AE1410" s="4" t="s">
        <v>313</v>
      </c>
    </row>
    <row r="1411" spans="1:72" ht="13.5" customHeight="1">
      <c r="A1411" s="6" t="str">
        <f>HYPERLINK("http://kyu.snu.ac.kr/sdhj/index.jsp?type=hj/GK14791_00IM0001_144b.jpg","1870_해북촌_144b")</f>
        <v>1870_해북촌_144b</v>
      </c>
      <c r="B1411" s="4">
        <v>1870</v>
      </c>
      <c r="C1411" s="4" t="s">
        <v>9694</v>
      </c>
      <c r="D1411" s="4" t="s">
        <v>9695</v>
      </c>
      <c r="E1411" s="4">
        <v>1410</v>
      </c>
      <c r="F1411" s="4">
        <v>8</v>
      </c>
      <c r="G1411" s="4" t="s">
        <v>4095</v>
      </c>
      <c r="H1411" s="4" t="s">
        <v>4096</v>
      </c>
      <c r="I1411" s="4">
        <v>12</v>
      </c>
      <c r="L1411" s="4">
        <v>3</v>
      </c>
      <c r="M1411" s="4" t="s">
        <v>5125</v>
      </c>
      <c r="N1411" s="4" t="s">
        <v>5126</v>
      </c>
      <c r="S1411" s="4" t="s">
        <v>607</v>
      </c>
      <c r="T1411" s="4" t="s">
        <v>608</v>
      </c>
      <c r="W1411" s="4" t="s">
        <v>126</v>
      </c>
      <c r="X1411" s="4" t="s">
        <v>10079</v>
      </c>
      <c r="Y1411" s="4" t="s">
        <v>100</v>
      </c>
      <c r="Z1411" s="4" t="s">
        <v>101</v>
      </c>
      <c r="AC1411" s="4">
        <v>70</v>
      </c>
      <c r="AD1411" s="4" t="s">
        <v>628</v>
      </c>
      <c r="AE1411" s="4" t="s">
        <v>629</v>
      </c>
      <c r="AJ1411" s="4" t="s">
        <v>104</v>
      </c>
      <c r="AK1411" s="4" t="s">
        <v>105</v>
      </c>
      <c r="AL1411" s="4" t="s">
        <v>727</v>
      </c>
      <c r="AM1411" s="4" t="s">
        <v>728</v>
      </c>
    </row>
    <row r="1412" spans="1:72" ht="13.5" customHeight="1">
      <c r="A1412" s="6" t="str">
        <f>HYPERLINK("http://kyu.snu.ac.kr/sdhj/index.jsp?type=hj/GK14791_00IM0001_144b.jpg","1870_해북촌_144b")</f>
        <v>1870_해북촌_144b</v>
      </c>
      <c r="B1412" s="4">
        <v>1870</v>
      </c>
      <c r="C1412" s="4" t="s">
        <v>9154</v>
      </c>
      <c r="D1412" s="4" t="s">
        <v>9155</v>
      </c>
      <c r="E1412" s="4">
        <v>1411</v>
      </c>
      <c r="F1412" s="4">
        <v>8</v>
      </c>
      <c r="G1412" s="4" t="s">
        <v>4095</v>
      </c>
      <c r="H1412" s="4" t="s">
        <v>4096</v>
      </c>
      <c r="I1412" s="4">
        <v>12</v>
      </c>
      <c r="L1412" s="4">
        <v>3</v>
      </c>
      <c r="M1412" s="4" t="s">
        <v>5125</v>
      </c>
      <c r="N1412" s="4" t="s">
        <v>5126</v>
      </c>
      <c r="T1412" s="4" t="s">
        <v>10080</v>
      </c>
      <c r="U1412" s="4" t="s">
        <v>138</v>
      </c>
      <c r="V1412" s="4" t="s">
        <v>139</v>
      </c>
      <c r="Y1412" s="4" t="s">
        <v>182</v>
      </c>
      <c r="Z1412" s="4" t="s">
        <v>183</v>
      </c>
      <c r="AD1412" s="4" t="s">
        <v>78</v>
      </c>
      <c r="AE1412" s="4" t="s">
        <v>79</v>
      </c>
    </row>
    <row r="1413" spans="1:72" ht="13.5" customHeight="1">
      <c r="A1413" s="6" t="str">
        <f>HYPERLINK("http://kyu.snu.ac.kr/sdhj/index.jsp?type=hj/GK14791_00IM0001_144b.jpg","1870_해북촌_144b")</f>
        <v>1870_해북촌_144b</v>
      </c>
      <c r="B1413" s="4">
        <v>1870</v>
      </c>
      <c r="C1413" s="4" t="s">
        <v>9694</v>
      </c>
      <c r="D1413" s="4" t="s">
        <v>9695</v>
      </c>
      <c r="E1413" s="4">
        <v>1412</v>
      </c>
      <c r="F1413" s="4">
        <v>8</v>
      </c>
      <c r="G1413" s="4" t="s">
        <v>4095</v>
      </c>
      <c r="H1413" s="4" t="s">
        <v>4096</v>
      </c>
      <c r="I1413" s="4">
        <v>12</v>
      </c>
      <c r="L1413" s="4">
        <v>4</v>
      </c>
      <c r="M1413" s="4" t="s">
        <v>5137</v>
      </c>
      <c r="N1413" s="4" t="s">
        <v>5138</v>
      </c>
      <c r="T1413" s="4" t="s">
        <v>9109</v>
      </c>
      <c r="U1413" s="4" t="s">
        <v>73</v>
      </c>
      <c r="V1413" s="4" t="s">
        <v>74</v>
      </c>
      <c r="W1413" s="4" t="s">
        <v>173</v>
      </c>
      <c r="X1413" s="4" t="s">
        <v>9745</v>
      </c>
      <c r="Y1413" s="4" t="s">
        <v>5139</v>
      </c>
      <c r="Z1413" s="4" t="s">
        <v>5140</v>
      </c>
      <c r="AC1413" s="4">
        <v>34</v>
      </c>
      <c r="AD1413" s="4" t="s">
        <v>540</v>
      </c>
      <c r="AE1413" s="4" t="s">
        <v>541</v>
      </c>
      <c r="AJ1413" s="4" t="s">
        <v>34</v>
      </c>
      <c r="AK1413" s="4" t="s">
        <v>35</v>
      </c>
      <c r="AL1413" s="4" t="s">
        <v>257</v>
      </c>
      <c r="AM1413" s="4" t="s">
        <v>10081</v>
      </c>
      <c r="AT1413" s="4" t="s">
        <v>82</v>
      </c>
      <c r="AU1413" s="4" t="s">
        <v>83</v>
      </c>
      <c r="AV1413" s="4" t="s">
        <v>5141</v>
      </c>
      <c r="AW1413" s="4" t="s">
        <v>5142</v>
      </c>
      <c r="BG1413" s="4" t="s">
        <v>82</v>
      </c>
      <c r="BH1413" s="4" t="s">
        <v>83</v>
      </c>
      <c r="BI1413" s="4" t="s">
        <v>5143</v>
      </c>
      <c r="BJ1413" s="4" t="s">
        <v>1950</v>
      </c>
      <c r="BK1413" s="4" t="s">
        <v>82</v>
      </c>
      <c r="BL1413" s="4" t="s">
        <v>83</v>
      </c>
      <c r="BM1413" s="4" t="s">
        <v>5144</v>
      </c>
      <c r="BN1413" s="4" t="s">
        <v>5145</v>
      </c>
      <c r="BO1413" s="4" t="s">
        <v>82</v>
      </c>
      <c r="BP1413" s="4" t="s">
        <v>83</v>
      </c>
      <c r="BQ1413" s="4" t="s">
        <v>5146</v>
      </c>
      <c r="BR1413" s="4" t="s">
        <v>5147</v>
      </c>
      <c r="BS1413" s="4" t="s">
        <v>115</v>
      </c>
      <c r="BT1413" s="4" t="s">
        <v>10082</v>
      </c>
    </row>
    <row r="1414" spans="1:72" ht="13.5" customHeight="1">
      <c r="A1414" s="6" t="str">
        <f>HYPERLINK("http://kyu.snu.ac.kr/sdhj/index.jsp?type=hj/GK14791_00IM0001_144b.jpg","1870_해북촌_144b")</f>
        <v>1870_해북촌_144b</v>
      </c>
      <c r="B1414" s="4">
        <v>1870</v>
      </c>
      <c r="C1414" s="4" t="s">
        <v>9902</v>
      </c>
      <c r="D1414" s="4" t="s">
        <v>9903</v>
      </c>
      <c r="E1414" s="4">
        <v>1413</v>
      </c>
      <c r="F1414" s="4">
        <v>8</v>
      </c>
      <c r="G1414" s="4" t="s">
        <v>4095</v>
      </c>
      <c r="H1414" s="4" t="s">
        <v>4096</v>
      </c>
      <c r="I1414" s="4">
        <v>12</v>
      </c>
      <c r="L1414" s="4">
        <v>4</v>
      </c>
      <c r="M1414" s="4" t="s">
        <v>5137</v>
      </c>
      <c r="N1414" s="4" t="s">
        <v>5138</v>
      </c>
      <c r="S1414" s="4" t="s">
        <v>214</v>
      </c>
      <c r="T1414" s="4" t="s">
        <v>215</v>
      </c>
      <c r="W1414" s="4" t="s">
        <v>126</v>
      </c>
      <c r="X1414" s="4" t="s">
        <v>9119</v>
      </c>
      <c r="Y1414" s="4" t="s">
        <v>100</v>
      </c>
      <c r="Z1414" s="4" t="s">
        <v>101</v>
      </c>
      <c r="AC1414" s="4">
        <v>62</v>
      </c>
      <c r="AD1414" s="4" t="s">
        <v>102</v>
      </c>
      <c r="AE1414" s="4" t="s">
        <v>103</v>
      </c>
    </row>
    <row r="1415" spans="1:72" ht="13.5" customHeight="1">
      <c r="A1415" s="6" t="str">
        <f>HYPERLINK("http://kyu.snu.ac.kr/sdhj/index.jsp?type=hj/GK14791_00IM0001_144b.jpg","1870_해북촌_144b")</f>
        <v>1870_해북촌_144b</v>
      </c>
      <c r="B1415" s="4">
        <v>1870</v>
      </c>
      <c r="C1415" s="4" t="s">
        <v>9116</v>
      </c>
      <c r="D1415" s="4" t="s">
        <v>9117</v>
      </c>
      <c r="E1415" s="4">
        <v>1414</v>
      </c>
      <c r="F1415" s="4">
        <v>8</v>
      </c>
      <c r="G1415" s="4" t="s">
        <v>4095</v>
      </c>
      <c r="H1415" s="4" t="s">
        <v>4096</v>
      </c>
      <c r="I1415" s="4">
        <v>12</v>
      </c>
      <c r="L1415" s="4">
        <v>4</v>
      </c>
      <c r="M1415" s="4" t="s">
        <v>5137</v>
      </c>
      <c r="N1415" s="4" t="s">
        <v>5138</v>
      </c>
      <c r="S1415" s="4" t="s">
        <v>96</v>
      </c>
      <c r="T1415" s="4" t="s">
        <v>97</v>
      </c>
      <c r="W1415" s="4" t="s">
        <v>126</v>
      </c>
      <c r="X1415" s="4" t="s">
        <v>9119</v>
      </c>
      <c r="Y1415" s="4" t="s">
        <v>100</v>
      </c>
      <c r="Z1415" s="4" t="s">
        <v>101</v>
      </c>
      <c r="AC1415" s="4">
        <v>34</v>
      </c>
      <c r="AD1415" s="4" t="s">
        <v>540</v>
      </c>
      <c r="AE1415" s="4" t="s">
        <v>541</v>
      </c>
      <c r="AJ1415" s="4" t="s">
        <v>104</v>
      </c>
      <c r="AK1415" s="4" t="s">
        <v>105</v>
      </c>
      <c r="AL1415" s="4" t="s">
        <v>115</v>
      </c>
      <c r="AM1415" s="4" t="s">
        <v>9554</v>
      </c>
    </row>
    <row r="1416" spans="1:72" ht="13.5" customHeight="1">
      <c r="A1416" s="6" t="str">
        <f>HYPERLINK("http://kyu.snu.ac.kr/sdhj/index.jsp?type=hj/GK14791_00IM0001_144b.jpg","1870_해북촌_144b")</f>
        <v>1870_해북촌_144b</v>
      </c>
      <c r="B1416" s="4">
        <v>1870</v>
      </c>
      <c r="C1416" s="4" t="s">
        <v>9116</v>
      </c>
      <c r="D1416" s="4" t="s">
        <v>9117</v>
      </c>
      <c r="E1416" s="4">
        <v>1415</v>
      </c>
      <c r="F1416" s="4">
        <v>8</v>
      </c>
      <c r="G1416" s="4" t="s">
        <v>4095</v>
      </c>
      <c r="H1416" s="4" t="s">
        <v>4096</v>
      </c>
      <c r="I1416" s="4">
        <v>12</v>
      </c>
      <c r="L1416" s="4">
        <v>4</v>
      </c>
      <c r="M1416" s="4" t="s">
        <v>5137</v>
      </c>
      <c r="N1416" s="4" t="s">
        <v>5138</v>
      </c>
      <c r="T1416" s="4" t="s">
        <v>9120</v>
      </c>
      <c r="U1416" s="4" t="s">
        <v>138</v>
      </c>
      <c r="V1416" s="4" t="s">
        <v>139</v>
      </c>
      <c r="Y1416" s="4" t="s">
        <v>370</v>
      </c>
      <c r="Z1416" s="4" t="s">
        <v>371</v>
      </c>
      <c r="AD1416" s="4" t="s">
        <v>287</v>
      </c>
      <c r="AE1416" s="4" t="s">
        <v>288</v>
      </c>
    </row>
    <row r="1417" spans="1:72" ht="13.5" customHeight="1">
      <c r="A1417" s="6" t="str">
        <f>HYPERLINK("http://kyu.snu.ac.kr/sdhj/index.jsp?type=hj/GK14791_00IM0001_144b.jpg","1870_해북촌_144b")</f>
        <v>1870_해북촌_144b</v>
      </c>
      <c r="B1417" s="4">
        <v>1870</v>
      </c>
      <c r="C1417" s="4" t="s">
        <v>9116</v>
      </c>
      <c r="D1417" s="4" t="s">
        <v>9117</v>
      </c>
      <c r="E1417" s="4">
        <v>1416</v>
      </c>
      <c r="F1417" s="4">
        <v>8</v>
      </c>
      <c r="G1417" s="4" t="s">
        <v>4095</v>
      </c>
      <c r="H1417" s="4" t="s">
        <v>4096</v>
      </c>
      <c r="I1417" s="4">
        <v>12</v>
      </c>
      <c r="L1417" s="4">
        <v>4</v>
      </c>
      <c r="M1417" s="4" t="s">
        <v>5137</v>
      </c>
      <c r="N1417" s="4" t="s">
        <v>5138</v>
      </c>
      <c r="T1417" s="4" t="s">
        <v>9120</v>
      </c>
      <c r="U1417" s="4" t="s">
        <v>284</v>
      </c>
      <c r="V1417" s="4" t="s">
        <v>285</v>
      </c>
      <c r="Y1417" s="4" t="s">
        <v>5148</v>
      </c>
      <c r="Z1417" s="4" t="s">
        <v>10083</v>
      </c>
      <c r="AD1417" s="4" t="s">
        <v>274</v>
      </c>
      <c r="AE1417" s="4" t="s">
        <v>275</v>
      </c>
    </row>
    <row r="1418" spans="1:72" ht="13.5" customHeight="1">
      <c r="A1418" s="6" t="str">
        <f>HYPERLINK("http://kyu.snu.ac.kr/sdhj/index.jsp?type=hj/GK14791_00IM0001_144b.jpg","1870_해북촌_144b")</f>
        <v>1870_해북촌_144b</v>
      </c>
      <c r="B1418" s="4">
        <v>1870</v>
      </c>
      <c r="C1418" s="4" t="s">
        <v>9116</v>
      </c>
      <c r="D1418" s="4" t="s">
        <v>9117</v>
      </c>
      <c r="E1418" s="4">
        <v>1417</v>
      </c>
      <c r="F1418" s="4">
        <v>8</v>
      </c>
      <c r="G1418" s="4" t="s">
        <v>4095</v>
      </c>
      <c r="H1418" s="4" t="s">
        <v>4096</v>
      </c>
      <c r="I1418" s="4">
        <v>12</v>
      </c>
      <c r="L1418" s="4">
        <v>5</v>
      </c>
      <c r="M1418" s="4" t="s">
        <v>5149</v>
      </c>
      <c r="N1418" s="4" t="s">
        <v>5150</v>
      </c>
      <c r="Q1418" s="4" t="s">
        <v>5151</v>
      </c>
      <c r="R1418" s="4" t="s">
        <v>10084</v>
      </c>
      <c r="T1418" s="4" t="s">
        <v>9698</v>
      </c>
      <c r="W1418" s="4" t="s">
        <v>173</v>
      </c>
      <c r="X1418" s="4" t="s">
        <v>9749</v>
      </c>
      <c r="Y1418" s="4" t="s">
        <v>1311</v>
      </c>
      <c r="Z1418" s="4" t="s">
        <v>1312</v>
      </c>
      <c r="AC1418" s="4">
        <v>61</v>
      </c>
      <c r="AD1418" s="4" t="s">
        <v>295</v>
      </c>
      <c r="AE1418" s="4" t="s">
        <v>296</v>
      </c>
      <c r="AJ1418" s="4" t="s">
        <v>34</v>
      </c>
      <c r="AK1418" s="4" t="s">
        <v>35</v>
      </c>
      <c r="AL1418" s="4" t="s">
        <v>257</v>
      </c>
      <c r="AM1418" s="4" t="s">
        <v>10085</v>
      </c>
      <c r="AT1418" s="4" t="s">
        <v>82</v>
      </c>
      <c r="AU1418" s="4" t="s">
        <v>83</v>
      </c>
      <c r="AV1418" s="4" t="s">
        <v>3726</v>
      </c>
      <c r="AW1418" s="4" t="s">
        <v>10086</v>
      </c>
      <c r="BG1418" s="4" t="s">
        <v>1812</v>
      </c>
      <c r="BH1418" s="4" t="s">
        <v>1813</v>
      </c>
      <c r="BI1418" s="4" t="s">
        <v>5133</v>
      </c>
      <c r="BJ1418" s="4" t="s">
        <v>5134</v>
      </c>
      <c r="BK1418" s="4" t="s">
        <v>1812</v>
      </c>
      <c r="BL1418" s="4" t="s">
        <v>1813</v>
      </c>
      <c r="BM1418" s="4" t="s">
        <v>5152</v>
      </c>
      <c r="BN1418" s="4" t="s">
        <v>5153</v>
      </c>
      <c r="BO1418" s="4" t="s">
        <v>82</v>
      </c>
      <c r="BP1418" s="4" t="s">
        <v>83</v>
      </c>
      <c r="BQ1418" s="4" t="s">
        <v>5154</v>
      </c>
      <c r="BR1418" s="4" t="s">
        <v>5155</v>
      </c>
      <c r="BS1418" s="4" t="s">
        <v>129</v>
      </c>
      <c r="BT1418" s="4" t="s">
        <v>10087</v>
      </c>
    </row>
    <row r="1419" spans="1:72" ht="13.5" customHeight="1">
      <c r="A1419" s="6" t="str">
        <f>HYPERLINK("http://kyu.snu.ac.kr/sdhj/index.jsp?type=hj/GK14791_00IM0001_144b.jpg","1870_해북촌_144b")</f>
        <v>1870_해북촌_144b</v>
      </c>
      <c r="B1419" s="4">
        <v>1870</v>
      </c>
      <c r="C1419" s="4" t="s">
        <v>9047</v>
      </c>
      <c r="D1419" s="4" t="s">
        <v>9048</v>
      </c>
      <c r="E1419" s="4">
        <v>1418</v>
      </c>
      <c r="F1419" s="4">
        <v>8</v>
      </c>
      <c r="G1419" s="4" t="s">
        <v>4095</v>
      </c>
      <c r="H1419" s="4" t="s">
        <v>4096</v>
      </c>
      <c r="I1419" s="4">
        <v>12</v>
      </c>
      <c r="L1419" s="4">
        <v>5</v>
      </c>
      <c r="M1419" s="4" t="s">
        <v>5149</v>
      </c>
      <c r="N1419" s="4" t="s">
        <v>5150</v>
      </c>
      <c r="S1419" s="4" t="s">
        <v>96</v>
      </c>
      <c r="T1419" s="4" t="s">
        <v>97</v>
      </c>
      <c r="W1419" s="4" t="s">
        <v>688</v>
      </c>
      <c r="X1419" s="4" t="s">
        <v>689</v>
      </c>
      <c r="Y1419" s="4" t="s">
        <v>100</v>
      </c>
      <c r="Z1419" s="4" t="s">
        <v>101</v>
      </c>
      <c r="AC1419" s="4">
        <v>64</v>
      </c>
      <c r="AD1419" s="4" t="s">
        <v>738</v>
      </c>
      <c r="AE1419" s="4" t="s">
        <v>739</v>
      </c>
      <c r="AJ1419" s="4" t="s">
        <v>104</v>
      </c>
      <c r="AK1419" s="4" t="s">
        <v>105</v>
      </c>
      <c r="AL1419" s="4" t="s">
        <v>260</v>
      </c>
      <c r="AM1419" s="4" t="s">
        <v>261</v>
      </c>
      <c r="AT1419" s="4" t="s">
        <v>82</v>
      </c>
      <c r="AU1419" s="4" t="s">
        <v>83</v>
      </c>
      <c r="AV1419" s="4" t="s">
        <v>5156</v>
      </c>
      <c r="AW1419" s="4" t="s">
        <v>5157</v>
      </c>
      <c r="BG1419" s="4" t="s">
        <v>82</v>
      </c>
      <c r="BH1419" s="4" t="s">
        <v>83</v>
      </c>
      <c r="BI1419" s="4" t="s">
        <v>5158</v>
      </c>
      <c r="BJ1419" s="4" t="s">
        <v>5159</v>
      </c>
      <c r="BK1419" s="4" t="s">
        <v>82</v>
      </c>
      <c r="BL1419" s="4" t="s">
        <v>83</v>
      </c>
      <c r="BM1419" s="4" t="s">
        <v>5160</v>
      </c>
      <c r="BN1419" s="4" t="s">
        <v>5161</v>
      </c>
      <c r="BO1419" s="4" t="s">
        <v>5162</v>
      </c>
      <c r="BP1419" s="4" t="s">
        <v>5163</v>
      </c>
      <c r="BQ1419" s="4" t="s">
        <v>5164</v>
      </c>
      <c r="BR1419" s="4" t="s">
        <v>5165</v>
      </c>
      <c r="BS1419" s="4" t="s">
        <v>697</v>
      </c>
      <c r="BT1419" s="4" t="s">
        <v>698</v>
      </c>
    </row>
    <row r="1420" spans="1:72" ht="13.5" customHeight="1">
      <c r="A1420" s="6" t="str">
        <f>HYPERLINK("http://kyu.snu.ac.kr/sdhj/index.jsp?type=hj/GK14791_00IM0001_144b.jpg","1870_해북촌_144b")</f>
        <v>1870_해북촌_144b</v>
      </c>
      <c r="B1420" s="4">
        <v>1870</v>
      </c>
      <c r="C1420" s="4" t="s">
        <v>9064</v>
      </c>
      <c r="D1420" s="4" t="s">
        <v>9065</v>
      </c>
      <c r="E1420" s="4">
        <v>1419</v>
      </c>
      <c r="F1420" s="4">
        <v>8</v>
      </c>
      <c r="G1420" s="4" t="s">
        <v>4095</v>
      </c>
      <c r="H1420" s="4" t="s">
        <v>4096</v>
      </c>
      <c r="I1420" s="4">
        <v>12</v>
      </c>
      <c r="L1420" s="4">
        <v>5</v>
      </c>
      <c r="M1420" s="4" t="s">
        <v>5149</v>
      </c>
      <c r="N1420" s="4" t="s">
        <v>5150</v>
      </c>
      <c r="S1420" s="4" t="s">
        <v>116</v>
      </c>
      <c r="T1420" s="4" t="s">
        <v>117</v>
      </c>
      <c r="Y1420" s="4" t="s">
        <v>5166</v>
      </c>
      <c r="Z1420" s="4" t="s">
        <v>5167</v>
      </c>
      <c r="AA1420" s="4" t="s">
        <v>5168</v>
      </c>
      <c r="AB1420" s="4" t="s">
        <v>5169</v>
      </c>
      <c r="AC1420" s="4">
        <v>40</v>
      </c>
      <c r="AD1420" s="4" t="s">
        <v>308</v>
      </c>
      <c r="AE1420" s="4" t="s">
        <v>309</v>
      </c>
    </row>
    <row r="1421" spans="1:72" ht="13.5" customHeight="1">
      <c r="A1421" s="6" t="str">
        <f>HYPERLINK("http://kyu.snu.ac.kr/sdhj/index.jsp?type=hj/GK14791_00IM0001_145a.jpg","1870_해북촌_145a")</f>
        <v>1870_해북촌_145a</v>
      </c>
      <c r="B1421" s="4">
        <v>1870</v>
      </c>
      <c r="C1421" s="4" t="s">
        <v>9481</v>
      </c>
      <c r="D1421" s="4" t="s">
        <v>9482</v>
      </c>
      <c r="E1421" s="4">
        <v>1420</v>
      </c>
      <c r="F1421" s="4">
        <v>8</v>
      </c>
      <c r="G1421" s="4" t="s">
        <v>4095</v>
      </c>
      <c r="H1421" s="4" t="s">
        <v>4096</v>
      </c>
      <c r="I1421" s="4">
        <v>12</v>
      </c>
      <c r="L1421" s="4">
        <v>5</v>
      </c>
      <c r="M1421" s="4" t="s">
        <v>5149</v>
      </c>
      <c r="N1421" s="4" t="s">
        <v>5150</v>
      </c>
      <c r="S1421" s="4" t="s">
        <v>124</v>
      </c>
      <c r="T1421" s="4" t="s">
        <v>125</v>
      </c>
      <c r="W1421" s="4" t="s">
        <v>75</v>
      </c>
      <c r="X1421" s="4" t="s">
        <v>9700</v>
      </c>
      <c r="Y1421" s="4" t="s">
        <v>100</v>
      </c>
      <c r="Z1421" s="4" t="s">
        <v>101</v>
      </c>
      <c r="AC1421" s="4">
        <v>44</v>
      </c>
      <c r="AD1421" s="4" t="s">
        <v>480</v>
      </c>
      <c r="AE1421" s="4" t="s">
        <v>481</v>
      </c>
    </row>
    <row r="1422" spans="1:72" ht="13.5" customHeight="1">
      <c r="A1422" s="6" t="str">
        <f>HYPERLINK("http://kyu.snu.ac.kr/sdhj/index.jsp?type=hj/GK14791_00IM0001_145a.jpg","1870_해북촌_145a")</f>
        <v>1870_해북촌_145a</v>
      </c>
      <c r="B1422" s="4">
        <v>1870</v>
      </c>
      <c r="C1422" s="4" t="s">
        <v>9481</v>
      </c>
      <c r="D1422" s="4" t="s">
        <v>9482</v>
      </c>
      <c r="E1422" s="4">
        <v>1421</v>
      </c>
      <c r="F1422" s="4">
        <v>8</v>
      </c>
      <c r="G1422" s="4" t="s">
        <v>4095</v>
      </c>
      <c r="H1422" s="4" t="s">
        <v>4096</v>
      </c>
      <c r="I1422" s="4">
        <v>12</v>
      </c>
      <c r="L1422" s="4">
        <v>5</v>
      </c>
      <c r="M1422" s="4" t="s">
        <v>5149</v>
      </c>
      <c r="N1422" s="4" t="s">
        <v>5150</v>
      </c>
      <c r="S1422" s="4" t="s">
        <v>580</v>
      </c>
      <c r="T1422" s="4" t="s">
        <v>581</v>
      </c>
      <c r="Y1422" s="4" t="s">
        <v>5170</v>
      </c>
      <c r="Z1422" s="4" t="s">
        <v>5171</v>
      </c>
      <c r="AD1422" s="4" t="s">
        <v>319</v>
      </c>
      <c r="AE1422" s="4" t="s">
        <v>320</v>
      </c>
    </row>
    <row r="1423" spans="1:72" ht="13.5" customHeight="1">
      <c r="A1423" s="6" t="str">
        <f>HYPERLINK("http://kyu.snu.ac.kr/sdhj/index.jsp?type=hj/GK14791_00IM0001_145a.jpg","1870_해북촌_145a")</f>
        <v>1870_해북촌_145a</v>
      </c>
      <c r="B1423" s="4">
        <v>1870</v>
      </c>
      <c r="C1423" s="4" t="s">
        <v>9481</v>
      </c>
      <c r="D1423" s="4" t="s">
        <v>9482</v>
      </c>
      <c r="E1423" s="4">
        <v>1422</v>
      </c>
      <c r="F1423" s="4">
        <v>8</v>
      </c>
      <c r="G1423" s="4" t="s">
        <v>4095</v>
      </c>
      <c r="H1423" s="4" t="s">
        <v>4096</v>
      </c>
      <c r="I1423" s="4">
        <v>12</v>
      </c>
      <c r="L1423" s="4">
        <v>5</v>
      </c>
      <c r="M1423" s="4" t="s">
        <v>5149</v>
      </c>
      <c r="N1423" s="4" t="s">
        <v>5150</v>
      </c>
      <c r="T1423" s="4" t="s">
        <v>9702</v>
      </c>
      <c r="U1423" s="4" t="s">
        <v>138</v>
      </c>
      <c r="V1423" s="4" t="s">
        <v>139</v>
      </c>
      <c r="Y1423" s="4" t="s">
        <v>1441</v>
      </c>
      <c r="Z1423" s="4" t="s">
        <v>1442</v>
      </c>
      <c r="AD1423" s="4" t="s">
        <v>78</v>
      </c>
      <c r="AE1423" s="4" t="s">
        <v>79</v>
      </c>
    </row>
    <row r="1424" spans="1:72" ht="13.5" customHeight="1">
      <c r="A1424" s="6" t="str">
        <f>HYPERLINK("http://kyu.snu.ac.kr/sdhj/index.jsp?type=hj/GK14791_00IM0001_145a.jpg","1870_해북촌_145a")</f>
        <v>1870_해북촌_145a</v>
      </c>
      <c r="B1424" s="4">
        <v>1870</v>
      </c>
      <c r="C1424" s="4" t="s">
        <v>9481</v>
      </c>
      <c r="D1424" s="4" t="s">
        <v>9482</v>
      </c>
      <c r="E1424" s="4">
        <v>1423</v>
      </c>
      <c r="F1424" s="4">
        <v>8</v>
      </c>
      <c r="G1424" s="4" t="s">
        <v>4095</v>
      </c>
      <c r="H1424" s="4" t="s">
        <v>4096</v>
      </c>
      <c r="I1424" s="4">
        <v>13</v>
      </c>
      <c r="J1424" s="4" t="s">
        <v>5172</v>
      </c>
      <c r="K1424" s="4" t="s">
        <v>10088</v>
      </c>
      <c r="L1424" s="4">
        <v>1</v>
      </c>
      <c r="M1424" s="4" t="s">
        <v>5173</v>
      </c>
      <c r="N1424" s="4" t="s">
        <v>5174</v>
      </c>
      <c r="T1424" s="4" t="s">
        <v>10089</v>
      </c>
      <c r="U1424" s="4" t="s">
        <v>73</v>
      </c>
      <c r="V1424" s="4" t="s">
        <v>74</v>
      </c>
      <c r="W1424" s="4" t="s">
        <v>173</v>
      </c>
      <c r="X1424" s="4" t="s">
        <v>10090</v>
      </c>
      <c r="Y1424" s="4" t="s">
        <v>2620</v>
      </c>
      <c r="Z1424" s="4" t="s">
        <v>2067</v>
      </c>
      <c r="AC1424" s="4">
        <v>62</v>
      </c>
      <c r="AD1424" s="4" t="s">
        <v>102</v>
      </c>
      <c r="AE1424" s="4" t="s">
        <v>103</v>
      </c>
      <c r="AJ1424" s="4" t="s">
        <v>34</v>
      </c>
      <c r="AK1424" s="4" t="s">
        <v>35</v>
      </c>
      <c r="AL1424" s="4" t="s">
        <v>257</v>
      </c>
      <c r="AM1424" s="4" t="s">
        <v>10091</v>
      </c>
      <c r="AT1424" s="4" t="s">
        <v>82</v>
      </c>
      <c r="AU1424" s="4" t="s">
        <v>83</v>
      </c>
      <c r="AV1424" s="4" t="s">
        <v>1824</v>
      </c>
      <c r="AW1424" s="4" t="s">
        <v>1825</v>
      </c>
      <c r="BG1424" s="4" t="s">
        <v>82</v>
      </c>
      <c r="BH1424" s="4" t="s">
        <v>83</v>
      </c>
      <c r="BI1424" s="4" t="s">
        <v>5175</v>
      </c>
      <c r="BJ1424" s="4" t="s">
        <v>5176</v>
      </c>
      <c r="BK1424" s="4" t="s">
        <v>82</v>
      </c>
      <c r="BL1424" s="4" t="s">
        <v>83</v>
      </c>
      <c r="BM1424" s="4" t="s">
        <v>5144</v>
      </c>
      <c r="BN1424" s="4" t="s">
        <v>5145</v>
      </c>
      <c r="BO1424" s="4" t="s">
        <v>82</v>
      </c>
      <c r="BP1424" s="4" t="s">
        <v>83</v>
      </c>
      <c r="BQ1424" s="4" t="s">
        <v>5177</v>
      </c>
      <c r="BR1424" s="4" t="s">
        <v>5178</v>
      </c>
      <c r="BS1424" s="4" t="s">
        <v>222</v>
      </c>
      <c r="BT1424" s="4" t="s">
        <v>223</v>
      </c>
    </row>
    <row r="1425" spans="1:72" ht="13.5" customHeight="1">
      <c r="A1425" s="6" t="str">
        <f>HYPERLINK("http://kyu.snu.ac.kr/sdhj/index.jsp?type=hj/GK14791_00IM0001_145a.jpg","1870_해북촌_145a")</f>
        <v>1870_해북촌_145a</v>
      </c>
      <c r="B1425" s="4">
        <v>1870</v>
      </c>
      <c r="C1425" s="4" t="s">
        <v>9876</v>
      </c>
      <c r="D1425" s="4" t="s">
        <v>9877</v>
      </c>
      <c r="E1425" s="4">
        <v>1424</v>
      </c>
      <c r="F1425" s="4">
        <v>8</v>
      </c>
      <c r="G1425" s="4" t="s">
        <v>4095</v>
      </c>
      <c r="H1425" s="4" t="s">
        <v>4096</v>
      </c>
      <c r="I1425" s="4">
        <v>13</v>
      </c>
      <c r="L1425" s="4">
        <v>1</v>
      </c>
      <c r="M1425" s="4" t="s">
        <v>5173</v>
      </c>
      <c r="N1425" s="4" t="s">
        <v>5174</v>
      </c>
      <c r="S1425" s="4" t="s">
        <v>96</v>
      </c>
      <c r="T1425" s="4" t="s">
        <v>97</v>
      </c>
      <c r="W1425" s="4" t="s">
        <v>75</v>
      </c>
      <c r="X1425" s="4" t="s">
        <v>10092</v>
      </c>
      <c r="Y1425" s="4" t="s">
        <v>100</v>
      </c>
      <c r="Z1425" s="4" t="s">
        <v>101</v>
      </c>
      <c r="AC1425" s="4">
        <v>62</v>
      </c>
      <c r="AD1425" s="4" t="s">
        <v>102</v>
      </c>
      <c r="AE1425" s="4" t="s">
        <v>103</v>
      </c>
      <c r="AJ1425" s="4" t="s">
        <v>104</v>
      </c>
      <c r="AK1425" s="4" t="s">
        <v>105</v>
      </c>
      <c r="AL1425" s="4" t="s">
        <v>260</v>
      </c>
      <c r="AM1425" s="4" t="s">
        <v>261</v>
      </c>
      <c r="AT1425" s="4" t="s">
        <v>82</v>
      </c>
      <c r="AU1425" s="4" t="s">
        <v>83</v>
      </c>
      <c r="AV1425" s="4" t="s">
        <v>5179</v>
      </c>
      <c r="AW1425" s="4" t="s">
        <v>2141</v>
      </c>
      <c r="BG1425" s="4" t="s">
        <v>82</v>
      </c>
      <c r="BH1425" s="4" t="s">
        <v>83</v>
      </c>
      <c r="BI1425" s="4" t="s">
        <v>5180</v>
      </c>
      <c r="BJ1425" s="4" t="s">
        <v>5181</v>
      </c>
      <c r="BK1425" s="4" t="s">
        <v>82</v>
      </c>
      <c r="BL1425" s="4" t="s">
        <v>83</v>
      </c>
      <c r="BM1425" s="4" t="s">
        <v>5182</v>
      </c>
      <c r="BN1425" s="4" t="s">
        <v>5183</v>
      </c>
      <c r="BO1425" s="4" t="s">
        <v>82</v>
      </c>
      <c r="BP1425" s="4" t="s">
        <v>83</v>
      </c>
      <c r="BQ1425" s="4" t="s">
        <v>5184</v>
      </c>
      <c r="BR1425" s="4" t="s">
        <v>5185</v>
      </c>
      <c r="BS1425" s="4" t="s">
        <v>115</v>
      </c>
      <c r="BT1425" s="4" t="s">
        <v>9015</v>
      </c>
    </row>
    <row r="1426" spans="1:72" ht="13.5" customHeight="1">
      <c r="A1426" s="6" t="str">
        <f>HYPERLINK("http://kyu.snu.ac.kr/sdhj/index.jsp?type=hj/GK14791_00IM0001_145a.jpg","1870_해북촌_145a")</f>
        <v>1870_해북촌_145a</v>
      </c>
      <c r="B1426" s="4">
        <v>1870</v>
      </c>
      <c r="C1426" s="4" t="s">
        <v>9016</v>
      </c>
      <c r="D1426" s="4" t="s">
        <v>9017</v>
      </c>
      <c r="E1426" s="4">
        <v>1425</v>
      </c>
      <c r="F1426" s="4">
        <v>8</v>
      </c>
      <c r="G1426" s="4" t="s">
        <v>4095</v>
      </c>
      <c r="H1426" s="4" t="s">
        <v>4096</v>
      </c>
      <c r="I1426" s="4">
        <v>13</v>
      </c>
      <c r="L1426" s="4">
        <v>1</v>
      </c>
      <c r="M1426" s="4" t="s">
        <v>5173</v>
      </c>
      <c r="N1426" s="4" t="s">
        <v>5174</v>
      </c>
      <c r="S1426" s="4" t="s">
        <v>1828</v>
      </c>
      <c r="T1426" s="4" t="s">
        <v>1829</v>
      </c>
      <c r="Y1426" s="4" t="s">
        <v>5186</v>
      </c>
      <c r="Z1426" s="4" t="s">
        <v>5187</v>
      </c>
      <c r="AC1426" s="4">
        <v>62</v>
      </c>
      <c r="AD1426" s="4" t="s">
        <v>102</v>
      </c>
      <c r="AE1426" s="4" t="s">
        <v>103</v>
      </c>
    </row>
    <row r="1427" spans="1:72" ht="13.5" customHeight="1">
      <c r="A1427" s="6" t="str">
        <f>HYPERLINK("http://kyu.snu.ac.kr/sdhj/index.jsp?type=hj/GK14791_00IM0001_145a.jpg","1870_해북촌_145a")</f>
        <v>1870_해북촌_145a</v>
      </c>
      <c r="B1427" s="4">
        <v>1870</v>
      </c>
      <c r="C1427" s="4" t="s">
        <v>9038</v>
      </c>
      <c r="D1427" s="4" t="s">
        <v>9039</v>
      </c>
      <c r="E1427" s="4">
        <v>1426</v>
      </c>
      <c r="F1427" s="4">
        <v>8</v>
      </c>
      <c r="G1427" s="4" t="s">
        <v>4095</v>
      </c>
      <c r="H1427" s="4" t="s">
        <v>4096</v>
      </c>
      <c r="I1427" s="4">
        <v>13</v>
      </c>
      <c r="L1427" s="4">
        <v>1</v>
      </c>
      <c r="M1427" s="4" t="s">
        <v>5173</v>
      </c>
      <c r="N1427" s="4" t="s">
        <v>5174</v>
      </c>
      <c r="S1427" s="4" t="s">
        <v>5188</v>
      </c>
      <c r="T1427" s="4" t="s">
        <v>1832</v>
      </c>
      <c r="W1427" s="4" t="s">
        <v>688</v>
      </c>
      <c r="X1427" s="4" t="s">
        <v>689</v>
      </c>
      <c r="Y1427" s="4" t="s">
        <v>100</v>
      </c>
      <c r="Z1427" s="4" t="s">
        <v>101</v>
      </c>
      <c r="AC1427" s="4">
        <v>61</v>
      </c>
      <c r="AD1427" s="4" t="s">
        <v>295</v>
      </c>
      <c r="AE1427" s="4" t="s">
        <v>296</v>
      </c>
    </row>
    <row r="1428" spans="1:72" ht="13.5" customHeight="1">
      <c r="A1428" s="6" t="str">
        <f>HYPERLINK("http://kyu.snu.ac.kr/sdhj/index.jsp?type=hj/GK14791_00IM0001_145a.jpg","1870_해북촌_145a")</f>
        <v>1870_해북촌_145a</v>
      </c>
      <c r="B1428" s="4">
        <v>1870</v>
      </c>
      <c r="C1428" s="4" t="s">
        <v>9038</v>
      </c>
      <c r="D1428" s="4" t="s">
        <v>9039</v>
      </c>
      <c r="E1428" s="4">
        <v>1427</v>
      </c>
      <c r="F1428" s="4">
        <v>8</v>
      </c>
      <c r="G1428" s="4" t="s">
        <v>4095</v>
      </c>
      <c r="H1428" s="4" t="s">
        <v>4096</v>
      </c>
      <c r="I1428" s="4">
        <v>13</v>
      </c>
      <c r="L1428" s="4">
        <v>1</v>
      </c>
      <c r="M1428" s="4" t="s">
        <v>5173</v>
      </c>
      <c r="N1428" s="4" t="s">
        <v>5174</v>
      </c>
      <c r="T1428" s="4" t="s">
        <v>10093</v>
      </c>
      <c r="U1428" s="4" t="s">
        <v>138</v>
      </c>
      <c r="V1428" s="4" t="s">
        <v>139</v>
      </c>
      <c r="Y1428" s="4" t="s">
        <v>5189</v>
      </c>
      <c r="Z1428" s="4" t="s">
        <v>5190</v>
      </c>
      <c r="AD1428" s="4" t="s">
        <v>378</v>
      </c>
      <c r="AE1428" s="4" t="s">
        <v>379</v>
      </c>
    </row>
    <row r="1429" spans="1:72" ht="13.5" customHeight="1">
      <c r="A1429" s="6" t="str">
        <f>HYPERLINK("http://kyu.snu.ac.kr/sdhj/index.jsp?type=hj/GK14791_00IM0001_145a.jpg","1870_해북촌_145a")</f>
        <v>1870_해북촌_145a</v>
      </c>
      <c r="B1429" s="4">
        <v>1870</v>
      </c>
      <c r="C1429" s="4" t="s">
        <v>9038</v>
      </c>
      <c r="D1429" s="4" t="s">
        <v>9039</v>
      </c>
      <c r="E1429" s="4">
        <v>1428</v>
      </c>
      <c r="F1429" s="4">
        <v>8</v>
      </c>
      <c r="G1429" s="4" t="s">
        <v>4095</v>
      </c>
      <c r="H1429" s="4" t="s">
        <v>4096</v>
      </c>
      <c r="I1429" s="4">
        <v>13</v>
      </c>
      <c r="L1429" s="4">
        <v>1</v>
      </c>
      <c r="M1429" s="4" t="s">
        <v>5173</v>
      </c>
      <c r="N1429" s="4" t="s">
        <v>5174</v>
      </c>
      <c r="T1429" s="4" t="s">
        <v>10093</v>
      </c>
      <c r="U1429" s="4" t="s">
        <v>138</v>
      </c>
      <c r="V1429" s="4" t="s">
        <v>139</v>
      </c>
      <c r="Y1429" s="4" t="s">
        <v>1833</v>
      </c>
      <c r="Z1429" s="4" t="s">
        <v>1834</v>
      </c>
      <c r="AD1429" s="4" t="s">
        <v>184</v>
      </c>
      <c r="AE1429" s="4" t="s">
        <v>185</v>
      </c>
    </row>
    <row r="1430" spans="1:72" ht="13.5" customHeight="1">
      <c r="A1430" s="6" t="str">
        <f>HYPERLINK("http://kyu.snu.ac.kr/sdhj/index.jsp?type=hj/GK14791_00IM0001_145a.jpg","1870_해북촌_145a")</f>
        <v>1870_해북촌_145a</v>
      </c>
      <c r="B1430" s="4">
        <v>1870</v>
      </c>
      <c r="C1430" s="4" t="s">
        <v>9038</v>
      </c>
      <c r="D1430" s="4" t="s">
        <v>9039</v>
      </c>
      <c r="E1430" s="4">
        <v>1429</v>
      </c>
      <c r="F1430" s="4">
        <v>8</v>
      </c>
      <c r="G1430" s="4" t="s">
        <v>4095</v>
      </c>
      <c r="H1430" s="4" t="s">
        <v>4096</v>
      </c>
      <c r="I1430" s="4">
        <v>13</v>
      </c>
      <c r="L1430" s="4">
        <v>2</v>
      </c>
      <c r="M1430" s="4" t="s">
        <v>5191</v>
      </c>
      <c r="N1430" s="4" t="s">
        <v>5192</v>
      </c>
      <c r="T1430" s="4" t="s">
        <v>10094</v>
      </c>
      <c r="U1430" s="4" t="s">
        <v>5193</v>
      </c>
      <c r="V1430" s="4" t="s">
        <v>5194</v>
      </c>
      <c r="W1430" s="4" t="s">
        <v>310</v>
      </c>
      <c r="X1430" s="4" t="s">
        <v>311</v>
      </c>
      <c r="Y1430" s="4" t="s">
        <v>5195</v>
      </c>
      <c r="Z1430" s="4" t="s">
        <v>5196</v>
      </c>
      <c r="AC1430" s="4">
        <v>62</v>
      </c>
      <c r="AD1430" s="4" t="s">
        <v>102</v>
      </c>
      <c r="AE1430" s="4" t="s">
        <v>103</v>
      </c>
      <c r="AJ1430" s="4" t="s">
        <v>34</v>
      </c>
      <c r="AK1430" s="4" t="s">
        <v>35</v>
      </c>
      <c r="AL1430" s="4" t="s">
        <v>488</v>
      </c>
      <c r="AM1430" s="4" t="s">
        <v>489</v>
      </c>
      <c r="AT1430" s="4" t="s">
        <v>2783</v>
      </c>
      <c r="AU1430" s="4" t="s">
        <v>2784</v>
      </c>
      <c r="AV1430" s="4" t="s">
        <v>5197</v>
      </c>
      <c r="AW1430" s="4" t="s">
        <v>5198</v>
      </c>
      <c r="BG1430" s="4" t="s">
        <v>2783</v>
      </c>
      <c r="BH1430" s="4" t="s">
        <v>2784</v>
      </c>
      <c r="BI1430" s="4" t="s">
        <v>5199</v>
      </c>
      <c r="BJ1430" s="4" t="s">
        <v>5200</v>
      </c>
      <c r="BK1430" s="4" t="s">
        <v>2783</v>
      </c>
      <c r="BL1430" s="4" t="s">
        <v>2784</v>
      </c>
      <c r="BM1430" s="4" t="s">
        <v>5201</v>
      </c>
      <c r="BN1430" s="4" t="s">
        <v>5202</v>
      </c>
      <c r="BO1430" s="4" t="s">
        <v>2783</v>
      </c>
      <c r="BP1430" s="4" t="s">
        <v>2784</v>
      </c>
      <c r="BQ1430" s="4" t="s">
        <v>5203</v>
      </c>
      <c r="BR1430" s="4" t="s">
        <v>5204</v>
      </c>
      <c r="BS1430" s="4" t="s">
        <v>153</v>
      </c>
      <c r="BT1430" s="4" t="s">
        <v>154</v>
      </c>
    </row>
    <row r="1431" spans="1:72" ht="13.5" customHeight="1">
      <c r="A1431" s="6" t="str">
        <f>HYPERLINK("http://kyu.snu.ac.kr/sdhj/index.jsp?type=hj/GK14791_00IM0001_145a.jpg","1870_해북촌_145a")</f>
        <v>1870_해북촌_145a</v>
      </c>
      <c r="B1431" s="4">
        <v>1870</v>
      </c>
      <c r="C1431" s="4" t="s">
        <v>9142</v>
      </c>
      <c r="D1431" s="4" t="s">
        <v>9143</v>
      </c>
      <c r="E1431" s="4">
        <v>1430</v>
      </c>
      <c r="F1431" s="4">
        <v>8</v>
      </c>
      <c r="G1431" s="4" t="s">
        <v>4095</v>
      </c>
      <c r="H1431" s="4" t="s">
        <v>4096</v>
      </c>
      <c r="I1431" s="4">
        <v>13</v>
      </c>
      <c r="L1431" s="4">
        <v>2</v>
      </c>
      <c r="M1431" s="4" t="s">
        <v>5191</v>
      </c>
      <c r="N1431" s="4" t="s">
        <v>5192</v>
      </c>
      <c r="S1431" s="4" t="s">
        <v>116</v>
      </c>
      <c r="T1431" s="4" t="s">
        <v>117</v>
      </c>
      <c r="Y1431" s="4" t="s">
        <v>5205</v>
      </c>
      <c r="Z1431" s="4" t="s">
        <v>5206</v>
      </c>
      <c r="AC1431" s="4">
        <v>31</v>
      </c>
    </row>
    <row r="1432" spans="1:72" ht="13.5" customHeight="1">
      <c r="A1432" s="6" t="str">
        <f>HYPERLINK("http://kyu.snu.ac.kr/sdhj/index.jsp?type=hj/GK14791_00IM0001_145a.jpg","1870_해북촌_145a")</f>
        <v>1870_해북촌_145a</v>
      </c>
      <c r="B1432" s="4">
        <v>1870</v>
      </c>
      <c r="C1432" s="4" t="s">
        <v>9319</v>
      </c>
      <c r="D1432" s="4" t="s">
        <v>9320</v>
      </c>
      <c r="E1432" s="4">
        <v>1431</v>
      </c>
      <c r="F1432" s="4">
        <v>8</v>
      </c>
      <c r="G1432" s="4" t="s">
        <v>4095</v>
      </c>
      <c r="H1432" s="4" t="s">
        <v>4096</v>
      </c>
      <c r="I1432" s="4">
        <v>13</v>
      </c>
      <c r="L1432" s="4">
        <v>2</v>
      </c>
      <c r="M1432" s="4" t="s">
        <v>5191</v>
      </c>
      <c r="N1432" s="4" t="s">
        <v>5192</v>
      </c>
      <c r="S1432" s="4" t="s">
        <v>124</v>
      </c>
      <c r="T1432" s="4" t="s">
        <v>125</v>
      </c>
      <c r="W1432" s="4" t="s">
        <v>216</v>
      </c>
      <c r="X1432" s="4" t="s">
        <v>217</v>
      </c>
      <c r="Y1432" s="4" t="s">
        <v>21</v>
      </c>
      <c r="Z1432" s="4" t="s">
        <v>22</v>
      </c>
      <c r="AC1432" s="4">
        <v>31</v>
      </c>
      <c r="AD1432" s="4" t="s">
        <v>414</v>
      </c>
      <c r="AE1432" s="4" t="s">
        <v>415</v>
      </c>
    </row>
    <row r="1433" spans="1:72" ht="13.5" customHeight="1">
      <c r="A1433" s="6" t="str">
        <f>HYPERLINK("http://kyu.snu.ac.kr/sdhj/index.jsp?type=hj/GK14791_00IM0001_145a.jpg","1870_해북촌_145a")</f>
        <v>1870_해북촌_145a</v>
      </c>
      <c r="B1433" s="4">
        <v>1870</v>
      </c>
      <c r="C1433" s="4" t="s">
        <v>9319</v>
      </c>
      <c r="D1433" s="4" t="s">
        <v>9320</v>
      </c>
      <c r="E1433" s="4">
        <v>1432</v>
      </c>
      <c r="F1433" s="4">
        <v>8</v>
      </c>
      <c r="G1433" s="4" t="s">
        <v>4095</v>
      </c>
      <c r="H1433" s="4" t="s">
        <v>4096</v>
      </c>
      <c r="I1433" s="4">
        <v>13</v>
      </c>
      <c r="L1433" s="4">
        <v>2</v>
      </c>
      <c r="M1433" s="4" t="s">
        <v>5191</v>
      </c>
      <c r="N1433" s="4" t="s">
        <v>5192</v>
      </c>
      <c r="T1433" s="4" t="s">
        <v>10095</v>
      </c>
      <c r="U1433" s="4" t="s">
        <v>138</v>
      </c>
      <c r="V1433" s="4" t="s">
        <v>139</v>
      </c>
      <c r="Y1433" s="4" t="s">
        <v>2917</v>
      </c>
      <c r="Z1433" s="4" t="s">
        <v>2918</v>
      </c>
      <c r="AD1433" s="4" t="s">
        <v>536</v>
      </c>
      <c r="AE1433" s="4" t="s">
        <v>537</v>
      </c>
    </row>
    <row r="1434" spans="1:72" ht="13.5" customHeight="1">
      <c r="A1434" s="6" t="str">
        <f>HYPERLINK("http://kyu.snu.ac.kr/sdhj/index.jsp?type=hj/GK14791_00IM0001_145a.jpg","1870_해북촌_145a")</f>
        <v>1870_해북촌_145a</v>
      </c>
      <c r="B1434" s="4">
        <v>1870</v>
      </c>
      <c r="C1434" s="4" t="s">
        <v>9319</v>
      </c>
      <c r="D1434" s="4" t="s">
        <v>9320</v>
      </c>
      <c r="E1434" s="4">
        <v>1433</v>
      </c>
      <c r="F1434" s="4">
        <v>8</v>
      </c>
      <c r="G1434" s="4" t="s">
        <v>4095</v>
      </c>
      <c r="H1434" s="4" t="s">
        <v>4096</v>
      </c>
      <c r="I1434" s="4">
        <v>13</v>
      </c>
      <c r="L1434" s="4">
        <v>2</v>
      </c>
      <c r="M1434" s="4" t="s">
        <v>5191</v>
      </c>
      <c r="N1434" s="4" t="s">
        <v>5192</v>
      </c>
      <c r="T1434" s="4" t="s">
        <v>10095</v>
      </c>
      <c r="U1434" s="4" t="s">
        <v>138</v>
      </c>
      <c r="V1434" s="4" t="s">
        <v>139</v>
      </c>
      <c r="Y1434" s="4" t="s">
        <v>370</v>
      </c>
      <c r="Z1434" s="4" t="s">
        <v>371</v>
      </c>
      <c r="AD1434" s="4" t="s">
        <v>448</v>
      </c>
      <c r="AE1434" s="4" t="s">
        <v>449</v>
      </c>
    </row>
    <row r="1435" spans="1:72" ht="13.5" customHeight="1">
      <c r="A1435" s="6" t="str">
        <f>HYPERLINK("http://kyu.snu.ac.kr/sdhj/index.jsp?type=hj/GK14791_00IM0001_145a.jpg","1870_해북촌_145a")</f>
        <v>1870_해북촌_145a</v>
      </c>
      <c r="B1435" s="4">
        <v>1870</v>
      </c>
      <c r="C1435" s="4" t="s">
        <v>9319</v>
      </c>
      <c r="D1435" s="4" t="s">
        <v>9320</v>
      </c>
      <c r="E1435" s="4">
        <v>1434</v>
      </c>
      <c r="F1435" s="4">
        <v>8</v>
      </c>
      <c r="G1435" s="4" t="s">
        <v>4095</v>
      </c>
      <c r="H1435" s="4" t="s">
        <v>4096</v>
      </c>
      <c r="I1435" s="4">
        <v>13</v>
      </c>
      <c r="L1435" s="4">
        <v>2</v>
      </c>
      <c r="M1435" s="4" t="s">
        <v>5191</v>
      </c>
      <c r="N1435" s="4" t="s">
        <v>5192</v>
      </c>
      <c r="T1435" s="4" t="s">
        <v>10095</v>
      </c>
      <c r="U1435" s="4" t="s">
        <v>284</v>
      </c>
      <c r="V1435" s="4" t="s">
        <v>285</v>
      </c>
      <c r="Y1435" s="4" t="s">
        <v>4820</v>
      </c>
      <c r="Z1435" s="4" t="s">
        <v>4821</v>
      </c>
      <c r="AD1435" s="4" t="s">
        <v>194</v>
      </c>
      <c r="AE1435" s="4" t="s">
        <v>195</v>
      </c>
    </row>
    <row r="1436" spans="1:72" ht="13.5" customHeight="1">
      <c r="A1436" s="6" t="str">
        <f>HYPERLINK("http://kyu.snu.ac.kr/sdhj/index.jsp?type=hj/GK14791_00IM0001_145a.jpg","1870_해북촌_145a")</f>
        <v>1870_해북촌_145a</v>
      </c>
      <c r="B1436" s="4">
        <v>1870</v>
      </c>
      <c r="C1436" s="4" t="s">
        <v>9319</v>
      </c>
      <c r="D1436" s="4" t="s">
        <v>9320</v>
      </c>
      <c r="E1436" s="4">
        <v>1435</v>
      </c>
      <c r="F1436" s="4">
        <v>8</v>
      </c>
      <c r="G1436" s="4" t="s">
        <v>4095</v>
      </c>
      <c r="H1436" s="4" t="s">
        <v>4096</v>
      </c>
      <c r="I1436" s="4">
        <v>13</v>
      </c>
      <c r="L1436" s="4">
        <v>2</v>
      </c>
      <c r="M1436" s="4" t="s">
        <v>5191</v>
      </c>
      <c r="N1436" s="4" t="s">
        <v>5192</v>
      </c>
      <c r="T1436" s="4" t="s">
        <v>10095</v>
      </c>
      <c r="U1436" s="4" t="s">
        <v>284</v>
      </c>
      <c r="V1436" s="4" t="s">
        <v>285</v>
      </c>
      <c r="Y1436" s="4" t="s">
        <v>5207</v>
      </c>
      <c r="Z1436" s="4" t="s">
        <v>5208</v>
      </c>
      <c r="AD1436" s="4" t="s">
        <v>134</v>
      </c>
      <c r="AE1436" s="4" t="s">
        <v>135</v>
      </c>
    </row>
    <row r="1437" spans="1:72" ht="13.5" customHeight="1">
      <c r="A1437" s="6" t="str">
        <f>HYPERLINK("http://kyu.snu.ac.kr/sdhj/index.jsp?type=hj/GK14791_00IM0001_145a.jpg","1870_해북촌_145a")</f>
        <v>1870_해북촌_145a</v>
      </c>
      <c r="B1437" s="4">
        <v>1870</v>
      </c>
      <c r="C1437" s="4" t="s">
        <v>9319</v>
      </c>
      <c r="D1437" s="4" t="s">
        <v>9320</v>
      </c>
      <c r="E1437" s="4">
        <v>1436</v>
      </c>
      <c r="F1437" s="4">
        <v>8</v>
      </c>
      <c r="G1437" s="4" t="s">
        <v>4095</v>
      </c>
      <c r="H1437" s="4" t="s">
        <v>4096</v>
      </c>
      <c r="I1437" s="4">
        <v>13</v>
      </c>
      <c r="L1437" s="4">
        <v>2</v>
      </c>
      <c r="M1437" s="4" t="s">
        <v>5191</v>
      </c>
      <c r="N1437" s="4" t="s">
        <v>5192</v>
      </c>
      <c r="T1437" s="4" t="s">
        <v>10095</v>
      </c>
      <c r="U1437" s="4" t="s">
        <v>284</v>
      </c>
      <c r="V1437" s="4" t="s">
        <v>285</v>
      </c>
      <c r="Y1437" s="4" t="s">
        <v>1799</v>
      </c>
      <c r="Z1437" s="4" t="s">
        <v>1800</v>
      </c>
      <c r="AD1437" s="4" t="s">
        <v>510</v>
      </c>
      <c r="AE1437" s="4" t="s">
        <v>511</v>
      </c>
    </row>
    <row r="1438" spans="1:72" ht="13.5" customHeight="1">
      <c r="A1438" s="6" t="str">
        <f>HYPERLINK("http://kyu.snu.ac.kr/sdhj/index.jsp?type=hj/GK14791_00IM0001_145a.jpg","1870_해북촌_145a")</f>
        <v>1870_해북촌_145a</v>
      </c>
      <c r="B1438" s="4">
        <v>1870</v>
      </c>
      <c r="C1438" s="4" t="s">
        <v>9319</v>
      </c>
      <c r="D1438" s="4" t="s">
        <v>9320</v>
      </c>
      <c r="E1438" s="4">
        <v>1437</v>
      </c>
      <c r="F1438" s="4">
        <v>8</v>
      </c>
      <c r="G1438" s="4" t="s">
        <v>4095</v>
      </c>
      <c r="H1438" s="4" t="s">
        <v>4096</v>
      </c>
      <c r="I1438" s="4">
        <v>13</v>
      </c>
      <c r="L1438" s="4">
        <v>3</v>
      </c>
      <c r="M1438" s="4" t="s">
        <v>5172</v>
      </c>
      <c r="N1438" s="4" t="s">
        <v>5209</v>
      </c>
      <c r="T1438" s="4" t="s">
        <v>10096</v>
      </c>
      <c r="U1438" s="4" t="s">
        <v>1971</v>
      </c>
      <c r="V1438" s="4" t="s">
        <v>1972</v>
      </c>
      <c r="W1438" s="4" t="s">
        <v>126</v>
      </c>
      <c r="X1438" s="4" t="s">
        <v>10097</v>
      </c>
      <c r="Y1438" s="4" t="s">
        <v>2062</v>
      </c>
      <c r="Z1438" s="4" t="s">
        <v>2063</v>
      </c>
      <c r="AC1438" s="4">
        <v>55</v>
      </c>
      <c r="AD1438" s="4" t="s">
        <v>258</v>
      </c>
      <c r="AE1438" s="4" t="s">
        <v>259</v>
      </c>
      <c r="AJ1438" s="4" t="s">
        <v>34</v>
      </c>
      <c r="AK1438" s="4" t="s">
        <v>35</v>
      </c>
      <c r="AL1438" s="4" t="s">
        <v>115</v>
      </c>
      <c r="AM1438" s="4" t="s">
        <v>10001</v>
      </c>
      <c r="AT1438" s="4" t="s">
        <v>1971</v>
      </c>
      <c r="AU1438" s="4" t="s">
        <v>1972</v>
      </c>
      <c r="AV1438" s="4" t="s">
        <v>2342</v>
      </c>
      <c r="AW1438" s="4" t="s">
        <v>2343</v>
      </c>
      <c r="BG1438" s="4" t="s">
        <v>1971</v>
      </c>
      <c r="BH1438" s="4" t="s">
        <v>1972</v>
      </c>
      <c r="BI1438" s="4" t="s">
        <v>2342</v>
      </c>
      <c r="BJ1438" s="4" t="s">
        <v>2343</v>
      </c>
      <c r="BK1438" s="4" t="s">
        <v>1971</v>
      </c>
      <c r="BL1438" s="4" t="s">
        <v>1972</v>
      </c>
      <c r="BM1438" s="4" t="s">
        <v>2342</v>
      </c>
      <c r="BN1438" s="4" t="s">
        <v>2343</v>
      </c>
      <c r="BO1438" s="4" t="s">
        <v>1971</v>
      </c>
      <c r="BP1438" s="4" t="s">
        <v>1972</v>
      </c>
      <c r="BQ1438" s="4" t="s">
        <v>2342</v>
      </c>
      <c r="BR1438" s="4" t="s">
        <v>2343</v>
      </c>
    </row>
    <row r="1439" spans="1:72" ht="13.5" customHeight="1">
      <c r="A1439" s="6" t="str">
        <f>HYPERLINK("http://kyu.snu.ac.kr/sdhj/index.jsp?type=hj/GK14791_00IM0001_145a.jpg","1870_해북촌_145a")</f>
        <v>1870_해북촌_145a</v>
      </c>
      <c r="B1439" s="4">
        <v>1870</v>
      </c>
      <c r="C1439" s="4" t="s">
        <v>10002</v>
      </c>
      <c r="D1439" s="4" t="s">
        <v>10003</v>
      </c>
      <c r="E1439" s="4">
        <v>1438</v>
      </c>
      <c r="F1439" s="4">
        <v>8</v>
      </c>
      <c r="G1439" s="4" t="s">
        <v>4095</v>
      </c>
      <c r="H1439" s="4" t="s">
        <v>4096</v>
      </c>
      <c r="I1439" s="4">
        <v>13</v>
      </c>
      <c r="L1439" s="4">
        <v>3</v>
      </c>
      <c r="M1439" s="4" t="s">
        <v>5172</v>
      </c>
      <c r="N1439" s="4" t="s">
        <v>5209</v>
      </c>
      <c r="S1439" s="4" t="s">
        <v>96</v>
      </c>
      <c r="T1439" s="4" t="s">
        <v>97</v>
      </c>
      <c r="W1439" s="4" t="s">
        <v>490</v>
      </c>
      <c r="X1439" s="4" t="s">
        <v>491</v>
      </c>
      <c r="Y1439" s="4" t="s">
        <v>21</v>
      </c>
      <c r="Z1439" s="4" t="s">
        <v>22</v>
      </c>
      <c r="AC1439" s="4">
        <v>55</v>
      </c>
      <c r="AD1439" s="4" t="s">
        <v>258</v>
      </c>
      <c r="AE1439" s="4" t="s">
        <v>259</v>
      </c>
      <c r="AJ1439" s="4" t="s">
        <v>34</v>
      </c>
      <c r="AK1439" s="4" t="s">
        <v>35</v>
      </c>
      <c r="AL1439" s="4" t="s">
        <v>488</v>
      </c>
      <c r="AM1439" s="4" t="s">
        <v>489</v>
      </c>
    </row>
    <row r="1440" spans="1:72" ht="13.5" customHeight="1">
      <c r="A1440" s="6" t="str">
        <f>HYPERLINK("http://kyu.snu.ac.kr/sdhj/index.jsp?type=hj/GK14791_00IM0001_145a.jpg","1870_해북촌_145a")</f>
        <v>1870_해북촌_145a</v>
      </c>
      <c r="B1440" s="4">
        <v>1870</v>
      </c>
      <c r="C1440" s="4" t="s">
        <v>10002</v>
      </c>
      <c r="D1440" s="4" t="s">
        <v>10003</v>
      </c>
      <c r="E1440" s="4">
        <v>1439</v>
      </c>
      <c r="F1440" s="4">
        <v>8</v>
      </c>
      <c r="G1440" s="4" t="s">
        <v>4095</v>
      </c>
      <c r="H1440" s="4" t="s">
        <v>4096</v>
      </c>
      <c r="I1440" s="4">
        <v>13</v>
      </c>
      <c r="L1440" s="4">
        <v>3</v>
      </c>
      <c r="M1440" s="4" t="s">
        <v>5172</v>
      </c>
      <c r="N1440" s="4" t="s">
        <v>5209</v>
      </c>
      <c r="S1440" s="4" t="s">
        <v>4978</v>
      </c>
      <c r="T1440" s="4" t="s">
        <v>4979</v>
      </c>
      <c r="AC1440" s="4">
        <v>7</v>
      </c>
      <c r="AD1440" s="4" t="s">
        <v>560</v>
      </c>
      <c r="AE1440" s="4" t="s">
        <v>561</v>
      </c>
    </row>
    <row r="1441" spans="1:72" ht="13.5" customHeight="1">
      <c r="A1441" s="6" t="str">
        <f>HYPERLINK("http://kyu.snu.ac.kr/sdhj/index.jsp?type=hj/GK14791_00IM0001_145a.jpg","1870_해북촌_145a")</f>
        <v>1870_해북촌_145a</v>
      </c>
      <c r="B1441" s="4">
        <v>1870</v>
      </c>
      <c r="C1441" s="4" t="s">
        <v>10002</v>
      </c>
      <c r="D1441" s="4" t="s">
        <v>10003</v>
      </c>
      <c r="E1441" s="4">
        <v>1440</v>
      </c>
      <c r="F1441" s="4">
        <v>8</v>
      </c>
      <c r="G1441" s="4" t="s">
        <v>4095</v>
      </c>
      <c r="H1441" s="4" t="s">
        <v>4096</v>
      </c>
      <c r="I1441" s="4">
        <v>13</v>
      </c>
      <c r="L1441" s="4">
        <v>3</v>
      </c>
      <c r="M1441" s="4" t="s">
        <v>5172</v>
      </c>
      <c r="N1441" s="4" t="s">
        <v>5209</v>
      </c>
      <c r="T1441" s="4" t="s">
        <v>10098</v>
      </c>
      <c r="U1441" s="4" t="s">
        <v>138</v>
      </c>
      <c r="V1441" s="4" t="s">
        <v>139</v>
      </c>
      <c r="Y1441" s="4" t="s">
        <v>4487</v>
      </c>
      <c r="Z1441" s="4" t="s">
        <v>4488</v>
      </c>
      <c r="AD1441" s="4" t="s">
        <v>238</v>
      </c>
      <c r="AE1441" s="4" t="s">
        <v>239</v>
      </c>
    </row>
    <row r="1442" spans="1:72" ht="13.5" customHeight="1">
      <c r="A1442" s="6" t="str">
        <f>HYPERLINK("http://kyu.snu.ac.kr/sdhj/index.jsp?type=hj/GK14791_00IM0001_145a.jpg","1870_해북촌_145a")</f>
        <v>1870_해북촌_145a</v>
      </c>
      <c r="B1442" s="4">
        <v>1870</v>
      </c>
      <c r="C1442" s="4" t="s">
        <v>10002</v>
      </c>
      <c r="D1442" s="4" t="s">
        <v>10003</v>
      </c>
      <c r="E1442" s="4">
        <v>1441</v>
      </c>
      <c r="F1442" s="4">
        <v>8</v>
      </c>
      <c r="G1442" s="4" t="s">
        <v>4095</v>
      </c>
      <c r="H1442" s="4" t="s">
        <v>4096</v>
      </c>
      <c r="I1442" s="4">
        <v>13</v>
      </c>
      <c r="L1442" s="4">
        <v>4</v>
      </c>
      <c r="M1442" s="4" t="s">
        <v>5210</v>
      </c>
      <c r="N1442" s="4" t="s">
        <v>5211</v>
      </c>
      <c r="T1442" s="4" t="s">
        <v>9109</v>
      </c>
      <c r="U1442" s="4" t="s">
        <v>73</v>
      </c>
      <c r="V1442" s="4" t="s">
        <v>74</v>
      </c>
      <c r="W1442" s="4" t="s">
        <v>1017</v>
      </c>
      <c r="X1442" s="4" t="s">
        <v>1018</v>
      </c>
      <c r="Y1442" s="4" t="s">
        <v>5212</v>
      </c>
      <c r="Z1442" s="4" t="s">
        <v>10099</v>
      </c>
      <c r="AC1442" s="4">
        <v>51</v>
      </c>
      <c r="AD1442" s="4" t="s">
        <v>588</v>
      </c>
      <c r="AE1442" s="4" t="s">
        <v>589</v>
      </c>
      <c r="AJ1442" s="4" t="s">
        <v>34</v>
      </c>
      <c r="AK1442" s="4" t="s">
        <v>35</v>
      </c>
      <c r="AL1442" s="4" t="s">
        <v>502</v>
      </c>
      <c r="AM1442" s="4" t="s">
        <v>9115</v>
      </c>
      <c r="AT1442" s="4" t="s">
        <v>82</v>
      </c>
      <c r="AU1442" s="4" t="s">
        <v>83</v>
      </c>
      <c r="AV1442" s="4" t="s">
        <v>5213</v>
      </c>
      <c r="AW1442" s="4" t="s">
        <v>5214</v>
      </c>
      <c r="BG1442" s="4" t="s">
        <v>82</v>
      </c>
      <c r="BH1442" s="4" t="s">
        <v>83</v>
      </c>
      <c r="BI1442" s="4" t="s">
        <v>5215</v>
      </c>
      <c r="BJ1442" s="4" t="s">
        <v>5216</v>
      </c>
      <c r="BK1442" s="4" t="s">
        <v>82</v>
      </c>
      <c r="BL1442" s="4" t="s">
        <v>83</v>
      </c>
      <c r="BM1442" s="4" t="s">
        <v>5217</v>
      </c>
      <c r="BN1442" s="4" t="s">
        <v>5218</v>
      </c>
      <c r="BO1442" s="4" t="s">
        <v>82</v>
      </c>
      <c r="BP1442" s="4" t="s">
        <v>83</v>
      </c>
      <c r="BQ1442" s="4" t="s">
        <v>5219</v>
      </c>
      <c r="BR1442" s="4" t="s">
        <v>5220</v>
      </c>
      <c r="BS1442" s="4" t="s">
        <v>222</v>
      </c>
      <c r="BT1442" s="4" t="s">
        <v>223</v>
      </c>
    </row>
    <row r="1443" spans="1:72" ht="13.5" customHeight="1">
      <c r="A1443" s="6" t="str">
        <f>HYPERLINK("http://kyu.snu.ac.kr/sdhj/index.jsp?type=hj/GK14791_00IM0001_145a.jpg","1870_해북촌_145a")</f>
        <v>1870_해북촌_145a</v>
      </c>
      <c r="B1443" s="4">
        <v>1870</v>
      </c>
      <c r="C1443" s="4" t="s">
        <v>9161</v>
      </c>
      <c r="D1443" s="4" t="s">
        <v>9162</v>
      </c>
      <c r="E1443" s="4">
        <v>1442</v>
      </c>
      <c r="F1443" s="4">
        <v>8</v>
      </c>
      <c r="G1443" s="4" t="s">
        <v>4095</v>
      </c>
      <c r="H1443" s="4" t="s">
        <v>4096</v>
      </c>
      <c r="I1443" s="4">
        <v>13</v>
      </c>
      <c r="L1443" s="4">
        <v>4</v>
      </c>
      <c r="M1443" s="4" t="s">
        <v>5210</v>
      </c>
      <c r="N1443" s="4" t="s">
        <v>5211</v>
      </c>
      <c r="S1443" s="4" t="s">
        <v>96</v>
      </c>
      <c r="T1443" s="4" t="s">
        <v>97</v>
      </c>
      <c r="W1443" s="4" t="s">
        <v>75</v>
      </c>
      <c r="X1443" s="4" t="s">
        <v>9165</v>
      </c>
      <c r="Y1443" s="4" t="s">
        <v>100</v>
      </c>
      <c r="Z1443" s="4" t="s">
        <v>101</v>
      </c>
      <c r="AC1443" s="4">
        <v>61</v>
      </c>
      <c r="AD1443" s="4" t="s">
        <v>321</v>
      </c>
      <c r="AE1443" s="4" t="s">
        <v>322</v>
      </c>
      <c r="AJ1443" s="4" t="s">
        <v>104</v>
      </c>
      <c r="AK1443" s="4" t="s">
        <v>105</v>
      </c>
      <c r="AL1443" s="4" t="s">
        <v>222</v>
      </c>
      <c r="AM1443" s="4" t="s">
        <v>223</v>
      </c>
      <c r="AT1443" s="4" t="s">
        <v>82</v>
      </c>
      <c r="AU1443" s="4" t="s">
        <v>83</v>
      </c>
      <c r="AV1443" s="4" t="s">
        <v>5221</v>
      </c>
      <c r="AW1443" s="4" t="s">
        <v>5222</v>
      </c>
      <c r="BG1443" s="4" t="s">
        <v>82</v>
      </c>
      <c r="BH1443" s="4" t="s">
        <v>83</v>
      </c>
      <c r="BI1443" s="4" t="s">
        <v>5223</v>
      </c>
      <c r="BJ1443" s="4" t="s">
        <v>5224</v>
      </c>
      <c r="BK1443" s="4" t="s">
        <v>82</v>
      </c>
      <c r="BL1443" s="4" t="s">
        <v>83</v>
      </c>
      <c r="BM1443" s="4" t="s">
        <v>2637</v>
      </c>
      <c r="BN1443" s="4" t="s">
        <v>2638</v>
      </c>
      <c r="BO1443" s="4" t="s">
        <v>82</v>
      </c>
      <c r="BP1443" s="4" t="s">
        <v>83</v>
      </c>
      <c r="BQ1443" s="4" t="s">
        <v>5225</v>
      </c>
      <c r="BR1443" s="4" t="s">
        <v>5226</v>
      </c>
      <c r="BS1443" s="4" t="s">
        <v>659</v>
      </c>
      <c r="BT1443" s="4" t="s">
        <v>660</v>
      </c>
    </row>
    <row r="1444" spans="1:72" ht="13.5" customHeight="1">
      <c r="A1444" s="6" t="str">
        <f>HYPERLINK("http://kyu.snu.ac.kr/sdhj/index.jsp?type=hj/GK14791_00IM0001_145a.jpg","1870_해북촌_145a")</f>
        <v>1870_해북촌_145a</v>
      </c>
      <c r="B1444" s="4">
        <v>1870</v>
      </c>
      <c r="C1444" s="4" t="s">
        <v>9127</v>
      </c>
      <c r="D1444" s="4" t="s">
        <v>9128</v>
      </c>
      <c r="E1444" s="4">
        <v>1443</v>
      </c>
      <c r="F1444" s="4">
        <v>8</v>
      </c>
      <c r="G1444" s="4" t="s">
        <v>4095</v>
      </c>
      <c r="H1444" s="4" t="s">
        <v>4096</v>
      </c>
      <c r="I1444" s="4">
        <v>13</v>
      </c>
      <c r="L1444" s="4">
        <v>4</v>
      </c>
      <c r="M1444" s="4" t="s">
        <v>5210</v>
      </c>
      <c r="N1444" s="4" t="s">
        <v>5211</v>
      </c>
      <c r="S1444" s="4" t="s">
        <v>165</v>
      </c>
      <c r="T1444" s="4" t="s">
        <v>166</v>
      </c>
      <c r="Y1444" s="4" t="s">
        <v>5227</v>
      </c>
      <c r="Z1444" s="4" t="s">
        <v>5228</v>
      </c>
      <c r="AC1444" s="4">
        <v>41</v>
      </c>
      <c r="AD1444" s="4" t="s">
        <v>588</v>
      </c>
      <c r="AE1444" s="4" t="s">
        <v>589</v>
      </c>
    </row>
    <row r="1445" spans="1:72" ht="13.5" customHeight="1">
      <c r="A1445" s="6" t="str">
        <f>HYPERLINK("http://kyu.snu.ac.kr/sdhj/index.jsp?type=hj/GK14791_00IM0001_145a.jpg","1870_해북촌_145a")</f>
        <v>1870_해북촌_145a</v>
      </c>
      <c r="B1445" s="4">
        <v>1870</v>
      </c>
      <c r="C1445" s="4" t="s">
        <v>9116</v>
      </c>
      <c r="D1445" s="4" t="s">
        <v>9117</v>
      </c>
      <c r="E1445" s="4">
        <v>1444</v>
      </c>
      <c r="F1445" s="4">
        <v>8</v>
      </c>
      <c r="G1445" s="4" t="s">
        <v>4095</v>
      </c>
      <c r="H1445" s="4" t="s">
        <v>4096</v>
      </c>
      <c r="I1445" s="4">
        <v>13</v>
      </c>
      <c r="L1445" s="4">
        <v>4</v>
      </c>
      <c r="M1445" s="4" t="s">
        <v>5210</v>
      </c>
      <c r="N1445" s="4" t="s">
        <v>5211</v>
      </c>
      <c r="T1445" s="4" t="s">
        <v>9120</v>
      </c>
      <c r="U1445" s="4" t="s">
        <v>138</v>
      </c>
      <c r="V1445" s="4" t="s">
        <v>139</v>
      </c>
      <c r="Y1445" s="4" t="s">
        <v>1284</v>
      </c>
      <c r="Z1445" s="4" t="s">
        <v>1285</v>
      </c>
      <c r="AD1445" s="4" t="s">
        <v>169</v>
      </c>
      <c r="AE1445" s="4" t="s">
        <v>170</v>
      </c>
    </row>
    <row r="1446" spans="1:72" ht="13.5" customHeight="1">
      <c r="A1446" s="6" t="str">
        <f>HYPERLINK("http://kyu.snu.ac.kr/sdhj/index.jsp?type=hj/GK14791_00IM0001_145a.jpg","1870_해북촌_145a")</f>
        <v>1870_해북촌_145a</v>
      </c>
      <c r="B1446" s="4">
        <v>1870</v>
      </c>
      <c r="C1446" s="4" t="s">
        <v>9116</v>
      </c>
      <c r="D1446" s="4" t="s">
        <v>9117</v>
      </c>
      <c r="E1446" s="4">
        <v>1445</v>
      </c>
      <c r="F1446" s="4">
        <v>8</v>
      </c>
      <c r="G1446" s="4" t="s">
        <v>4095</v>
      </c>
      <c r="H1446" s="4" t="s">
        <v>4096</v>
      </c>
      <c r="I1446" s="4">
        <v>13</v>
      </c>
      <c r="L1446" s="4">
        <v>5</v>
      </c>
      <c r="M1446" s="4" t="s">
        <v>10100</v>
      </c>
      <c r="N1446" s="4" t="s">
        <v>10101</v>
      </c>
      <c r="T1446" s="4" t="s">
        <v>9109</v>
      </c>
      <c r="W1446" s="4" t="s">
        <v>426</v>
      </c>
      <c r="X1446" s="4" t="s">
        <v>427</v>
      </c>
      <c r="Y1446" s="4" t="s">
        <v>10102</v>
      </c>
      <c r="Z1446" s="4" t="s">
        <v>10103</v>
      </c>
      <c r="AC1446" s="4">
        <v>55</v>
      </c>
      <c r="AD1446" s="4" t="s">
        <v>258</v>
      </c>
      <c r="AE1446" s="4" t="s">
        <v>259</v>
      </c>
      <c r="AJ1446" s="4" t="s">
        <v>34</v>
      </c>
      <c r="AK1446" s="4" t="s">
        <v>35</v>
      </c>
      <c r="AL1446" s="4" t="s">
        <v>428</v>
      </c>
      <c r="AM1446" s="4" t="s">
        <v>429</v>
      </c>
      <c r="AT1446" s="4" t="s">
        <v>82</v>
      </c>
      <c r="AU1446" s="4" t="s">
        <v>83</v>
      </c>
      <c r="AV1446" s="4" t="s">
        <v>10104</v>
      </c>
      <c r="AW1446" s="4" t="s">
        <v>160</v>
      </c>
      <c r="BG1446" s="4" t="s">
        <v>82</v>
      </c>
      <c r="BH1446" s="4" t="s">
        <v>83</v>
      </c>
      <c r="BI1446" s="4" t="s">
        <v>5229</v>
      </c>
      <c r="BJ1446" s="4" t="s">
        <v>5230</v>
      </c>
      <c r="BK1446" s="4" t="s">
        <v>82</v>
      </c>
      <c r="BL1446" s="4" t="s">
        <v>83</v>
      </c>
      <c r="BM1446" s="4" t="s">
        <v>5231</v>
      </c>
      <c r="BN1446" s="4" t="s">
        <v>5232</v>
      </c>
      <c r="BO1446" s="4" t="s">
        <v>82</v>
      </c>
      <c r="BP1446" s="4" t="s">
        <v>83</v>
      </c>
      <c r="BQ1446" s="4" t="s">
        <v>10105</v>
      </c>
      <c r="BR1446" s="4" t="s">
        <v>5233</v>
      </c>
      <c r="BS1446" s="4" t="s">
        <v>222</v>
      </c>
      <c r="BT1446" s="4" t="s">
        <v>223</v>
      </c>
    </row>
    <row r="1447" spans="1:72" ht="13.5" customHeight="1">
      <c r="A1447" s="6" t="str">
        <f>HYPERLINK("http://kyu.snu.ac.kr/sdhj/index.jsp?type=hj/GK14791_00IM0001_145a.jpg","1870_해북촌_145a")</f>
        <v>1870_해북촌_145a</v>
      </c>
      <c r="B1447" s="4">
        <v>1870</v>
      </c>
      <c r="C1447" s="4" t="s">
        <v>9113</v>
      </c>
      <c r="D1447" s="4" t="s">
        <v>9114</v>
      </c>
      <c r="E1447" s="4">
        <v>1446</v>
      </c>
      <c r="F1447" s="4">
        <v>8</v>
      </c>
      <c r="G1447" s="4" t="s">
        <v>4095</v>
      </c>
      <c r="H1447" s="4" t="s">
        <v>4096</v>
      </c>
      <c r="I1447" s="4">
        <v>13</v>
      </c>
      <c r="L1447" s="4">
        <v>5</v>
      </c>
      <c r="M1447" s="4" t="s">
        <v>10100</v>
      </c>
      <c r="N1447" s="4" t="s">
        <v>10101</v>
      </c>
      <c r="S1447" s="4" t="s">
        <v>214</v>
      </c>
      <c r="T1447" s="4" t="s">
        <v>215</v>
      </c>
      <c r="W1447" s="4" t="s">
        <v>688</v>
      </c>
      <c r="X1447" s="4" t="s">
        <v>689</v>
      </c>
      <c r="Y1447" s="4" t="s">
        <v>100</v>
      </c>
      <c r="Z1447" s="4" t="s">
        <v>101</v>
      </c>
      <c r="AC1447" s="4">
        <v>82</v>
      </c>
      <c r="AD1447" s="4" t="s">
        <v>127</v>
      </c>
      <c r="AE1447" s="4" t="s">
        <v>128</v>
      </c>
    </row>
    <row r="1448" spans="1:72" ht="13.5" customHeight="1">
      <c r="A1448" s="6" t="str">
        <f>HYPERLINK("http://kyu.snu.ac.kr/sdhj/index.jsp?type=hj/GK14791_00IM0001_145b.jpg","1870_해북촌_145b")</f>
        <v>1870_해북촌_145b</v>
      </c>
      <c r="B1448" s="4">
        <v>1870</v>
      </c>
      <c r="C1448" s="4" t="s">
        <v>9116</v>
      </c>
      <c r="D1448" s="4" t="s">
        <v>9117</v>
      </c>
      <c r="E1448" s="4">
        <v>1447</v>
      </c>
      <c r="F1448" s="4">
        <v>8</v>
      </c>
      <c r="G1448" s="4" t="s">
        <v>4095</v>
      </c>
      <c r="H1448" s="4" t="s">
        <v>4096</v>
      </c>
      <c r="I1448" s="4">
        <v>13</v>
      </c>
      <c r="L1448" s="4">
        <v>5</v>
      </c>
      <c r="M1448" s="4" t="s">
        <v>10100</v>
      </c>
      <c r="N1448" s="4" t="s">
        <v>10101</v>
      </c>
      <c r="S1448" s="4" t="s">
        <v>96</v>
      </c>
      <c r="T1448" s="4" t="s">
        <v>97</v>
      </c>
      <c r="W1448" s="4" t="s">
        <v>688</v>
      </c>
      <c r="X1448" s="4" t="s">
        <v>689</v>
      </c>
      <c r="Y1448" s="4" t="s">
        <v>100</v>
      </c>
      <c r="Z1448" s="4" t="s">
        <v>101</v>
      </c>
      <c r="AC1448" s="4">
        <v>54</v>
      </c>
      <c r="AD1448" s="4" t="s">
        <v>151</v>
      </c>
      <c r="AE1448" s="4" t="s">
        <v>152</v>
      </c>
      <c r="AJ1448" s="4" t="s">
        <v>104</v>
      </c>
      <c r="AK1448" s="4" t="s">
        <v>105</v>
      </c>
      <c r="AL1448" s="4" t="s">
        <v>260</v>
      </c>
      <c r="AM1448" s="4" t="s">
        <v>261</v>
      </c>
      <c r="AT1448" s="4" t="s">
        <v>82</v>
      </c>
      <c r="AU1448" s="4" t="s">
        <v>83</v>
      </c>
      <c r="AV1448" s="4" t="s">
        <v>5234</v>
      </c>
      <c r="AW1448" s="4" t="s">
        <v>10106</v>
      </c>
      <c r="BG1448" s="4" t="s">
        <v>82</v>
      </c>
      <c r="BH1448" s="4" t="s">
        <v>83</v>
      </c>
      <c r="BI1448" s="4" t="s">
        <v>5235</v>
      </c>
      <c r="BJ1448" s="4" t="s">
        <v>5236</v>
      </c>
      <c r="BK1448" s="4" t="s">
        <v>82</v>
      </c>
      <c r="BL1448" s="4" t="s">
        <v>83</v>
      </c>
      <c r="BM1448" s="4" t="s">
        <v>5237</v>
      </c>
      <c r="BN1448" s="4" t="s">
        <v>5238</v>
      </c>
      <c r="BO1448" s="4" t="s">
        <v>82</v>
      </c>
      <c r="BP1448" s="4" t="s">
        <v>83</v>
      </c>
      <c r="BQ1448" s="4" t="s">
        <v>5239</v>
      </c>
      <c r="BR1448" s="4" t="s">
        <v>5240</v>
      </c>
      <c r="BS1448" s="4" t="s">
        <v>3040</v>
      </c>
      <c r="BT1448" s="4" t="s">
        <v>3041</v>
      </c>
    </row>
    <row r="1449" spans="1:72" ht="13.5" customHeight="1">
      <c r="A1449" s="6" t="str">
        <f>HYPERLINK("http://kyu.snu.ac.kr/sdhj/index.jsp?type=hj/GK14791_00IM0001_145b.jpg","1870_해북촌_145b")</f>
        <v>1870_해북촌_145b</v>
      </c>
      <c r="B1449" s="4">
        <v>1870</v>
      </c>
      <c r="C1449" s="4" t="s">
        <v>9199</v>
      </c>
      <c r="D1449" s="4" t="s">
        <v>9200</v>
      </c>
      <c r="E1449" s="4">
        <v>1448</v>
      </c>
      <c r="F1449" s="4">
        <v>8</v>
      </c>
      <c r="G1449" s="4" t="s">
        <v>4095</v>
      </c>
      <c r="H1449" s="4" t="s">
        <v>4096</v>
      </c>
      <c r="I1449" s="4">
        <v>13</v>
      </c>
      <c r="L1449" s="4">
        <v>5</v>
      </c>
      <c r="M1449" s="4" t="s">
        <v>10100</v>
      </c>
      <c r="N1449" s="4" t="s">
        <v>10101</v>
      </c>
      <c r="T1449" s="4" t="s">
        <v>9120</v>
      </c>
      <c r="U1449" s="4" t="s">
        <v>138</v>
      </c>
      <c r="V1449" s="4" t="s">
        <v>139</v>
      </c>
      <c r="Y1449" s="4" t="s">
        <v>5241</v>
      </c>
      <c r="Z1449" s="4" t="s">
        <v>5242</v>
      </c>
      <c r="AD1449" s="4" t="s">
        <v>258</v>
      </c>
      <c r="AE1449" s="4" t="s">
        <v>259</v>
      </c>
    </row>
    <row r="1450" spans="1:72" ht="13.5" customHeight="1">
      <c r="A1450" s="6" t="str">
        <f>HYPERLINK("http://kyu.snu.ac.kr/sdhj/index.jsp?type=hj/GK14791_00IM0001_145b.jpg","1870_해북촌_145b")</f>
        <v>1870_해북촌_145b</v>
      </c>
      <c r="B1450" s="4">
        <v>1870</v>
      </c>
      <c r="C1450" s="4" t="s">
        <v>9116</v>
      </c>
      <c r="D1450" s="4" t="s">
        <v>9117</v>
      </c>
      <c r="E1450" s="4">
        <v>1449</v>
      </c>
      <c r="F1450" s="4">
        <v>8</v>
      </c>
      <c r="G1450" s="4" t="s">
        <v>4095</v>
      </c>
      <c r="H1450" s="4" t="s">
        <v>4096</v>
      </c>
      <c r="I1450" s="4">
        <v>13</v>
      </c>
      <c r="L1450" s="4">
        <v>5</v>
      </c>
      <c r="M1450" s="4" t="s">
        <v>10100</v>
      </c>
      <c r="N1450" s="4" t="s">
        <v>10101</v>
      </c>
      <c r="T1450" s="4" t="s">
        <v>9120</v>
      </c>
      <c r="U1450" s="4" t="s">
        <v>138</v>
      </c>
      <c r="V1450" s="4" t="s">
        <v>139</v>
      </c>
      <c r="Y1450" s="4" t="s">
        <v>5243</v>
      </c>
      <c r="Z1450" s="4" t="s">
        <v>10107</v>
      </c>
      <c r="AD1450" s="4" t="s">
        <v>151</v>
      </c>
      <c r="AE1450" s="4" t="s">
        <v>152</v>
      </c>
    </row>
    <row r="1451" spans="1:72" ht="13.5" customHeight="1">
      <c r="A1451" s="6" t="str">
        <f>HYPERLINK("http://kyu.snu.ac.kr/sdhj/index.jsp?type=hj/GK14791_00IM0001_145b.jpg","1870_해북촌_145b")</f>
        <v>1870_해북촌_145b</v>
      </c>
      <c r="B1451" s="4">
        <v>1870</v>
      </c>
      <c r="C1451" s="4" t="s">
        <v>10108</v>
      </c>
      <c r="D1451" s="4" t="s">
        <v>10109</v>
      </c>
      <c r="E1451" s="4">
        <v>1450</v>
      </c>
      <c r="F1451" s="4">
        <v>8</v>
      </c>
      <c r="G1451" s="4" t="s">
        <v>4095</v>
      </c>
      <c r="H1451" s="4" t="s">
        <v>4096</v>
      </c>
      <c r="I1451" s="4">
        <v>14</v>
      </c>
      <c r="J1451" s="4" t="s">
        <v>5244</v>
      </c>
      <c r="K1451" s="4" t="s">
        <v>5245</v>
      </c>
      <c r="L1451" s="4">
        <v>1</v>
      </c>
      <c r="M1451" s="4" t="s">
        <v>5244</v>
      </c>
      <c r="N1451" s="4" t="s">
        <v>5245</v>
      </c>
      <c r="T1451" s="4" t="s">
        <v>9448</v>
      </c>
      <c r="U1451" s="4" t="s">
        <v>1977</v>
      </c>
      <c r="V1451" s="4" t="s">
        <v>1978</v>
      </c>
      <c r="W1451" s="4" t="s">
        <v>198</v>
      </c>
      <c r="X1451" s="4" t="s">
        <v>199</v>
      </c>
      <c r="Y1451" s="4" t="s">
        <v>5246</v>
      </c>
      <c r="Z1451" s="4" t="s">
        <v>5247</v>
      </c>
      <c r="AC1451" s="4">
        <v>50</v>
      </c>
      <c r="AD1451" s="4" t="s">
        <v>169</v>
      </c>
      <c r="AE1451" s="4" t="s">
        <v>170</v>
      </c>
      <c r="AJ1451" s="4" t="s">
        <v>34</v>
      </c>
      <c r="AK1451" s="4" t="s">
        <v>35</v>
      </c>
      <c r="AL1451" s="4" t="s">
        <v>202</v>
      </c>
      <c r="AM1451" s="4" t="s">
        <v>203</v>
      </c>
      <c r="AT1451" s="4" t="s">
        <v>1977</v>
      </c>
      <c r="AU1451" s="4" t="s">
        <v>1978</v>
      </c>
      <c r="AV1451" s="4" t="s">
        <v>3497</v>
      </c>
      <c r="AW1451" s="4" t="s">
        <v>3498</v>
      </c>
      <c r="BG1451" s="4" t="s">
        <v>1977</v>
      </c>
      <c r="BH1451" s="4" t="s">
        <v>1978</v>
      </c>
      <c r="BI1451" s="4" t="s">
        <v>5248</v>
      </c>
      <c r="BJ1451" s="4" t="s">
        <v>5249</v>
      </c>
      <c r="BK1451" s="4" t="s">
        <v>1977</v>
      </c>
      <c r="BL1451" s="4" t="s">
        <v>1978</v>
      </c>
      <c r="BM1451" s="4" t="s">
        <v>5250</v>
      </c>
      <c r="BN1451" s="4" t="s">
        <v>5251</v>
      </c>
      <c r="BO1451" s="4" t="s">
        <v>1977</v>
      </c>
      <c r="BP1451" s="4" t="s">
        <v>1978</v>
      </c>
      <c r="BQ1451" s="4" t="s">
        <v>5252</v>
      </c>
      <c r="BR1451" s="4" t="s">
        <v>5253</v>
      </c>
      <c r="BS1451" s="4" t="s">
        <v>2521</v>
      </c>
      <c r="BT1451" s="4" t="s">
        <v>2522</v>
      </c>
    </row>
    <row r="1452" spans="1:72" ht="13.5" customHeight="1">
      <c r="A1452" s="6" t="str">
        <f>HYPERLINK("http://kyu.snu.ac.kr/sdhj/index.jsp?type=hj/GK14791_00IM0001_145b.jpg","1870_해북촌_145b")</f>
        <v>1870_해북촌_145b</v>
      </c>
      <c r="B1452" s="4">
        <v>1870</v>
      </c>
      <c r="C1452" s="4" t="s">
        <v>9649</v>
      </c>
      <c r="D1452" s="4" t="s">
        <v>9650</v>
      </c>
      <c r="E1452" s="4">
        <v>1451</v>
      </c>
      <c r="F1452" s="4">
        <v>8</v>
      </c>
      <c r="G1452" s="4" t="s">
        <v>4095</v>
      </c>
      <c r="H1452" s="4" t="s">
        <v>4096</v>
      </c>
      <c r="I1452" s="4">
        <v>14</v>
      </c>
      <c r="L1452" s="4">
        <v>1</v>
      </c>
      <c r="M1452" s="4" t="s">
        <v>5244</v>
      </c>
      <c r="N1452" s="4" t="s">
        <v>5245</v>
      </c>
      <c r="T1452" s="4" t="s">
        <v>9453</v>
      </c>
      <c r="U1452" s="4" t="s">
        <v>138</v>
      </c>
      <c r="V1452" s="4" t="s">
        <v>139</v>
      </c>
      <c r="Y1452" s="4" t="s">
        <v>5254</v>
      </c>
      <c r="Z1452" s="4" t="s">
        <v>5255</v>
      </c>
      <c r="AD1452" s="4" t="s">
        <v>184</v>
      </c>
      <c r="AE1452" s="4" t="s">
        <v>185</v>
      </c>
    </row>
    <row r="1453" spans="1:72" ht="13.5" customHeight="1">
      <c r="A1453" s="6" t="str">
        <f>HYPERLINK("http://kyu.snu.ac.kr/sdhj/index.jsp?type=hj/GK14791_00IM0001_145b.jpg","1870_해북촌_145b")</f>
        <v>1870_해북촌_145b</v>
      </c>
      <c r="B1453" s="4">
        <v>1870</v>
      </c>
      <c r="C1453" s="4" t="s">
        <v>9450</v>
      </c>
      <c r="D1453" s="4" t="s">
        <v>9451</v>
      </c>
      <c r="E1453" s="4">
        <v>1452</v>
      </c>
      <c r="F1453" s="4">
        <v>8</v>
      </c>
      <c r="G1453" s="4" t="s">
        <v>4095</v>
      </c>
      <c r="H1453" s="4" t="s">
        <v>4096</v>
      </c>
      <c r="I1453" s="4">
        <v>14</v>
      </c>
      <c r="L1453" s="4">
        <v>1</v>
      </c>
      <c r="M1453" s="4" t="s">
        <v>5244</v>
      </c>
      <c r="N1453" s="4" t="s">
        <v>5245</v>
      </c>
      <c r="T1453" s="4" t="s">
        <v>9453</v>
      </c>
      <c r="U1453" s="4" t="s">
        <v>138</v>
      </c>
      <c r="V1453" s="4" t="s">
        <v>139</v>
      </c>
      <c r="Y1453" s="4" t="s">
        <v>5256</v>
      </c>
      <c r="Z1453" s="4" t="s">
        <v>5257</v>
      </c>
      <c r="AD1453" s="4" t="s">
        <v>414</v>
      </c>
      <c r="AE1453" s="4" t="s">
        <v>415</v>
      </c>
    </row>
    <row r="1454" spans="1:72" ht="13.5" customHeight="1">
      <c r="A1454" s="6" t="str">
        <f>HYPERLINK("http://kyu.snu.ac.kr/sdhj/index.jsp?type=hj/GK14791_00IM0001_145b.jpg","1870_해북촌_145b")</f>
        <v>1870_해북촌_145b</v>
      </c>
      <c r="B1454" s="4">
        <v>1870</v>
      </c>
      <c r="C1454" s="4" t="s">
        <v>9450</v>
      </c>
      <c r="D1454" s="4" t="s">
        <v>9451</v>
      </c>
      <c r="E1454" s="4">
        <v>1453</v>
      </c>
      <c r="F1454" s="4">
        <v>8</v>
      </c>
      <c r="G1454" s="4" t="s">
        <v>4095</v>
      </c>
      <c r="H1454" s="4" t="s">
        <v>4096</v>
      </c>
      <c r="I1454" s="4">
        <v>14</v>
      </c>
      <c r="L1454" s="4">
        <v>2</v>
      </c>
      <c r="M1454" s="4" t="s">
        <v>5258</v>
      </c>
      <c r="N1454" s="4" t="s">
        <v>5259</v>
      </c>
      <c r="T1454" s="4" t="s">
        <v>9825</v>
      </c>
      <c r="U1454" s="4" t="s">
        <v>73</v>
      </c>
      <c r="V1454" s="4" t="s">
        <v>74</v>
      </c>
      <c r="W1454" s="4" t="s">
        <v>173</v>
      </c>
      <c r="X1454" s="4" t="s">
        <v>10110</v>
      </c>
      <c r="Y1454" s="4" t="s">
        <v>5260</v>
      </c>
      <c r="Z1454" s="4" t="s">
        <v>5261</v>
      </c>
      <c r="AC1454" s="4">
        <v>79</v>
      </c>
      <c r="AD1454" s="4" t="s">
        <v>194</v>
      </c>
      <c r="AE1454" s="4" t="s">
        <v>195</v>
      </c>
      <c r="AJ1454" s="4" t="s">
        <v>34</v>
      </c>
      <c r="AK1454" s="4" t="s">
        <v>35</v>
      </c>
      <c r="AL1454" s="4" t="s">
        <v>257</v>
      </c>
      <c r="AM1454" s="4" t="s">
        <v>10111</v>
      </c>
      <c r="AT1454" s="4" t="s">
        <v>82</v>
      </c>
      <c r="AU1454" s="4" t="s">
        <v>83</v>
      </c>
      <c r="AV1454" s="4" t="s">
        <v>5262</v>
      </c>
      <c r="AW1454" s="4" t="s">
        <v>5263</v>
      </c>
      <c r="BG1454" s="4" t="s">
        <v>82</v>
      </c>
      <c r="BH1454" s="4" t="s">
        <v>83</v>
      </c>
      <c r="BI1454" s="4" t="s">
        <v>5144</v>
      </c>
      <c r="BJ1454" s="4" t="s">
        <v>5145</v>
      </c>
      <c r="BK1454" s="4" t="s">
        <v>82</v>
      </c>
      <c r="BL1454" s="4" t="s">
        <v>83</v>
      </c>
      <c r="BM1454" s="4" t="s">
        <v>5152</v>
      </c>
      <c r="BN1454" s="4" t="s">
        <v>5153</v>
      </c>
      <c r="BO1454" s="4" t="s">
        <v>82</v>
      </c>
      <c r="BP1454" s="4" t="s">
        <v>83</v>
      </c>
      <c r="BQ1454" s="4" t="s">
        <v>5264</v>
      </c>
      <c r="BR1454" s="4" t="s">
        <v>5265</v>
      </c>
      <c r="BS1454" s="4" t="s">
        <v>757</v>
      </c>
      <c r="BT1454" s="4" t="s">
        <v>758</v>
      </c>
    </row>
    <row r="1455" spans="1:72" ht="13.5" customHeight="1">
      <c r="A1455" s="6" t="str">
        <f>HYPERLINK("http://kyu.snu.ac.kr/sdhj/index.jsp?type=hj/GK14791_00IM0001_145b.jpg","1870_해북촌_145b")</f>
        <v>1870_해북촌_145b</v>
      </c>
      <c r="B1455" s="4">
        <v>1870</v>
      </c>
      <c r="C1455" s="4" t="s">
        <v>9244</v>
      </c>
      <c r="D1455" s="4" t="s">
        <v>9245</v>
      </c>
      <c r="E1455" s="4">
        <v>1454</v>
      </c>
      <c r="F1455" s="4">
        <v>8</v>
      </c>
      <c r="G1455" s="4" t="s">
        <v>4095</v>
      </c>
      <c r="H1455" s="4" t="s">
        <v>4096</v>
      </c>
      <c r="I1455" s="4">
        <v>14</v>
      </c>
      <c r="L1455" s="4">
        <v>2</v>
      </c>
      <c r="M1455" s="4" t="s">
        <v>5258</v>
      </c>
      <c r="N1455" s="4" t="s">
        <v>5259</v>
      </c>
      <c r="S1455" s="4" t="s">
        <v>96</v>
      </c>
      <c r="T1455" s="4" t="s">
        <v>97</v>
      </c>
      <c r="W1455" s="4" t="s">
        <v>1017</v>
      </c>
      <c r="X1455" s="4" t="s">
        <v>1018</v>
      </c>
      <c r="Y1455" s="4" t="s">
        <v>100</v>
      </c>
      <c r="Z1455" s="4" t="s">
        <v>101</v>
      </c>
      <c r="AC1455" s="4">
        <v>79</v>
      </c>
      <c r="AD1455" s="4" t="s">
        <v>194</v>
      </c>
      <c r="AE1455" s="4" t="s">
        <v>195</v>
      </c>
      <c r="AJ1455" s="4" t="s">
        <v>34</v>
      </c>
      <c r="AK1455" s="4" t="s">
        <v>35</v>
      </c>
      <c r="AL1455" s="4" t="s">
        <v>502</v>
      </c>
      <c r="AM1455" s="4" t="s">
        <v>10112</v>
      </c>
      <c r="AT1455" s="4" t="s">
        <v>82</v>
      </c>
      <c r="AU1455" s="4" t="s">
        <v>83</v>
      </c>
      <c r="AV1455" s="4" t="s">
        <v>5266</v>
      </c>
      <c r="AW1455" s="4" t="s">
        <v>5216</v>
      </c>
      <c r="BG1455" s="4" t="s">
        <v>82</v>
      </c>
      <c r="BH1455" s="4" t="s">
        <v>83</v>
      </c>
      <c r="BI1455" s="4" t="s">
        <v>5217</v>
      </c>
      <c r="BJ1455" s="4" t="s">
        <v>5218</v>
      </c>
      <c r="BK1455" s="4" t="s">
        <v>82</v>
      </c>
      <c r="BL1455" s="4" t="s">
        <v>83</v>
      </c>
      <c r="BM1455" s="4" t="s">
        <v>5267</v>
      </c>
      <c r="BN1455" s="4" t="s">
        <v>2760</v>
      </c>
      <c r="BO1455" s="4" t="s">
        <v>82</v>
      </c>
      <c r="BP1455" s="4" t="s">
        <v>83</v>
      </c>
      <c r="BQ1455" s="4" t="s">
        <v>5268</v>
      </c>
      <c r="BR1455" s="4" t="s">
        <v>5269</v>
      </c>
      <c r="BS1455" s="4" t="s">
        <v>202</v>
      </c>
      <c r="BT1455" s="4" t="s">
        <v>203</v>
      </c>
    </row>
    <row r="1456" spans="1:72" ht="13.5" customHeight="1">
      <c r="A1456" s="6" t="str">
        <f>HYPERLINK("http://kyu.snu.ac.kr/sdhj/index.jsp?type=hj/GK14791_00IM0001_145b.jpg","1870_해북촌_145b")</f>
        <v>1870_해북촌_145b</v>
      </c>
      <c r="B1456" s="4">
        <v>1870</v>
      </c>
      <c r="C1456" s="4" t="s">
        <v>9802</v>
      </c>
      <c r="D1456" s="4" t="s">
        <v>9803</v>
      </c>
      <c r="E1456" s="4">
        <v>1455</v>
      </c>
      <c r="F1456" s="4">
        <v>8</v>
      </c>
      <c r="G1456" s="4" t="s">
        <v>4095</v>
      </c>
      <c r="H1456" s="4" t="s">
        <v>4096</v>
      </c>
      <c r="I1456" s="4">
        <v>14</v>
      </c>
      <c r="L1456" s="4">
        <v>2</v>
      </c>
      <c r="M1456" s="4" t="s">
        <v>5258</v>
      </c>
      <c r="N1456" s="4" t="s">
        <v>5259</v>
      </c>
      <c r="S1456" s="4" t="s">
        <v>116</v>
      </c>
      <c r="T1456" s="4" t="s">
        <v>117</v>
      </c>
      <c r="Y1456" s="4" t="s">
        <v>5270</v>
      </c>
      <c r="Z1456" s="4" t="s">
        <v>3515</v>
      </c>
      <c r="AC1456" s="4">
        <v>59</v>
      </c>
    </row>
    <row r="1457" spans="1:72" ht="13.5" customHeight="1">
      <c r="A1457" s="6" t="str">
        <f>HYPERLINK("http://kyu.snu.ac.kr/sdhj/index.jsp?type=hj/GK14791_00IM0001_145b.jpg","1870_해북촌_145b")</f>
        <v>1870_해북촌_145b</v>
      </c>
      <c r="B1457" s="4">
        <v>1870</v>
      </c>
      <c r="C1457" s="4" t="s">
        <v>9204</v>
      </c>
      <c r="D1457" s="4" t="s">
        <v>9205</v>
      </c>
      <c r="E1457" s="4">
        <v>1456</v>
      </c>
      <c r="F1457" s="4">
        <v>8</v>
      </c>
      <c r="G1457" s="4" t="s">
        <v>4095</v>
      </c>
      <c r="H1457" s="4" t="s">
        <v>4096</v>
      </c>
      <c r="I1457" s="4">
        <v>14</v>
      </c>
      <c r="L1457" s="4">
        <v>2</v>
      </c>
      <c r="M1457" s="4" t="s">
        <v>5258</v>
      </c>
      <c r="N1457" s="4" t="s">
        <v>5259</v>
      </c>
      <c r="S1457" s="4" t="s">
        <v>124</v>
      </c>
      <c r="T1457" s="4" t="s">
        <v>125</v>
      </c>
      <c r="W1457" s="4" t="s">
        <v>2785</v>
      </c>
      <c r="X1457" s="4" t="s">
        <v>2786</v>
      </c>
      <c r="Y1457" s="4" t="s">
        <v>100</v>
      </c>
      <c r="Z1457" s="4" t="s">
        <v>101</v>
      </c>
      <c r="AC1457" s="4">
        <v>59</v>
      </c>
      <c r="AD1457" s="4" t="s">
        <v>410</v>
      </c>
      <c r="AE1457" s="4" t="s">
        <v>411</v>
      </c>
    </row>
    <row r="1458" spans="1:72" ht="13.5" customHeight="1">
      <c r="A1458" s="6" t="str">
        <f>HYPERLINK("http://kyu.snu.ac.kr/sdhj/index.jsp?type=hj/GK14791_00IM0001_145b.jpg","1870_해북촌_145b")</f>
        <v>1870_해북촌_145b</v>
      </c>
      <c r="B1458" s="4">
        <v>1870</v>
      </c>
      <c r="C1458" s="4" t="s">
        <v>9204</v>
      </c>
      <c r="D1458" s="4" t="s">
        <v>9205</v>
      </c>
      <c r="E1458" s="4">
        <v>1457</v>
      </c>
      <c r="F1458" s="4">
        <v>8</v>
      </c>
      <c r="G1458" s="4" t="s">
        <v>4095</v>
      </c>
      <c r="H1458" s="4" t="s">
        <v>4096</v>
      </c>
      <c r="I1458" s="4">
        <v>14</v>
      </c>
      <c r="L1458" s="4">
        <v>2</v>
      </c>
      <c r="M1458" s="4" t="s">
        <v>5258</v>
      </c>
      <c r="N1458" s="4" t="s">
        <v>5259</v>
      </c>
      <c r="S1458" s="4" t="s">
        <v>580</v>
      </c>
      <c r="T1458" s="4" t="s">
        <v>581</v>
      </c>
      <c r="Y1458" s="4" t="s">
        <v>5271</v>
      </c>
      <c r="Z1458" s="4" t="s">
        <v>5272</v>
      </c>
      <c r="AC1458" s="4">
        <v>17</v>
      </c>
      <c r="AD1458" s="4" t="s">
        <v>78</v>
      </c>
      <c r="AE1458" s="4" t="s">
        <v>79</v>
      </c>
    </row>
    <row r="1459" spans="1:72" ht="13.5" customHeight="1">
      <c r="A1459" s="6" t="str">
        <f>HYPERLINK("http://kyu.snu.ac.kr/sdhj/index.jsp?type=hj/GK14791_00IM0001_145b.jpg","1870_해북촌_145b")</f>
        <v>1870_해북촌_145b</v>
      </c>
      <c r="B1459" s="4">
        <v>1870</v>
      </c>
      <c r="C1459" s="4" t="s">
        <v>9204</v>
      </c>
      <c r="D1459" s="4" t="s">
        <v>9205</v>
      </c>
      <c r="E1459" s="4">
        <v>1458</v>
      </c>
      <c r="F1459" s="4">
        <v>8</v>
      </c>
      <c r="G1459" s="4" t="s">
        <v>4095</v>
      </c>
      <c r="H1459" s="4" t="s">
        <v>4096</v>
      </c>
      <c r="I1459" s="4">
        <v>14</v>
      </c>
      <c r="L1459" s="4">
        <v>2</v>
      </c>
      <c r="M1459" s="4" t="s">
        <v>5258</v>
      </c>
      <c r="N1459" s="4" t="s">
        <v>5259</v>
      </c>
      <c r="S1459" s="4" t="s">
        <v>580</v>
      </c>
      <c r="T1459" s="4" t="s">
        <v>581</v>
      </c>
      <c r="Y1459" s="4" t="s">
        <v>5273</v>
      </c>
      <c r="Z1459" s="4" t="s">
        <v>5274</v>
      </c>
      <c r="AC1459" s="4">
        <v>12</v>
      </c>
      <c r="AD1459" s="4" t="s">
        <v>778</v>
      </c>
      <c r="AE1459" s="4" t="s">
        <v>779</v>
      </c>
    </row>
    <row r="1460" spans="1:72" ht="13.5" customHeight="1">
      <c r="A1460" s="6" t="str">
        <f>HYPERLINK("http://kyu.snu.ac.kr/sdhj/index.jsp?type=hj/GK14791_00IM0001_145b.jpg","1870_해북촌_145b")</f>
        <v>1870_해북촌_145b</v>
      </c>
      <c r="B1460" s="4">
        <v>1870</v>
      </c>
      <c r="C1460" s="4" t="s">
        <v>9204</v>
      </c>
      <c r="D1460" s="4" t="s">
        <v>9205</v>
      </c>
      <c r="E1460" s="4">
        <v>1459</v>
      </c>
      <c r="F1460" s="4">
        <v>8</v>
      </c>
      <c r="G1460" s="4" t="s">
        <v>4095</v>
      </c>
      <c r="H1460" s="4" t="s">
        <v>4096</v>
      </c>
      <c r="I1460" s="4">
        <v>14</v>
      </c>
      <c r="L1460" s="4">
        <v>2</v>
      </c>
      <c r="M1460" s="4" t="s">
        <v>5258</v>
      </c>
      <c r="N1460" s="4" t="s">
        <v>5259</v>
      </c>
      <c r="T1460" s="4" t="s">
        <v>9826</v>
      </c>
      <c r="U1460" s="4" t="s">
        <v>138</v>
      </c>
      <c r="V1460" s="4" t="s">
        <v>139</v>
      </c>
      <c r="Y1460" s="4" t="s">
        <v>5148</v>
      </c>
      <c r="Z1460" s="4" t="s">
        <v>10113</v>
      </c>
      <c r="AD1460" s="4" t="s">
        <v>238</v>
      </c>
      <c r="AE1460" s="4" t="s">
        <v>239</v>
      </c>
    </row>
    <row r="1461" spans="1:72" ht="13.5" customHeight="1">
      <c r="A1461" s="6" t="str">
        <f>HYPERLINK("http://kyu.snu.ac.kr/sdhj/index.jsp?type=hj/GK14791_00IM0001_145b.jpg","1870_해북촌_145b")</f>
        <v>1870_해북촌_145b</v>
      </c>
      <c r="B1461" s="4">
        <v>1870</v>
      </c>
      <c r="C1461" s="4" t="s">
        <v>9204</v>
      </c>
      <c r="D1461" s="4" t="s">
        <v>9205</v>
      </c>
      <c r="E1461" s="4">
        <v>1460</v>
      </c>
      <c r="F1461" s="4">
        <v>8</v>
      </c>
      <c r="G1461" s="4" t="s">
        <v>4095</v>
      </c>
      <c r="H1461" s="4" t="s">
        <v>4096</v>
      </c>
      <c r="I1461" s="4">
        <v>14</v>
      </c>
      <c r="L1461" s="4">
        <v>2</v>
      </c>
      <c r="M1461" s="4" t="s">
        <v>5258</v>
      </c>
      <c r="N1461" s="4" t="s">
        <v>5259</v>
      </c>
      <c r="T1461" s="4" t="s">
        <v>9826</v>
      </c>
      <c r="U1461" s="4" t="s">
        <v>138</v>
      </c>
      <c r="V1461" s="4" t="s">
        <v>139</v>
      </c>
      <c r="Y1461" s="4" t="s">
        <v>5275</v>
      </c>
      <c r="Z1461" s="4" t="s">
        <v>5276</v>
      </c>
    </row>
    <row r="1462" spans="1:72" ht="13.5" customHeight="1">
      <c r="A1462" s="6" t="str">
        <f>HYPERLINK("http://kyu.snu.ac.kr/sdhj/index.jsp?type=hj/GK14791_00IM0001_145b.jpg","1870_해북촌_145b")</f>
        <v>1870_해북촌_145b</v>
      </c>
      <c r="B1462" s="4">
        <v>1870</v>
      </c>
      <c r="C1462" s="4" t="s">
        <v>9204</v>
      </c>
      <c r="D1462" s="4" t="s">
        <v>9205</v>
      </c>
      <c r="E1462" s="4">
        <v>1461</v>
      </c>
      <c r="F1462" s="4">
        <v>8</v>
      </c>
      <c r="G1462" s="4" t="s">
        <v>4095</v>
      </c>
      <c r="H1462" s="4" t="s">
        <v>4096</v>
      </c>
      <c r="I1462" s="4">
        <v>14</v>
      </c>
      <c r="L1462" s="4">
        <v>2</v>
      </c>
      <c r="M1462" s="4" t="s">
        <v>5258</v>
      </c>
      <c r="N1462" s="4" t="s">
        <v>5259</v>
      </c>
      <c r="T1462" s="4" t="s">
        <v>9826</v>
      </c>
      <c r="U1462" s="4" t="s">
        <v>284</v>
      </c>
      <c r="V1462" s="4" t="s">
        <v>285</v>
      </c>
      <c r="Y1462" s="4" t="s">
        <v>10114</v>
      </c>
      <c r="Z1462" s="4" t="s">
        <v>5277</v>
      </c>
      <c r="AD1462" s="4" t="s">
        <v>238</v>
      </c>
      <c r="AE1462" s="4" t="s">
        <v>239</v>
      </c>
    </row>
    <row r="1463" spans="1:72" ht="13.5" customHeight="1">
      <c r="A1463" s="6" t="str">
        <f>HYPERLINK("http://kyu.snu.ac.kr/sdhj/index.jsp?type=hj/GK14791_00IM0001_145b.jpg","1870_해북촌_145b")</f>
        <v>1870_해북촌_145b</v>
      </c>
      <c r="B1463" s="4">
        <v>1870</v>
      </c>
      <c r="C1463" s="4" t="s">
        <v>9204</v>
      </c>
      <c r="D1463" s="4" t="s">
        <v>9205</v>
      </c>
      <c r="E1463" s="4">
        <v>1462</v>
      </c>
      <c r="F1463" s="4">
        <v>8</v>
      </c>
      <c r="G1463" s="4" t="s">
        <v>4095</v>
      </c>
      <c r="H1463" s="4" t="s">
        <v>4096</v>
      </c>
      <c r="I1463" s="4">
        <v>14</v>
      </c>
      <c r="L1463" s="4">
        <v>3</v>
      </c>
      <c r="M1463" s="4" t="s">
        <v>10115</v>
      </c>
      <c r="N1463" s="4" t="s">
        <v>10116</v>
      </c>
      <c r="T1463" s="4" t="s">
        <v>9109</v>
      </c>
      <c r="U1463" s="4" t="s">
        <v>73</v>
      </c>
      <c r="V1463" s="4" t="s">
        <v>74</v>
      </c>
      <c r="W1463" s="4" t="s">
        <v>173</v>
      </c>
      <c r="X1463" s="4" t="s">
        <v>9745</v>
      </c>
      <c r="Y1463" s="4" t="s">
        <v>5278</v>
      </c>
      <c r="Z1463" s="4" t="s">
        <v>5279</v>
      </c>
      <c r="AA1463" s="4" t="s">
        <v>10117</v>
      </c>
      <c r="AB1463" s="4" t="s">
        <v>5280</v>
      </c>
      <c r="AC1463" s="4">
        <v>44</v>
      </c>
      <c r="AD1463" s="4" t="s">
        <v>480</v>
      </c>
      <c r="AE1463" s="4" t="s">
        <v>481</v>
      </c>
      <c r="AJ1463" s="4" t="s">
        <v>34</v>
      </c>
      <c r="AK1463" s="4" t="s">
        <v>35</v>
      </c>
      <c r="AL1463" s="4" t="s">
        <v>257</v>
      </c>
      <c r="AM1463" s="4" t="s">
        <v>10081</v>
      </c>
      <c r="AT1463" s="4" t="s">
        <v>82</v>
      </c>
      <c r="AU1463" s="4" t="s">
        <v>83</v>
      </c>
      <c r="AV1463" s="4" t="s">
        <v>5281</v>
      </c>
      <c r="AW1463" s="4" t="s">
        <v>5282</v>
      </c>
      <c r="BG1463" s="4" t="s">
        <v>82</v>
      </c>
      <c r="BH1463" s="4" t="s">
        <v>83</v>
      </c>
      <c r="BI1463" s="4" t="s">
        <v>5283</v>
      </c>
      <c r="BJ1463" s="4" t="s">
        <v>10118</v>
      </c>
      <c r="BK1463" s="4" t="s">
        <v>82</v>
      </c>
      <c r="BL1463" s="4" t="s">
        <v>83</v>
      </c>
      <c r="BM1463" s="4" t="s">
        <v>5133</v>
      </c>
      <c r="BN1463" s="4" t="s">
        <v>5134</v>
      </c>
      <c r="BO1463" s="4" t="s">
        <v>82</v>
      </c>
      <c r="BP1463" s="4" t="s">
        <v>83</v>
      </c>
      <c r="BQ1463" s="4" t="s">
        <v>5284</v>
      </c>
      <c r="BR1463" s="4" t="s">
        <v>5285</v>
      </c>
      <c r="BS1463" s="4" t="s">
        <v>684</v>
      </c>
      <c r="BT1463" s="4" t="s">
        <v>685</v>
      </c>
    </row>
    <row r="1464" spans="1:72" ht="13.5" customHeight="1">
      <c r="A1464" s="6" t="str">
        <f>HYPERLINK("http://kyu.snu.ac.kr/sdhj/index.jsp?type=hj/GK14791_00IM0001_145b.jpg","1870_해북촌_145b")</f>
        <v>1870_해북촌_145b</v>
      </c>
      <c r="B1464" s="4">
        <v>1870</v>
      </c>
      <c r="C1464" s="4" t="s">
        <v>9161</v>
      </c>
      <c r="D1464" s="4" t="s">
        <v>9162</v>
      </c>
      <c r="E1464" s="4">
        <v>1463</v>
      </c>
      <c r="F1464" s="4">
        <v>8</v>
      </c>
      <c r="G1464" s="4" t="s">
        <v>4095</v>
      </c>
      <c r="H1464" s="4" t="s">
        <v>4096</v>
      </c>
      <c r="I1464" s="4">
        <v>14</v>
      </c>
      <c r="L1464" s="4">
        <v>3</v>
      </c>
      <c r="M1464" s="4" t="s">
        <v>5286</v>
      </c>
      <c r="N1464" s="4" t="s">
        <v>5287</v>
      </c>
      <c r="S1464" s="4" t="s">
        <v>214</v>
      </c>
      <c r="T1464" s="4" t="s">
        <v>215</v>
      </c>
      <c r="W1464" s="4" t="s">
        <v>686</v>
      </c>
      <c r="X1464" s="4" t="s">
        <v>687</v>
      </c>
      <c r="Y1464" s="4" t="s">
        <v>100</v>
      </c>
      <c r="Z1464" s="4" t="s">
        <v>101</v>
      </c>
      <c r="AC1464" s="4">
        <v>64</v>
      </c>
      <c r="AD1464" s="4" t="s">
        <v>738</v>
      </c>
      <c r="AE1464" s="4" t="s">
        <v>739</v>
      </c>
    </row>
    <row r="1465" spans="1:72" ht="13.5" customHeight="1">
      <c r="A1465" s="6" t="str">
        <f>HYPERLINK("http://kyu.snu.ac.kr/sdhj/index.jsp?type=hj/GK14791_00IM0001_145b.jpg","1870_해북촌_145b")</f>
        <v>1870_해북촌_145b</v>
      </c>
      <c r="B1465" s="4">
        <v>1870</v>
      </c>
      <c r="C1465" s="4" t="s">
        <v>9116</v>
      </c>
      <c r="D1465" s="4" t="s">
        <v>9117</v>
      </c>
      <c r="E1465" s="4">
        <v>1464</v>
      </c>
      <c r="F1465" s="4">
        <v>8</v>
      </c>
      <c r="G1465" s="4" t="s">
        <v>4095</v>
      </c>
      <c r="H1465" s="4" t="s">
        <v>4096</v>
      </c>
      <c r="I1465" s="4">
        <v>14</v>
      </c>
      <c r="L1465" s="4">
        <v>3</v>
      </c>
      <c r="M1465" s="4" t="s">
        <v>5286</v>
      </c>
      <c r="N1465" s="4" t="s">
        <v>5287</v>
      </c>
      <c r="S1465" s="4" t="s">
        <v>96</v>
      </c>
      <c r="T1465" s="4" t="s">
        <v>97</v>
      </c>
      <c r="W1465" s="4" t="s">
        <v>1017</v>
      </c>
      <c r="X1465" s="4" t="s">
        <v>1018</v>
      </c>
      <c r="Y1465" s="4" t="s">
        <v>100</v>
      </c>
      <c r="Z1465" s="4" t="s">
        <v>101</v>
      </c>
      <c r="AC1465" s="4">
        <v>43</v>
      </c>
      <c r="AD1465" s="4" t="s">
        <v>274</v>
      </c>
      <c r="AE1465" s="4" t="s">
        <v>275</v>
      </c>
      <c r="AJ1465" s="4" t="s">
        <v>104</v>
      </c>
      <c r="AK1465" s="4" t="s">
        <v>105</v>
      </c>
      <c r="AL1465" s="4" t="s">
        <v>502</v>
      </c>
      <c r="AM1465" s="4" t="s">
        <v>9115</v>
      </c>
      <c r="AT1465" s="4" t="s">
        <v>82</v>
      </c>
      <c r="AU1465" s="4" t="s">
        <v>83</v>
      </c>
      <c r="AV1465" s="4" t="s">
        <v>5288</v>
      </c>
      <c r="AW1465" s="4" t="s">
        <v>5289</v>
      </c>
      <c r="BG1465" s="4" t="s">
        <v>82</v>
      </c>
      <c r="BH1465" s="4" t="s">
        <v>83</v>
      </c>
      <c r="BI1465" s="4" t="s">
        <v>5290</v>
      </c>
      <c r="BJ1465" s="4" t="s">
        <v>5291</v>
      </c>
      <c r="BK1465" s="4" t="s">
        <v>82</v>
      </c>
      <c r="BL1465" s="4" t="s">
        <v>83</v>
      </c>
      <c r="BM1465" s="4" t="s">
        <v>10119</v>
      </c>
      <c r="BN1465" s="4" t="s">
        <v>5292</v>
      </c>
      <c r="BO1465" s="4" t="s">
        <v>82</v>
      </c>
      <c r="BP1465" s="4" t="s">
        <v>83</v>
      </c>
      <c r="BQ1465" s="4" t="s">
        <v>5293</v>
      </c>
      <c r="BR1465" s="4" t="s">
        <v>5294</v>
      </c>
      <c r="BS1465" s="4" t="s">
        <v>115</v>
      </c>
      <c r="BT1465" s="4" t="s">
        <v>10120</v>
      </c>
    </row>
    <row r="1466" spans="1:72" ht="13.5" customHeight="1">
      <c r="A1466" s="6" t="str">
        <f>HYPERLINK("http://kyu.snu.ac.kr/sdhj/index.jsp?type=hj/GK14791_00IM0001_145b.jpg","1870_해북촌_145b")</f>
        <v>1870_해북촌_145b</v>
      </c>
      <c r="B1466" s="4">
        <v>1870</v>
      </c>
      <c r="C1466" s="4" t="s">
        <v>9156</v>
      </c>
      <c r="D1466" s="4" t="s">
        <v>9157</v>
      </c>
      <c r="E1466" s="4">
        <v>1465</v>
      </c>
      <c r="F1466" s="4">
        <v>8</v>
      </c>
      <c r="G1466" s="4" t="s">
        <v>4095</v>
      </c>
      <c r="H1466" s="4" t="s">
        <v>4096</v>
      </c>
      <c r="I1466" s="4">
        <v>14</v>
      </c>
      <c r="L1466" s="4">
        <v>3</v>
      </c>
      <c r="M1466" s="4" t="s">
        <v>5286</v>
      </c>
      <c r="N1466" s="4" t="s">
        <v>5287</v>
      </c>
      <c r="T1466" s="4" t="s">
        <v>9120</v>
      </c>
      <c r="U1466" s="4" t="s">
        <v>138</v>
      </c>
      <c r="V1466" s="4" t="s">
        <v>139</v>
      </c>
      <c r="Y1466" s="4" t="s">
        <v>5295</v>
      </c>
      <c r="Z1466" s="4" t="s">
        <v>3346</v>
      </c>
      <c r="AD1466" s="4" t="s">
        <v>282</v>
      </c>
      <c r="AE1466" s="4" t="s">
        <v>283</v>
      </c>
    </row>
    <row r="1467" spans="1:72" ht="13.5" customHeight="1">
      <c r="A1467" s="6" t="str">
        <f>HYPERLINK("http://kyu.snu.ac.kr/sdhj/index.jsp?type=hj/GK14791_00IM0001_145b.jpg","1870_해북촌_145b")</f>
        <v>1870_해북촌_145b</v>
      </c>
      <c r="B1467" s="4">
        <v>1870</v>
      </c>
      <c r="C1467" s="4" t="s">
        <v>9116</v>
      </c>
      <c r="D1467" s="4" t="s">
        <v>9117</v>
      </c>
      <c r="E1467" s="4">
        <v>1466</v>
      </c>
      <c r="F1467" s="4">
        <v>8</v>
      </c>
      <c r="G1467" s="4" t="s">
        <v>4095</v>
      </c>
      <c r="H1467" s="4" t="s">
        <v>4096</v>
      </c>
      <c r="I1467" s="4">
        <v>14</v>
      </c>
      <c r="L1467" s="4">
        <v>3</v>
      </c>
      <c r="M1467" s="4" t="s">
        <v>5286</v>
      </c>
      <c r="N1467" s="4" t="s">
        <v>5287</v>
      </c>
      <c r="T1467" s="4" t="s">
        <v>9120</v>
      </c>
      <c r="U1467" s="4" t="s">
        <v>138</v>
      </c>
      <c r="V1467" s="4" t="s">
        <v>139</v>
      </c>
      <c r="Y1467" s="4" t="s">
        <v>2536</v>
      </c>
      <c r="Z1467" s="4" t="s">
        <v>2537</v>
      </c>
      <c r="AD1467" s="4" t="s">
        <v>188</v>
      </c>
      <c r="AE1467" s="4" t="s">
        <v>189</v>
      </c>
    </row>
    <row r="1468" spans="1:72" ht="13.5" customHeight="1">
      <c r="A1468" s="6" t="str">
        <f>HYPERLINK("http://kyu.snu.ac.kr/sdhj/index.jsp?type=hj/GK14791_00IM0001_145b.jpg","1870_해북촌_145b")</f>
        <v>1870_해북촌_145b</v>
      </c>
      <c r="B1468" s="4">
        <v>1870</v>
      </c>
      <c r="C1468" s="4" t="s">
        <v>9116</v>
      </c>
      <c r="D1468" s="4" t="s">
        <v>9117</v>
      </c>
      <c r="E1468" s="4">
        <v>1467</v>
      </c>
      <c r="F1468" s="4">
        <v>8</v>
      </c>
      <c r="G1468" s="4" t="s">
        <v>4095</v>
      </c>
      <c r="H1468" s="4" t="s">
        <v>4096</v>
      </c>
      <c r="I1468" s="4">
        <v>14</v>
      </c>
      <c r="L1468" s="4">
        <v>3</v>
      </c>
      <c r="M1468" s="4" t="s">
        <v>5286</v>
      </c>
      <c r="N1468" s="4" t="s">
        <v>5287</v>
      </c>
      <c r="T1468" s="4" t="s">
        <v>9120</v>
      </c>
      <c r="U1468" s="4" t="s">
        <v>284</v>
      </c>
      <c r="V1468" s="4" t="s">
        <v>285</v>
      </c>
      <c r="Y1468" s="4" t="s">
        <v>1181</v>
      </c>
      <c r="Z1468" s="4" t="s">
        <v>1182</v>
      </c>
      <c r="AD1468" s="4" t="s">
        <v>238</v>
      </c>
      <c r="AE1468" s="4" t="s">
        <v>239</v>
      </c>
    </row>
    <row r="1469" spans="1:72" ht="13.5" customHeight="1">
      <c r="A1469" s="6" t="str">
        <f>HYPERLINK("http://kyu.snu.ac.kr/sdhj/index.jsp?type=hj/GK14791_00IM0001_145b.jpg","1870_해북촌_145b")</f>
        <v>1870_해북촌_145b</v>
      </c>
      <c r="B1469" s="4">
        <v>1870</v>
      </c>
      <c r="C1469" s="4" t="s">
        <v>9116</v>
      </c>
      <c r="D1469" s="4" t="s">
        <v>9117</v>
      </c>
      <c r="E1469" s="4">
        <v>1468</v>
      </c>
      <c r="F1469" s="4">
        <v>8</v>
      </c>
      <c r="G1469" s="4" t="s">
        <v>4095</v>
      </c>
      <c r="H1469" s="4" t="s">
        <v>4096</v>
      </c>
      <c r="I1469" s="4">
        <v>14</v>
      </c>
      <c r="L1469" s="4">
        <v>4</v>
      </c>
      <c r="M1469" s="4" t="s">
        <v>5296</v>
      </c>
      <c r="N1469" s="4" t="s">
        <v>5297</v>
      </c>
      <c r="T1469" s="4" t="s">
        <v>10121</v>
      </c>
      <c r="U1469" s="4" t="s">
        <v>1971</v>
      </c>
      <c r="V1469" s="4" t="s">
        <v>1972</v>
      </c>
      <c r="W1469" s="4" t="s">
        <v>647</v>
      </c>
      <c r="X1469" s="4" t="s">
        <v>648</v>
      </c>
      <c r="Y1469" s="4" t="s">
        <v>10122</v>
      </c>
      <c r="Z1469" s="4" t="s">
        <v>5298</v>
      </c>
      <c r="AC1469" s="4">
        <v>43</v>
      </c>
      <c r="AD1469" s="4" t="s">
        <v>274</v>
      </c>
      <c r="AE1469" s="4" t="s">
        <v>275</v>
      </c>
      <c r="AJ1469" s="4" t="s">
        <v>34</v>
      </c>
      <c r="AK1469" s="4" t="s">
        <v>35</v>
      </c>
      <c r="AL1469" s="4" t="s">
        <v>697</v>
      </c>
      <c r="AM1469" s="4" t="s">
        <v>698</v>
      </c>
      <c r="AT1469" s="4" t="s">
        <v>1971</v>
      </c>
      <c r="AU1469" s="4" t="s">
        <v>1972</v>
      </c>
      <c r="AV1469" s="4" t="s">
        <v>5299</v>
      </c>
      <c r="AW1469" s="4" t="s">
        <v>5300</v>
      </c>
      <c r="BG1469" s="4" t="s">
        <v>1971</v>
      </c>
      <c r="BH1469" s="4" t="s">
        <v>1972</v>
      </c>
      <c r="BI1469" s="4" t="s">
        <v>5301</v>
      </c>
      <c r="BJ1469" s="4" t="s">
        <v>5302</v>
      </c>
      <c r="BK1469" s="4" t="s">
        <v>82</v>
      </c>
      <c r="BL1469" s="4" t="s">
        <v>83</v>
      </c>
      <c r="BM1469" s="4" t="s">
        <v>3941</v>
      </c>
      <c r="BN1469" s="4" t="s">
        <v>3942</v>
      </c>
      <c r="BO1469" s="4" t="s">
        <v>1971</v>
      </c>
      <c r="BP1469" s="4" t="s">
        <v>1972</v>
      </c>
      <c r="BQ1469" s="4" t="s">
        <v>5303</v>
      </c>
      <c r="BR1469" s="4" t="s">
        <v>5304</v>
      </c>
      <c r="BS1469" s="4" t="s">
        <v>202</v>
      </c>
      <c r="BT1469" s="4" t="s">
        <v>203</v>
      </c>
    </row>
    <row r="1470" spans="1:72" ht="13.5" customHeight="1">
      <c r="A1470" s="6" t="str">
        <f>HYPERLINK("http://kyu.snu.ac.kr/sdhj/index.jsp?type=hj/GK14791_00IM0001_145b.jpg","1870_해북촌_145b")</f>
        <v>1870_해북촌_145b</v>
      </c>
      <c r="B1470" s="4">
        <v>1870</v>
      </c>
      <c r="C1470" s="4" t="s">
        <v>9156</v>
      </c>
      <c r="D1470" s="4" t="s">
        <v>9157</v>
      </c>
      <c r="E1470" s="4">
        <v>1469</v>
      </c>
      <c r="F1470" s="4">
        <v>8</v>
      </c>
      <c r="G1470" s="4" t="s">
        <v>4095</v>
      </c>
      <c r="H1470" s="4" t="s">
        <v>4096</v>
      </c>
      <c r="I1470" s="4">
        <v>14</v>
      </c>
      <c r="L1470" s="4">
        <v>4</v>
      </c>
      <c r="M1470" s="4" t="s">
        <v>5296</v>
      </c>
      <c r="N1470" s="4" t="s">
        <v>5297</v>
      </c>
      <c r="S1470" s="4" t="s">
        <v>96</v>
      </c>
      <c r="T1470" s="4" t="s">
        <v>97</v>
      </c>
      <c r="W1470" s="4" t="s">
        <v>2586</v>
      </c>
      <c r="X1470" s="4" t="s">
        <v>1064</v>
      </c>
      <c r="Y1470" s="4" t="s">
        <v>21</v>
      </c>
      <c r="Z1470" s="4" t="s">
        <v>22</v>
      </c>
      <c r="AC1470" s="4">
        <v>44</v>
      </c>
      <c r="AD1470" s="4" t="s">
        <v>480</v>
      </c>
      <c r="AE1470" s="4" t="s">
        <v>481</v>
      </c>
      <c r="AJ1470" s="4" t="s">
        <v>34</v>
      </c>
      <c r="AK1470" s="4" t="s">
        <v>35</v>
      </c>
      <c r="AL1470" s="4" t="s">
        <v>10123</v>
      </c>
      <c r="AM1470" s="4" t="s">
        <v>10124</v>
      </c>
    </row>
    <row r="1471" spans="1:72" ht="13.5" customHeight="1">
      <c r="A1471" s="6" t="str">
        <f>HYPERLINK("http://kyu.snu.ac.kr/sdhj/index.jsp?type=hj/GK14791_00IM0001_146a.jpg","1870_해북촌_146a")</f>
        <v>1870_해북촌_146a</v>
      </c>
      <c r="B1471" s="4">
        <v>1870</v>
      </c>
      <c r="C1471" s="4" t="s">
        <v>10125</v>
      </c>
      <c r="D1471" s="4" t="s">
        <v>10126</v>
      </c>
      <c r="E1471" s="4">
        <v>1470</v>
      </c>
      <c r="F1471" s="4">
        <v>8</v>
      </c>
      <c r="G1471" s="4" t="s">
        <v>4095</v>
      </c>
      <c r="H1471" s="4" t="s">
        <v>4096</v>
      </c>
      <c r="I1471" s="4">
        <v>14</v>
      </c>
      <c r="L1471" s="4">
        <v>4</v>
      </c>
      <c r="M1471" s="4" t="s">
        <v>5296</v>
      </c>
      <c r="N1471" s="4" t="s">
        <v>5297</v>
      </c>
      <c r="T1471" s="4" t="s">
        <v>10127</v>
      </c>
      <c r="U1471" s="4" t="s">
        <v>138</v>
      </c>
      <c r="V1471" s="4" t="s">
        <v>139</v>
      </c>
      <c r="Y1471" s="4" t="s">
        <v>5305</v>
      </c>
      <c r="Z1471" s="4" t="s">
        <v>5306</v>
      </c>
      <c r="AD1471" s="4" t="s">
        <v>414</v>
      </c>
      <c r="AE1471" s="4" t="s">
        <v>415</v>
      </c>
    </row>
    <row r="1472" spans="1:72" ht="13.5" customHeight="1">
      <c r="A1472" s="6" t="str">
        <f>HYPERLINK("http://kyu.snu.ac.kr/sdhj/index.jsp?type=hj/GK14791_00IM0001_146a.jpg","1870_해북촌_146a")</f>
        <v>1870_해북촌_146a</v>
      </c>
      <c r="B1472" s="4">
        <v>1870</v>
      </c>
      <c r="C1472" s="4" t="s">
        <v>10125</v>
      </c>
      <c r="D1472" s="4" t="s">
        <v>10126</v>
      </c>
      <c r="E1472" s="4">
        <v>1471</v>
      </c>
      <c r="F1472" s="4">
        <v>8</v>
      </c>
      <c r="G1472" s="4" t="s">
        <v>4095</v>
      </c>
      <c r="H1472" s="4" t="s">
        <v>4096</v>
      </c>
      <c r="I1472" s="4">
        <v>14</v>
      </c>
      <c r="L1472" s="4">
        <v>4</v>
      </c>
      <c r="M1472" s="4" t="s">
        <v>5296</v>
      </c>
      <c r="N1472" s="4" t="s">
        <v>5297</v>
      </c>
      <c r="T1472" s="4" t="s">
        <v>10127</v>
      </c>
      <c r="U1472" s="4" t="s">
        <v>138</v>
      </c>
      <c r="V1472" s="4" t="s">
        <v>139</v>
      </c>
      <c r="Y1472" s="4" t="s">
        <v>3937</v>
      </c>
      <c r="Z1472" s="4" t="s">
        <v>3938</v>
      </c>
      <c r="AD1472" s="4" t="s">
        <v>771</v>
      </c>
      <c r="AE1472" s="4" t="s">
        <v>772</v>
      </c>
    </row>
    <row r="1473" spans="1:72" ht="13.5" customHeight="1">
      <c r="A1473" s="6" t="str">
        <f>HYPERLINK("http://kyu.snu.ac.kr/sdhj/index.jsp?type=hj/GK14791_00IM0001_146a.jpg","1870_해북촌_146a")</f>
        <v>1870_해북촌_146a</v>
      </c>
      <c r="B1473" s="4">
        <v>1870</v>
      </c>
      <c r="C1473" s="4" t="s">
        <v>10125</v>
      </c>
      <c r="D1473" s="4" t="s">
        <v>10126</v>
      </c>
      <c r="E1473" s="4">
        <v>1472</v>
      </c>
      <c r="F1473" s="4">
        <v>8</v>
      </c>
      <c r="G1473" s="4" t="s">
        <v>4095</v>
      </c>
      <c r="H1473" s="4" t="s">
        <v>4096</v>
      </c>
      <c r="I1473" s="4">
        <v>14</v>
      </c>
      <c r="L1473" s="4">
        <v>5</v>
      </c>
      <c r="M1473" s="4" t="s">
        <v>5307</v>
      </c>
      <c r="N1473" s="4" t="s">
        <v>5308</v>
      </c>
      <c r="T1473" s="4" t="s">
        <v>9572</v>
      </c>
      <c r="U1473" s="4" t="s">
        <v>1971</v>
      </c>
      <c r="V1473" s="4" t="s">
        <v>1972</v>
      </c>
      <c r="W1473" s="4" t="s">
        <v>688</v>
      </c>
      <c r="X1473" s="4" t="s">
        <v>689</v>
      </c>
      <c r="Y1473" s="4" t="s">
        <v>3872</v>
      </c>
      <c r="Z1473" s="4" t="s">
        <v>3873</v>
      </c>
      <c r="AC1473" s="4">
        <v>43</v>
      </c>
      <c r="AD1473" s="4" t="s">
        <v>274</v>
      </c>
      <c r="AE1473" s="4" t="s">
        <v>275</v>
      </c>
      <c r="AJ1473" s="4" t="s">
        <v>34</v>
      </c>
      <c r="AK1473" s="4" t="s">
        <v>35</v>
      </c>
      <c r="AL1473" s="4" t="s">
        <v>260</v>
      </c>
      <c r="AM1473" s="4" t="s">
        <v>261</v>
      </c>
      <c r="AT1473" s="4" t="s">
        <v>1971</v>
      </c>
      <c r="AU1473" s="4" t="s">
        <v>1972</v>
      </c>
      <c r="AV1473" s="4" t="s">
        <v>5309</v>
      </c>
      <c r="AW1473" s="4" t="s">
        <v>4586</v>
      </c>
      <c r="BG1473" s="4" t="s">
        <v>1971</v>
      </c>
      <c r="BH1473" s="4" t="s">
        <v>1972</v>
      </c>
      <c r="BI1473" s="4" t="s">
        <v>5310</v>
      </c>
      <c r="BJ1473" s="4" t="s">
        <v>5311</v>
      </c>
      <c r="BK1473" s="4" t="s">
        <v>1971</v>
      </c>
      <c r="BL1473" s="4" t="s">
        <v>1972</v>
      </c>
      <c r="BM1473" s="4" t="s">
        <v>5312</v>
      </c>
      <c r="BN1473" s="4" t="s">
        <v>5313</v>
      </c>
      <c r="BO1473" s="4" t="s">
        <v>1971</v>
      </c>
      <c r="BP1473" s="4" t="s">
        <v>1972</v>
      </c>
      <c r="BQ1473" s="4" t="s">
        <v>5314</v>
      </c>
      <c r="BR1473" s="4" t="s">
        <v>5315</v>
      </c>
      <c r="BS1473" s="4" t="s">
        <v>129</v>
      </c>
      <c r="BT1473" s="4" t="s">
        <v>10128</v>
      </c>
    </row>
    <row r="1474" spans="1:72" ht="13.5" customHeight="1">
      <c r="A1474" s="6" t="str">
        <f>HYPERLINK("http://kyu.snu.ac.kr/sdhj/index.jsp?type=hj/GK14791_00IM0001_146a.jpg","1870_해북촌_146a")</f>
        <v>1870_해북촌_146a</v>
      </c>
      <c r="B1474" s="4">
        <v>1870</v>
      </c>
      <c r="C1474" s="4" t="s">
        <v>9812</v>
      </c>
      <c r="D1474" s="4" t="s">
        <v>9813</v>
      </c>
      <c r="E1474" s="4">
        <v>1473</v>
      </c>
      <c r="F1474" s="4">
        <v>8</v>
      </c>
      <c r="G1474" s="4" t="s">
        <v>4095</v>
      </c>
      <c r="H1474" s="4" t="s">
        <v>4096</v>
      </c>
      <c r="I1474" s="4">
        <v>14</v>
      </c>
      <c r="L1474" s="4">
        <v>5</v>
      </c>
      <c r="M1474" s="4" t="s">
        <v>5307</v>
      </c>
      <c r="N1474" s="4" t="s">
        <v>5308</v>
      </c>
      <c r="S1474" s="4" t="s">
        <v>2154</v>
      </c>
      <c r="T1474" s="4" t="s">
        <v>2155</v>
      </c>
      <c r="Y1474" s="4" t="s">
        <v>5316</v>
      </c>
      <c r="Z1474" s="4" t="s">
        <v>3248</v>
      </c>
      <c r="AC1474" s="4">
        <v>33</v>
      </c>
      <c r="AD1474" s="4" t="s">
        <v>621</v>
      </c>
      <c r="AE1474" s="4" t="s">
        <v>622</v>
      </c>
    </row>
    <row r="1475" spans="1:72" ht="13.5" customHeight="1">
      <c r="A1475" s="6" t="str">
        <f>HYPERLINK("http://kyu.snu.ac.kr/sdhj/index.jsp?type=hj/GK14791_00IM0001_146a.jpg","1870_해북촌_146a")</f>
        <v>1870_해북촌_146a</v>
      </c>
      <c r="B1475" s="4">
        <v>1870</v>
      </c>
      <c r="C1475" s="4" t="s">
        <v>9417</v>
      </c>
      <c r="D1475" s="4" t="s">
        <v>9418</v>
      </c>
      <c r="E1475" s="4">
        <v>1474</v>
      </c>
      <c r="F1475" s="4">
        <v>8</v>
      </c>
      <c r="G1475" s="4" t="s">
        <v>4095</v>
      </c>
      <c r="H1475" s="4" t="s">
        <v>4096</v>
      </c>
      <c r="I1475" s="4">
        <v>14</v>
      </c>
      <c r="L1475" s="4">
        <v>5</v>
      </c>
      <c r="M1475" s="4" t="s">
        <v>5307</v>
      </c>
      <c r="N1475" s="4" t="s">
        <v>5308</v>
      </c>
      <c r="S1475" s="4" t="s">
        <v>4978</v>
      </c>
      <c r="T1475" s="4" t="s">
        <v>4979</v>
      </c>
      <c r="AC1475" s="4">
        <v>14</v>
      </c>
      <c r="AD1475" s="4" t="s">
        <v>550</v>
      </c>
      <c r="AE1475" s="4" t="s">
        <v>551</v>
      </c>
    </row>
    <row r="1476" spans="1:72" ht="13.5" customHeight="1">
      <c r="A1476" s="6" t="str">
        <f>HYPERLINK("http://kyu.snu.ac.kr/sdhj/index.jsp?type=hj/GK14791_00IM0001_146a.jpg","1870_해북촌_146a")</f>
        <v>1870_해북촌_146a</v>
      </c>
      <c r="B1476" s="4">
        <v>1870</v>
      </c>
      <c r="C1476" s="4" t="s">
        <v>9417</v>
      </c>
      <c r="D1476" s="4" t="s">
        <v>9418</v>
      </c>
      <c r="E1476" s="4">
        <v>1475</v>
      </c>
      <c r="F1476" s="4">
        <v>8</v>
      </c>
      <c r="G1476" s="4" t="s">
        <v>4095</v>
      </c>
      <c r="H1476" s="4" t="s">
        <v>4096</v>
      </c>
      <c r="I1476" s="4">
        <v>14</v>
      </c>
      <c r="L1476" s="4">
        <v>5</v>
      </c>
      <c r="M1476" s="4" t="s">
        <v>5307</v>
      </c>
      <c r="N1476" s="4" t="s">
        <v>5308</v>
      </c>
      <c r="T1476" s="4" t="s">
        <v>9574</v>
      </c>
      <c r="U1476" s="4" t="s">
        <v>138</v>
      </c>
      <c r="V1476" s="4" t="s">
        <v>139</v>
      </c>
      <c r="Y1476" s="4" t="s">
        <v>1439</v>
      </c>
      <c r="Z1476" s="4" t="s">
        <v>1440</v>
      </c>
      <c r="AD1476" s="4" t="s">
        <v>771</v>
      </c>
      <c r="AE1476" s="4" t="s">
        <v>772</v>
      </c>
    </row>
    <row r="1477" spans="1:72" ht="13.5" customHeight="1">
      <c r="A1477" s="6" t="str">
        <f>HYPERLINK("http://kyu.snu.ac.kr/sdhj/index.jsp?type=hj/GK14791_00IM0001_146a.jpg","1870_해북촌_146a")</f>
        <v>1870_해북촌_146a</v>
      </c>
      <c r="B1477" s="4">
        <v>1870</v>
      </c>
      <c r="C1477" s="4" t="s">
        <v>9417</v>
      </c>
      <c r="D1477" s="4" t="s">
        <v>9418</v>
      </c>
      <c r="E1477" s="4">
        <v>1476</v>
      </c>
      <c r="F1477" s="4">
        <v>8</v>
      </c>
      <c r="G1477" s="4" t="s">
        <v>4095</v>
      </c>
      <c r="H1477" s="4" t="s">
        <v>4096</v>
      </c>
      <c r="I1477" s="4">
        <v>14</v>
      </c>
      <c r="L1477" s="4">
        <v>5</v>
      </c>
      <c r="M1477" s="4" t="s">
        <v>5307</v>
      </c>
      <c r="N1477" s="4" t="s">
        <v>5308</v>
      </c>
      <c r="T1477" s="4" t="s">
        <v>9574</v>
      </c>
      <c r="U1477" s="4" t="s">
        <v>138</v>
      </c>
      <c r="V1477" s="4" t="s">
        <v>139</v>
      </c>
      <c r="Y1477" s="4" t="s">
        <v>5317</v>
      </c>
      <c r="Z1477" s="4" t="s">
        <v>5318</v>
      </c>
      <c r="AD1477" s="4" t="s">
        <v>414</v>
      </c>
      <c r="AE1477" s="4" t="s">
        <v>415</v>
      </c>
    </row>
    <row r="1478" spans="1:72" ht="13.5" customHeight="1">
      <c r="A1478" s="6" t="str">
        <f>HYPERLINK("http://kyu.snu.ac.kr/sdhj/index.jsp?type=hj/GK14791_00IM0001_146a.jpg","1870_해북촌_146a")</f>
        <v>1870_해북촌_146a</v>
      </c>
      <c r="B1478" s="4">
        <v>1870</v>
      </c>
      <c r="C1478" s="4" t="s">
        <v>9417</v>
      </c>
      <c r="D1478" s="4" t="s">
        <v>9418</v>
      </c>
      <c r="E1478" s="4">
        <v>1477</v>
      </c>
      <c r="F1478" s="4">
        <v>8</v>
      </c>
      <c r="G1478" s="4" t="s">
        <v>4095</v>
      </c>
      <c r="H1478" s="4" t="s">
        <v>4096</v>
      </c>
      <c r="I1478" s="4">
        <v>15</v>
      </c>
      <c r="J1478" s="4" t="s">
        <v>5319</v>
      </c>
      <c r="K1478" s="4" t="s">
        <v>5320</v>
      </c>
      <c r="L1478" s="4">
        <v>1</v>
      </c>
      <c r="M1478" s="4" t="s">
        <v>5321</v>
      </c>
      <c r="N1478" s="4" t="s">
        <v>5322</v>
      </c>
      <c r="T1478" s="4" t="s">
        <v>9416</v>
      </c>
      <c r="U1478" s="4" t="s">
        <v>73</v>
      </c>
      <c r="V1478" s="4" t="s">
        <v>74</v>
      </c>
      <c r="W1478" s="4" t="s">
        <v>776</v>
      </c>
      <c r="X1478" s="4" t="s">
        <v>777</v>
      </c>
      <c r="Y1478" s="4" t="s">
        <v>5323</v>
      </c>
      <c r="Z1478" s="4" t="s">
        <v>5324</v>
      </c>
      <c r="AC1478" s="4">
        <v>66</v>
      </c>
      <c r="AD1478" s="4" t="s">
        <v>671</v>
      </c>
      <c r="AE1478" s="4" t="s">
        <v>672</v>
      </c>
      <c r="AJ1478" s="4" t="s">
        <v>34</v>
      </c>
      <c r="AK1478" s="4" t="s">
        <v>35</v>
      </c>
      <c r="AL1478" s="4" t="s">
        <v>959</v>
      </c>
      <c r="AM1478" s="4" t="s">
        <v>960</v>
      </c>
      <c r="AT1478" s="4" t="s">
        <v>82</v>
      </c>
      <c r="AU1478" s="4" t="s">
        <v>83</v>
      </c>
      <c r="AV1478" s="4" t="s">
        <v>5325</v>
      </c>
      <c r="AW1478" s="4" t="s">
        <v>418</v>
      </c>
      <c r="BG1478" s="4" t="s">
        <v>82</v>
      </c>
      <c r="BH1478" s="4" t="s">
        <v>83</v>
      </c>
      <c r="BI1478" s="4" t="s">
        <v>5326</v>
      </c>
      <c r="BJ1478" s="4" t="s">
        <v>5327</v>
      </c>
      <c r="BK1478" s="4" t="s">
        <v>82</v>
      </c>
      <c r="BL1478" s="4" t="s">
        <v>83</v>
      </c>
      <c r="BM1478" s="4" t="s">
        <v>5328</v>
      </c>
      <c r="BN1478" s="4" t="s">
        <v>5329</v>
      </c>
      <c r="BO1478" s="4" t="s">
        <v>82</v>
      </c>
      <c r="BP1478" s="4" t="s">
        <v>83</v>
      </c>
      <c r="BQ1478" s="4" t="s">
        <v>10129</v>
      </c>
      <c r="BR1478" s="4" t="s">
        <v>10130</v>
      </c>
      <c r="BS1478" s="4" t="s">
        <v>260</v>
      </c>
      <c r="BT1478" s="4" t="s">
        <v>261</v>
      </c>
    </row>
    <row r="1479" spans="1:72" ht="13.5" customHeight="1">
      <c r="A1479" s="6" t="str">
        <f>HYPERLINK("http://kyu.snu.ac.kr/sdhj/index.jsp?type=hj/GK14791_00IM0001_146a.jpg","1870_해북촌_146a")</f>
        <v>1870_해북촌_146a</v>
      </c>
      <c r="B1479" s="4">
        <v>1870</v>
      </c>
      <c r="C1479" s="4" t="s">
        <v>9420</v>
      </c>
      <c r="D1479" s="4" t="s">
        <v>9421</v>
      </c>
      <c r="E1479" s="4">
        <v>1478</v>
      </c>
      <c r="F1479" s="4">
        <v>8</v>
      </c>
      <c r="G1479" s="4" t="s">
        <v>4095</v>
      </c>
      <c r="H1479" s="4" t="s">
        <v>4096</v>
      </c>
      <c r="I1479" s="4">
        <v>15</v>
      </c>
      <c r="L1479" s="4">
        <v>1</v>
      </c>
      <c r="M1479" s="4" t="s">
        <v>5321</v>
      </c>
      <c r="N1479" s="4" t="s">
        <v>5322</v>
      </c>
      <c r="S1479" s="4" t="s">
        <v>214</v>
      </c>
      <c r="T1479" s="4" t="s">
        <v>215</v>
      </c>
      <c r="W1479" s="4" t="s">
        <v>75</v>
      </c>
      <c r="X1479" s="4" t="s">
        <v>9419</v>
      </c>
      <c r="Y1479" s="4" t="s">
        <v>100</v>
      </c>
      <c r="Z1479" s="4" t="s">
        <v>101</v>
      </c>
      <c r="AC1479" s="4">
        <v>91</v>
      </c>
      <c r="AD1479" s="4" t="s">
        <v>242</v>
      </c>
      <c r="AE1479" s="4" t="s">
        <v>243</v>
      </c>
    </row>
    <row r="1480" spans="1:72" ht="13.5" customHeight="1">
      <c r="A1480" s="6" t="str">
        <f>HYPERLINK("http://kyu.snu.ac.kr/sdhj/index.jsp?type=hj/GK14791_00IM0001_146a.jpg","1870_해북촌_146a")</f>
        <v>1870_해북촌_146a</v>
      </c>
      <c r="B1480" s="4">
        <v>1870</v>
      </c>
      <c r="C1480" s="4" t="s">
        <v>9420</v>
      </c>
      <c r="D1480" s="4" t="s">
        <v>9421</v>
      </c>
      <c r="E1480" s="4">
        <v>1479</v>
      </c>
      <c r="F1480" s="4">
        <v>8</v>
      </c>
      <c r="G1480" s="4" t="s">
        <v>4095</v>
      </c>
      <c r="H1480" s="4" t="s">
        <v>4096</v>
      </c>
      <c r="I1480" s="4">
        <v>15</v>
      </c>
      <c r="L1480" s="4">
        <v>1</v>
      </c>
      <c r="M1480" s="4" t="s">
        <v>5321</v>
      </c>
      <c r="N1480" s="4" t="s">
        <v>5322</v>
      </c>
      <c r="S1480" s="4" t="s">
        <v>96</v>
      </c>
      <c r="T1480" s="4" t="s">
        <v>97</v>
      </c>
      <c r="W1480" s="4" t="s">
        <v>688</v>
      </c>
      <c r="X1480" s="4" t="s">
        <v>689</v>
      </c>
      <c r="Y1480" s="4" t="s">
        <v>100</v>
      </c>
      <c r="Z1480" s="4" t="s">
        <v>101</v>
      </c>
      <c r="AC1480" s="4">
        <v>61</v>
      </c>
      <c r="AD1480" s="4" t="s">
        <v>102</v>
      </c>
      <c r="AE1480" s="4" t="s">
        <v>103</v>
      </c>
      <c r="AJ1480" s="4" t="s">
        <v>104</v>
      </c>
      <c r="AK1480" s="4" t="s">
        <v>105</v>
      </c>
      <c r="AL1480" s="4" t="s">
        <v>260</v>
      </c>
      <c r="AM1480" s="4" t="s">
        <v>261</v>
      </c>
      <c r="AT1480" s="4" t="s">
        <v>82</v>
      </c>
      <c r="AU1480" s="4" t="s">
        <v>83</v>
      </c>
      <c r="AV1480" s="4" t="s">
        <v>1531</v>
      </c>
      <c r="AW1480" s="4" t="s">
        <v>1532</v>
      </c>
      <c r="BG1480" s="4" t="s">
        <v>82</v>
      </c>
      <c r="BH1480" s="4" t="s">
        <v>83</v>
      </c>
      <c r="BI1480" s="4" t="s">
        <v>3142</v>
      </c>
      <c r="BJ1480" s="4" t="s">
        <v>3143</v>
      </c>
      <c r="BK1480" s="4" t="s">
        <v>82</v>
      </c>
      <c r="BL1480" s="4" t="s">
        <v>83</v>
      </c>
      <c r="BM1480" s="4" t="s">
        <v>5330</v>
      </c>
      <c r="BN1480" s="4" t="s">
        <v>5331</v>
      </c>
      <c r="BO1480" s="4" t="s">
        <v>82</v>
      </c>
      <c r="BP1480" s="4" t="s">
        <v>83</v>
      </c>
      <c r="BQ1480" s="4" t="s">
        <v>5332</v>
      </c>
      <c r="BR1480" s="4" t="s">
        <v>5333</v>
      </c>
      <c r="BS1480" s="4" t="s">
        <v>697</v>
      </c>
      <c r="BT1480" s="4" t="s">
        <v>698</v>
      </c>
    </row>
    <row r="1481" spans="1:72" ht="13.5" customHeight="1">
      <c r="A1481" s="6" t="str">
        <f>HYPERLINK("http://kyu.snu.ac.kr/sdhj/index.jsp?type=hj/GK14791_00IM0001_146a.jpg","1870_해북촌_146a")</f>
        <v>1870_해북촌_146a</v>
      </c>
      <c r="B1481" s="4">
        <v>1870</v>
      </c>
      <c r="C1481" s="4" t="s">
        <v>10131</v>
      </c>
      <c r="D1481" s="4" t="s">
        <v>10132</v>
      </c>
      <c r="E1481" s="4">
        <v>1480</v>
      </c>
      <c r="F1481" s="4">
        <v>8</v>
      </c>
      <c r="G1481" s="4" t="s">
        <v>4095</v>
      </c>
      <c r="H1481" s="4" t="s">
        <v>4096</v>
      </c>
      <c r="I1481" s="4">
        <v>15</v>
      </c>
      <c r="L1481" s="4">
        <v>1</v>
      </c>
      <c r="M1481" s="4" t="s">
        <v>5321</v>
      </c>
      <c r="N1481" s="4" t="s">
        <v>5322</v>
      </c>
      <c r="T1481" s="4" t="s">
        <v>9422</v>
      </c>
      <c r="U1481" s="4" t="s">
        <v>138</v>
      </c>
      <c r="V1481" s="4" t="s">
        <v>139</v>
      </c>
      <c r="Y1481" s="4" t="s">
        <v>5334</v>
      </c>
      <c r="Z1481" s="4" t="s">
        <v>5335</v>
      </c>
      <c r="AD1481" s="4" t="s">
        <v>282</v>
      </c>
      <c r="AE1481" s="4" t="s">
        <v>283</v>
      </c>
    </row>
    <row r="1482" spans="1:72" ht="13.5" customHeight="1">
      <c r="A1482" s="6" t="str">
        <f>HYPERLINK("http://kyu.snu.ac.kr/sdhj/index.jsp?type=hj/GK14791_00IM0001_146a.jpg","1870_해북촌_146a")</f>
        <v>1870_해북촌_146a</v>
      </c>
      <c r="B1482" s="4">
        <v>1870</v>
      </c>
      <c r="C1482" s="4" t="s">
        <v>9420</v>
      </c>
      <c r="D1482" s="4" t="s">
        <v>9421</v>
      </c>
      <c r="E1482" s="4">
        <v>1481</v>
      </c>
      <c r="F1482" s="4">
        <v>8</v>
      </c>
      <c r="G1482" s="4" t="s">
        <v>4095</v>
      </c>
      <c r="H1482" s="4" t="s">
        <v>4096</v>
      </c>
      <c r="I1482" s="4">
        <v>15</v>
      </c>
      <c r="L1482" s="4">
        <v>1</v>
      </c>
      <c r="M1482" s="4" t="s">
        <v>5321</v>
      </c>
      <c r="N1482" s="4" t="s">
        <v>5322</v>
      </c>
      <c r="T1482" s="4" t="s">
        <v>9422</v>
      </c>
      <c r="U1482" s="4" t="s">
        <v>138</v>
      </c>
      <c r="V1482" s="4" t="s">
        <v>139</v>
      </c>
      <c r="Y1482" s="4" t="s">
        <v>5336</v>
      </c>
      <c r="Z1482" s="4" t="s">
        <v>5337</v>
      </c>
      <c r="AD1482" s="4" t="s">
        <v>410</v>
      </c>
      <c r="AE1482" s="4" t="s">
        <v>411</v>
      </c>
    </row>
    <row r="1483" spans="1:72" ht="13.5" customHeight="1">
      <c r="A1483" s="6" t="str">
        <f>HYPERLINK("http://kyu.snu.ac.kr/sdhj/index.jsp?type=hj/GK14791_00IM0001_146a.jpg","1870_해북촌_146a")</f>
        <v>1870_해북촌_146a</v>
      </c>
      <c r="B1483" s="4">
        <v>1870</v>
      </c>
      <c r="C1483" s="4" t="s">
        <v>9420</v>
      </c>
      <c r="D1483" s="4" t="s">
        <v>9421</v>
      </c>
      <c r="E1483" s="4">
        <v>1482</v>
      </c>
      <c r="F1483" s="4">
        <v>8</v>
      </c>
      <c r="G1483" s="4" t="s">
        <v>4095</v>
      </c>
      <c r="H1483" s="4" t="s">
        <v>4096</v>
      </c>
      <c r="I1483" s="4">
        <v>15</v>
      </c>
      <c r="L1483" s="4">
        <v>2</v>
      </c>
      <c r="M1483" s="4" t="s">
        <v>5338</v>
      </c>
      <c r="N1483" s="4" t="s">
        <v>5339</v>
      </c>
      <c r="T1483" s="4" t="s">
        <v>9904</v>
      </c>
      <c r="U1483" s="4" t="s">
        <v>73</v>
      </c>
      <c r="V1483" s="4" t="s">
        <v>74</v>
      </c>
      <c r="W1483" s="4" t="s">
        <v>688</v>
      </c>
      <c r="X1483" s="4" t="s">
        <v>689</v>
      </c>
      <c r="Y1483" s="4" t="s">
        <v>5340</v>
      </c>
      <c r="Z1483" s="4" t="s">
        <v>5341</v>
      </c>
      <c r="AC1483" s="4">
        <v>72</v>
      </c>
      <c r="AD1483" s="4" t="s">
        <v>102</v>
      </c>
      <c r="AE1483" s="4" t="s">
        <v>103</v>
      </c>
      <c r="AJ1483" s="4" t="s">
        <v>34</v>
      </c>
      <c r="AK1483" s="4" t="s">
        <v>35</v>
      </c>
      <c r="AL1483" s="4" t="s">
        <v>260</v>
      </c>
      <c r="AM1483" s="4" t="s">
        <v>261</v>
      </c>
      <c r="AT1483" s="4" t="s">
        <v>82</v>
      </c>
      <c r="AU1483" s="4" t="s">
        <v>83</v>
      </c>
      <c r="AV1483" s="4" t="s">
        <v>5342</v>
      </c>
      <c r="AW1483" s="4" t="s">
        <v>5343</v>
      </c>
      <c r="BG1483" s="4" t="s">
        <v>82</v>
      </c>
      <c r="BH1483" s="4" t="s">
        <v>83</v>
      </c>
      <c r="BI1483" s="4" t="s">
        <v>5344</v>
      </c>
      <c r="BJ1483" s="4" t="s">
        <v>5345</v>
      </c>
      <c r="BK1483" s="4" t="s">
        <v>82</v>
      </c>
      <c r="BL1483" s="4" t="s">
        <v>83</v>
      </c>
      <c r="BM1483" s="4" t="s">
        <v>5346</v>
      </c>
      <c r="BN1483" s="4" t="s">
        <v>5347</v>
      </c>
      <c r="BO1483" s="4" t="s">
        <v>82</v>
      </c>
      <c r="BP1483" s="4" t="s">
        <v>83</v>
      </c>
      <c r="BQ1483" s="4" t="s">
        <v>5348</v>
      </c>
      <c r="BR1483" s="4" t="s">
        <v>5349</v>
      </c>
      <c r="BS1483" s="4" t="s">
        <v>129</v>
      </c>
      <c r="BT1483" s="4" t="s">
        <v>10133</v>
      </c>
    </row>
    <row r="1484" spans="1:72" ht="13.5" customHeight="1">
      <c r="A1484" s="6" t="str">
        <f>HYPERLINK("http://kyu.snu.ac.kr/sdhj/index.jsp?type=hj/GK14791_00IM0001_146a.jpg","1870_해북촌_146a")</f>
        <v>1870_해북촌_146a</v>
      </c>
      <c r="B1484" s="4">
        <v>1870</v>
      </c>
      <c r="C1484" s="4" t="s">
        <v>9233</v>
      </c>
      <c r="D1484" s="4" t="s">
        <v>9234</v>
      </c>
      <c r="E1484" s="4">
        <v>1483</v>
      </c>
      <c r="F1484" s="4">
        <v>8</v>
      </c>
      <c r="G1484" s="4" t="s">
        <v>4095</v>
      </c>
      <c r="H1484" s="4" t="s">
        <v>4096</v>
      </c>
      <c r="I1484" s="4">
        <v>15</v>
      </c>
      <c r="L1484" s="4">
        <v>2</v>
      </c>
      <c r="M1484" s="4" t="s">
        <v>5338</v>
      </c>
      <c r="N1484" s="4" t="s">
        <v>5339</v>
      </c>
      <c r="S1484" s="4" t="s">
        <v>96</v>
      </c>
      <c r="T1484" s="4" t="s">
        <v>97</v>
      </c>
      <c r="W1484" s="4" t="s">
        <v>426</v>
      </c>
      <c r="X1484" s="4" t="s">
        <v>427</v>
      </c>
      <c r="Y1484" s="4" t="s">
        <v>100</v>
      </c>
      <c r="Z1484" s="4" t="s">
        <v>101</v>
      </c>
      <c r="AC1484" s="4">
        <v>63</v>
      </c>
      <c r="AD1484" s="4" t="s">
        <v>238</v>
      </c>
      <c r="AE1484" s="4" t="s">
        <v>239</v>
      </c>
      <c r="AJ1484" s="4" t="s">
        <v>104</v>
      </c>
      <c r="AK1484" s="4" t="s">
        <v>105</v>
      </c>
      <c r="AL1484" s="4" t="s">
        <v>428</v>
      </c>
      <c r="AM1484" s="4" t="s">
        <v>429</v>
      </c>
      <c r="AT1484" s="4" t="s">
        <v>82</v>
      </c>
      <c r="AU1484" s="4" t="s">
        <v>83</v>
      </c>
      <c r="AV1484" s="4" t="s">
        <v>5350</v>
      </c>
      <c r="AW1484" s="4" t="s">
        <v>3330</v>
      </c>
      <c r="BG1484" s="4" t="s">
        <v>82</v>
      </c>
      <c r="BH1484" s="4" t="s">
        <v>83</v>
      </c>
      <c r="BI1484" s="4" t="s">
        <v>10134</v>
      </c>
      <c r="BJ1484" s="4" t="s">
        <v>5351</v>
      </c>
      <c r="BK1484" s="4" t="s">
        <v>82</v>
      </c>
      <c r="BL1484" s="4" t="s">
        <v>83</v>
      </c>
      <c r="BO1484" s="4" t="s">
        <v>82</v>
      </c>
      <c r="BP1484" s="4" t="s">
        <v>83</v>
      </c>
      <c r="BQ1484" s="4" t="s">
        <v>10135</v>
      </c>
      <c r="BR1484" s="4" t="s">
        <v>5352</v>
      </c>
      <c r="BS1484" s="4" t="s">
        <v>659</v>
      </c>
      <c r="BT1484" s="4" t="s">
        <v>660</v>
      </c>
    </row>
    <row r="1485" spans="1:72" ht="13.5" customHeight="1">
      <c r="A1485" s="6" t="str">
        <f>HYPERLINK("http://kyu.snu.ac.kr/sdhj/index.jsp?type=hj/GK14791_00IM0001_146a.jpg","1870_해북촌_146a")</f>
        <v>1870_해북촌_146a</v>
      </c>
      <c r="B1485" s="4">
        <v>1870</v>
      </c>
      <c r="C1485" s="4" t="s">
        <v>9278</v>
      </c>
      <c r="D1485" s="4" t="s">
        <v>9279</v>
      </c>
      <c r="E1485" s="4">
        <v>1484</v>
      </c>
      <c r="F1485" s="4">
        <v>8</v>
      </c>
      <c r="G1485" s="4" t="s">
        <v>4095</v>
      </c>
      <c r="H1485" s="4" t="s">
        <v>4096</v>
      </c>
      <c r="I1485" s="4">
        <v>15</v>
      </c>
      <c r="L1485" s="4">
        <v>2</v>
      </c>
      <c r="M1485" s="4" t="s">
        <v>5338</v>
      </c>
      <c r="N1485" s="4" t="s">
        <v>5339</v>
      </c>
      <c r="S1485" s="4" t="s">
        <v>116</v>
      </c>
      <c r="T1485" s="4" t="s">
        <v>117</v>
      </c>
      <c r="Y1485" s="4" t="s">
        <v>5353</v>
      </c>
      <c r="Z1485" s="4" t="s">
        <v>5354</v>
      </c>
      <c r="AC1485" s="4">
        <v>44</v>
      </c>
      <c r="AD1485" s="4" t="s">
        <v>480</v>
      </c>
      <c r="AE1485" s="4" t="s">
        <v>481</v>
      </c>
    </row>
    <row r="1486" spans="1:72" ht="13.5" customHeight="1">
      <c r="A1486" s="6" t="str">
        <f>HYPERLINK("http://kyu.snu.ac.kr/sdhj/index.jsp?type=hj/GK14791_00IM0001_146a.jpg","1870_해북촌_146a")</f>
        <v>1870_해북촌_146a</v>
      </c>
      <c r="B1486" s="4">
        <v>1870</v>
      </c>
      <c r="C1486" s="4" t="s">
        <v>9679</v>
      </c>
      <c r="D1486" s="4" t="s">
        <v>9680</v>
      </c>
      <c r="E1486" s="4">
        <v>1485</v>
      </c>
      <c r="F1486" s="4">
        <v>8</v>
      </c>
      <c r="G1486" s="4" t="s">
        <v>4095</v>
      </c>
      <c r="H1486" s="4" t="s">
        <v>4096</v>
      </c>
      <c r="I1486" s="4">
        <v>15</v>
      </c>
      <c r="L1486" s="4">
        <v>2</v>
      </c>
      <c r="M1486" s="4" t="s">
        <v>5338</v>
      </c>
      <c r="N1486" s="4" t="s">
        <v>5339</v>
      </c>
      <c r="T1486" s="4" t="s">
        <v>9906</v>
      </c>
      <c r="U1486" s="4" t="s">
        <v>138</v>
      </c>
      <c r="V1486" s="4" t="s">
        <v>139</v>
      </c>
      <c r="Y1486" s="4" t="s">
        <v>2047</v>
      </c>
      <c r="Z1486" s="4" t="s">
        <v>2048</v>
      </c>
      <c r="AD1486" s="4" t="s">
        <v>414</v>
      </c>
      <c r="AE1486" s="4" t="s">
        <v>415</v>
      </c>
    </row>
    <row r="1487" spans="1:72" ht="13.5" customHeight="1">
      <c r="A1487" s="6" t="str">
        <f>HYPERLINK("http://kyu.snu.ac.kr/sdhj/index.jsp?type=hj/GK14791_00IM0001_146a.jpg","1870_해북촌_146a")</f>
        <v>1870_해북촌_146a</v>
      </c>
      <c r="B1487" s="4">
        <v>1870</v>
      </c>
      <c r="C1487" s="4" t="s">
        <v>9679</v>
      </c>
      <c r="D1487" s="4" t="s">
        <v>9680</v>
      </c>
      <c r="E1487" s="4">
        <v>1486</v>
      </c>
      <c r="F1487" s="4">
        <v>8</v>
      </c>
      <c r="G1487" s="4" t="s">
        <v>4095</v>
      </c>
      <c r="H1487" s="4" t="s">
        <v>4096</v>
      </c>
      <c r="I1487" s="4">
        <v>15</v>
      </c>
      <c r="L1487" s="4">
        <v>2</v>
      </c>
      <c r="M1487" s="4" t="s">
        <v>5338</v>
      </c>
      <c r="N1487" s="4" t="s">
        <v>5339</v>
      </c>
      <c r="T1487" s="4" t="s">
        <v>9906</v>
      </c>
      <c r="Y1487" s="4" t="s">
        <v>2045</v>
      </c>
      <c r="Z1487" s="4" t="s">
        <v>2046</v>
      </c>
      <c r="AD1487" s="4" t="s">
        <v>282</v>
      </c>
      <c r="AE1487" s="4" t="s">
        <v>283</v>
      </c>
    </row>
    <row r="1488" spans="1:72" ht="13.5" customHeight="1">
      <c r="A1488" s="6" t="str">
        <f>HYPERLINK("http://kyu.snu.ac.kr/sdhj/index.jsp?type=hj/GK14791_00IM0001_146a.jpg","1870_해북촌_146a")</f>
        <v>1870_해북촌_146a</v>
      </c>
      <c r="B1488" s="4">
        <v>1870</v>
      </c>
      <c r="C1488" s="4" t="s">
        <v>9679</v>
      </c>
      <c r="D1488" s="4" t="s">
        <v>9680</v>
      </c>
      <c r="E1488" s="4">
        <v>1487</v>
      </c>
      <c r="F1488" s="4">
        <v>8</v>
      </c>
      <c r="G1488" s="4" t="s">
        <v>4095</v>
      </c>
      <c r="H1488" s="4" t="s">
        <v>4096</v>
      </c>
      <c r="I1488" s="4">
        <v>15</v>
      </c>
      <c r="L1488" s="4">
        <v>2</v>
      </c>
      <c r="M1488" s="4" t="s">
        <v>5338</v>
      </c>
      <c r="N1488" s="4" t="s">
        <v>5339</v>
      </c>
      <c r="T1488" s="4" t="s">
        <v>9906</v>
      </c>
      <c r="Y1488" s="4" t="s">
        <v>5355</v>
      </c>
      <c r="Z1488" s="4" t="s">
        <v>5356</v>
      </c>
      <c r="AD1488" s="4" t="s">
        <v>771</v>
      </c>
      <c r="AE1488" s="4" t="s">
        <v>772</v>
      </c>
    </row>
    <row r="1489" spans="1:72" ht="13.5" customHeight="1">
      <c r="A1489" s="6" t="str">
        <f>HYPERLINK("http://kyu.snu.ac.kr/sdhj/index.jsp?type=hj/GK14791_00IM0001_146a.jpg","1870_해북촌_146a")</f>
        <v>1870_해북촌_146a</v>
      </c>
      <c r="B1489" s="4">
        <v>1870</v>
      </c>
      <c r="C1489" s="4" t="s">
        <v>9679</v>
      </c>
      <c r="D1489" s="4" t="s">
        <v>9680</v>
      </c>
      <c r="E1489" s="4">
        <v>1488</v>
      </c>
      <c r="F1489" s="4">
        <v>8</v>
      </c>
      <c r="G1489" s="4" t="s">
        <v>4095</v>
      </c>
      <c r="H1489" s="4" t="s">
        <v>4096</v>
      </c>
      <c r="I1489" s="4">
        <v>15</v>
      </c>
      <c r="L1489" s="4">
        <v>3</v>
      </c>
      <c r="M1489" s="4" t="s">
        <v>5319</v>
      </c>
      <c r="N1489" s="4" t="s">
        <v>5320</v>
      </c>
      <c r="Q1489" s="4" t="s">
        <v>5357</v>
      </c>
      <c r="R1489" s="4" t="s">
        <v>5358</v>
      </c>
      <c r="T1489" s="4" t="s">
        <v>9237</v>
      </c>
      <c r="W1489" s="4" t="s">
        <v>10136</v>
      </c>
      <c r="X1489" s="4" t="s">
        <v>10137</v>
      </c>
      <c r="Y1489" s="4" t="s">
        <v>532</v>
      </c>
      <c r="Z1489" s="4" t="s">
        <v>533</v>
      </c>
      <c r="AC1489" s="4">
        <v>13</v>
      </c>
      <c r="AD1489" s="4" t="s">
        <v>778</v>
      </c>
      <c r="AE1489" s="4" t="s">
        <v>779</v>
      </c>
      <c r="AJ1489" s="4" t="s">
        <v>34</v>
      </c>
      <c r="AK1489" s="4" t="s">
        <v>35</v>
      </c>
      <c r="AL1489" s="4" t="s">
        <v>202</v>
      </c>
      <c r="AM1489" s="4" t="s">
        <v>203</v>
      </c>
      <c r="AT1489" s="4" t="s">
        <v>82</v>
      </c>
      <c r="AU1489" s="4" t="s">
        <v>83</v>
      </c>
      <c r="AV1489" s="4" t="s">
        <v>5359</v>
      </c>
      <c r="AW1489" s="4" t="s">
        <v>5360</v>
      </c>
      <c r="BG1489" s="4" t="s">
        <v>82</v>
      </c>
      <c r="BH1489" s="4" t="s">
        <v>83</v>
      </c>
      <c r="BI1489" s="4" t="s">
        <v>5361</v>
      </c>
      <c r="BJ1489" s="4" t="s">
        <v>3001</v>
      </c>
      <c r="BK1489" s="4" t="s">
        <v>82</v>
      </c>
      <c r="BL1489" s="4" t="s">
        <v>83</v>
      </c>
      <c r="BM1489" s="4" t="s">
        <v>5362</v>
      </c>
      <c r="BN1489" s="4" t="s">
        <v>2731</v>
      </c>
      <c r="BO1489" s="4" t="s">
        <v>82</v>
      </c>
      <c r="BP1489" s="4" t="s">
        <v>83</v>
      </c>
      <c r="BQ1489" s="4" t="s">
        <v>5363</v>
      </c>
      <c r="BR1489" s="4" t="s">
        <v>5364</v>
      </c>
      <c r="BS1489" s="4" t="s">
        <v>115</v>
      </c>
      <c r="BT1489" s="4" t="s">
        <v>10138</v>
      </c>
    </row>
    <row r="1490" spans="1:72" ht="13.5" customHeight="1">
      <c r="A1490" s="6" t="str">
        <f>HYPERLINK("http://kyu.snu.ac.kr/sdhj/index.jsp?type=hj/GK14791_00IM0001_146a.jpg","1870_해북촌_146a")</f>
        <v>1870_해북촌_146a</v>
      </c>
      <c r="B1490" s="4">
        <v>1870</v>
      </c>
      <c r="C1490" s="4" t="s">
        <v>9897</v>
      </c>
      <c r="D1490" s="4" t="s">
        <v>9898</v>
      </c>
      <c r="E1490" s="4">
        <v>1489</v>
      </c>
      <c r="F1490" s="4">
        <v>8</v>
      </c>
      <c r="G1490" s="4" t="s">
        <v>4095</v>
      </c>
      <c r="H1490" s="4" t="s">
        <v>4096</v>
      </c>
      <c r="I1490" s="4">
        <v>15</v>
      </c>
      <c r="L1490" s="4">
        <v>3</v>
      </c>
      <c r="M1490" s="4" t="s">
        <v>5319</v>
      </c>
      <c r="N1490" s="4" t="s">
        <v>5320</v>
      </c>
      <c r="S1490" s="4" t="s">
        <v>96</v>
      </c>
      <c r="T1490" s="4" t="s">
        <v>97</v>
      </c>
      <c r="W1490" s="4" t="s">
        <v>198</v>
      </c>
      <c r="X1490" s="4" t="s">
        <v>199</v>
      </c>
      <c r="Y1490" s="4" t="s">
        <v>100</v>
      </c>
      <c r="Z1490" s="4" t="s">
        <v>101</v>
      </c>
      <c r="AC1490" s="4">
        <v>57</v>
      </c>
      <c r="AD1490" s="4" t="s">
        <v>319</v>
      </c>
      <c r="AE1490" s="4" t="s">
        <v>320</v>
      </c>
      <c r="AJ1490" s="4" t="s">
        <v>104</v>
      </c>
      <c r="AK1490" s="4" t="s">
        <v>105</v>
      </c>
      <c r="AL1490" s="4" t="s">
        <v>202</v>
      </c>
      <c r="AM1490" s="4" t="s">
        <v>203</v>
      </c>
      <c r="AT1490" s="4" t="s">
        <v>82</v>
      </c>
      <c r="AU1490" s="4" t="s">
        <v>83</v>
      </c>
      <c r="AV1490" s="4" t="s">
        <v>5365</v>
      </c>
      <c r="AW1490" s="4" t="s">
        <v>5366</v>
      </c>
      <c r="BG1490" s="4" t="s">
        <v>82</v>
      </c>
      <c r="BH1490" s="4" t="s">
        <v>83</v>
      </c>
      <c r="BI1490" s="4" t="s">
        <v>5367</v>
      </c>
      <c r="BJ1490" s="4" t="s">
        <v>5368</v>
      </c>
      <c r="BK1490" s="4" t="s">
        <v>82</v>
      </c>
      <c r="BL1490" s="4" t="s">
        <v>83</v>
      </c>
      <c r="BM1490" s="4" t="s">
        <v>5369</v>
      </c>
      <c r="BN1490" s="4" t="s">
        <v>5181</v>
      </c>
      <c r="BO1490" s="4" t="s">
        <v>82</v>
      </c>
      <c r="BP1490" s="4" t="s">
        <v>83</v>
      </c>
      <c r="BQ1490" s="4" t="s">
        <v>5370</v>
      </c>
      <c r="BR1490" s="4" t="s">
        <v>5371</v>
      </c>
      <c r="BS1490" s="4" t="s">
        <v>2479</v>
      </c>
      <c r="BT1490" s="4" t="s">
        <v>2480</v>
      </c>
    </row>
    <row r="1491" spans="1:72" ht="13.5" customHeight="1">
      <c r="A1491" s="6" t="str">
        <f>HYPERLINK("http://kyu.snu.ac.kr/sdhj/index.jsp?type=hj/GK14791_00IM0001_146a.jpg","1870_해북촌_146a")</f>
        <v>1870_해북촌_146a</v>
      </c>
      <c r="B1491" s="4">
        <v>1870</v>
      </c>
      <c r="C1491" s="4" t="s">
        <v>9352</v>
      </c>
      <c r="D1491" s="4" t="s">
        <v>9353</v>
      </c>
      <c r="E1491" s="4">
        <v>1490</v>
      </c>
      <c r="F1491" s="4">
        <v>8</v>
      </c>
      <c r="G1491" s="4" t="s">
        <v>4095</v>
      </c>
      <c r="H1491" s="4" t="s">
        <v>4096</v>
      </c>
      <c r="I1491" s="4">
        <v>15</v>
      </c>
      <c r="L1491" s="4">
        <v>3</v>
      </c>
      <c r="M1491" s="4" t="s">
        <v>5319</v>
      </c>
      <c r="N1491" s="4" t="s">
        <v>5320</v>
      </c>
      <c r="S1491" s="4" t="s">
        <v>165</v>
      </c>
      <c r="T1491" s="4" t="s">
        <v>166</v>
      </c>
      <c r="Y1491" s="4" t="s">
        <v>5372</v>
      </c>
      <c r="Z1491" s="4" t="s">
        <v>5373</v>
      </c>
      <c r="AC1491" s="4">
        <v>7</v>
      </c>
      <c r="AD1491" s="4" t="s">
        <v>366</v>
      </c>
      <c r="AE1491" s="4" t="s">
        <v>367</v>
      </c>
    </row>
    <row r="1492" spans="1:72" ht="13.5" customHeight="1">
      <c r="A1492" s="6" t="str">
        <f>HYPERLINK("http://kyu.snu.ac.kr/sdhj/index.jsp?type=hj/GK14791_00IM0001_146a.jpg","1870_해북촌_146a")</f>
        <v>1870_해북촌_146a</v>
      </c>
      <c r="B1492" s="4">
        <v>1870</v>
      </c>
      <c r="C1492" s="4" t="s">
        <v>9244</v>
      </c>
      <c r="D1492" s="4" t="s">
        <v>9245</v>
      </c>
      <c r="E1492" s="4">
        <v>1491</v>
      </c>
      <c r="F1492" s="4">
        <v>8</v>
      </c>
      <c r="G1492" s="4" t="s">
        <v>4095</v>
      </c>
      <c r="H1492" s="4" t="s">
        <v>4096</v>
      </c>
      <c r="I1492" s="4">
        <v>15</v>
      </c>
      <c r="L1492" s="4">
        <v>3</v>
      </c>
      <c r="M1492" s="4" t="s">
        <v>5319</v>
      </c>
      <c r="N1492" s="4" t="s">
        <v>5320</v>
      </c>
      <c r="T1492" s="4" t="s">
        <v>9246</v>
      </c>
      <c r="U1492" s="4" t="s">
        <v>138</v>
      </c>
      <c r="V1492" s="4" t="s">
        <v>139</v>
      </c>
      <c r="Y1492" s="4" t="s">
        <v>5374</v>
      </c>
      <c r="Z1492" s="4" t="s">
        <v>5375</v>
      </c>
      <c r="AD1492" s="4" t="s">
        <v>188</v>
      </c>
      <c r="AE1492" s="4" t="s">
        <v>189</v>
      </c>
    </row>
    <row r="1493" spans="1:72" ht="13.5" customHeight="1">
      <c r="A1493" s="6" t="str">
        <f>HYPERLINK("http://kyu.snu.ac.kr/sdhj/index.jsp?type=hj/GK14791_00IM0001_146a.jpg","1870_해북촌_146a")</f>
        <v>1870_해북촌_146a</v>
      </c>
      <c r="B1493" s="4">
        <v>1870</v>
      </c>
      <c r="C1493" s="4" t="s">
        <v>9244</v>
      </c>
      <c r="D1493" s="4" t="s">
        <v>9245</v>
      </c>
      <c r="E1493" s="4">
        <v>1492</v>
      </c>
      <c r="F1493" s="4">
        <v>8</v>
      </c>
      <c r="G1493" s="4" t="s">
        <v>4095</v>
      </c>
      <c r="H1493" s="4" t="s">
        <v>4096</v>
      </c>
      <c r="I1493" s="4">
        <v>15</v>
      </c>
      <c r="L1493" s="4">
        <v>3</v>
      </c>
      <c r="M1493" s="4" t="s">
        <v>5319</v>
      </c>
      <c r="N1493" s="4" t="s">
        <v>5320</v>
      </c>
      <c r="T1493" s="4" t="s">
        <v>9246</v>
      </c>
      <c r="Y1493" s="4" t="s">
        <v>5376</v>
      </c>
      <c r="Z1493" s="4" t="s">
        <v>5377</v>
      </c>
      <c r="AD1493" s="4" t="s">
        <v>540</v>
      </c>
      <c r="AE1493" s="4" t="s">
        <v>541</v>
      </c>
    </row>
    <row r="1494" spans="1:72" ht="13.5" customHeight="1">
      <c r="A1494" s="6" t="str">
        <f>HYPERLINK("http://kyu.snu.ac.kr/sdhj/index.jsp?type=hj/GK14791_00IM0001_146a.jpg","1870_해북촌_146a")</f>
        <v>1870_해북촌_146a</v>
      </c>
      <c r="B1494" s="4">
        <v>1870</v>
      </c>
      <c r="C1494" s="4" t="s">
        <v>9244</v>
      </c>
      <c r="D1494" s="4" t="s">
        <v>9245</v>
      </c>
      <c r="E1494" s="4">
        <v>1493</v>
      </c>
      <c r="F1494" s="4">
        <v>8</v>
      </c>
      <c r="G1494" s="4" t="s">
        <v>4095</v>
      </c>
      <c r="H1494" s="4" t="s">
        <v>4096</v>
      </c>
      <c r="I1494" s="4">
        <v>15</v>
      </c>
      <c r="L1494" s="4">
        <v>3</v>
      </c>
      <c r="M1494" s="4" t="s">
        <v>5319</v>
      </c>
      <c r="N1494" s="4" t="s">
        <v>5320</v>
      </c>
      <c r="T1494" s="4" t="s">
        <v>9246</v>
      </c>
      <c r="U1494" s="4" t="s">
        <v>284</v>
      </c>
      <c r="V1494" s="4" t="s">
        <v>285</v>
      </c>
      <c r="Y1494" s="4" t="s">
        <v>5378</v>
      </c>
      <c r="Z1494" s="4" t="s">
        <v>798</v>
      </c>
      <c r="AD1494" s="4" t="s">
        <v>826</v>
      </c>
      <c r="AE1494" s="4" t="s">
        <v>827</v>
      </c>
    </row>
    <row r="1495" spans="1:72" ht="13.5" customHeight="1">
      <c r="A1495" s="6" t="str">
        <f>HYPERLINK("http://kyu.snu.ac.kr/sdhj/index.jsp?type=hj/GK14791_00IM0001_146a.jpg","1870_해북촌_146a")</f>
        <v>1870_해북촌_146a</v>
      </c>
      <c r="B1495" s="4">
        <v>1870</v>
      </c>
      <c r="C1495" s="4" t="s">
        <v>9244</v>
      </c>
      <c r="D1495" s="4" t="s">
        <v>9245</v>
      </c>
      <c r="E1495" s="4">
        <v>1494</v>
      </c>
      <c r="F1495" s="4">
        <v>8</v>
      </c>
      <c r="G1495" s="4" t="s">
        <v>4095</v>
      </c>
      <c r="H1495" s="4" t="s">
        <v>4096</v>
      </c>
      <c r="I1495" s="4">
        <v>15</v>
      </c>
      <c r="L1495" s="4">
        <v>4</v>
      </c>
      <c r="M1495" s="4" t="s">
        <v>5379</v>
      </c>
      <c r="N1495" s="4" t="s">
        <v>5380</v>
      </c>
      <c r="Q1495" s="4" t="s">
        <v>10139</v>
      </c>
      <c r="R1495" s="4" t="s">
        <v>10140</v>
      </c>
      <c r="T1495" s="4" t="s">
        <v>9109</v>
      </c>
      <c r="W1495" s="4" t="s">
        <v>10141</v>
      </c>
      <c r="X1495" s="4" t="s">
        <v>10142</v>
      </c>
      <c r="Y1495" s="4" t="s">
        <v>5379</v>
      </c>
      <c r="Z1495" s="4" t="s">
        <v>5380</v>
      </c>
      <c r="AC1495" s="4">
        <v>28</v>
      </c>
      <c r="AD1495" s="4" t="s">
        <v>771</v>
      </c>
      <c r="AE1495" s="4" t="s">
        <v>772</v>
      </c>
      <c r="AJ1495" s="4" t="s">
        <v>34</v>
      </c>
      <c r="AK1495" s="4" t="s">
        <v>35</v>
      </c>
      <c r="AL1495" s="4" t="s">
        <v>428</v>
      </c>
      <c r="AM1495" s="4" t="s">
        <v>429</v>
      </c>
      <c r="AT1495" s="4" t="s">
        <v>82</v>
      </c>
      <c r="AU1495" s="4" t="s">
        <v>83</v>
      </c>
      <c r="AV1495" s="4" t="s">
        <v>5381</v>
      </c>
      <c r="AW1495" s="4" t="s">
        <v>5382</v>
      </c>
      <c r="BG1495" s="4" t="s">
        <v>82</v>
      </c>
      <c r="BH1495" s="4" t="s">
        <v>83</v>
      </c>
      <c r="BI1495" s="4" t="s">
        <v>5383</v>
      </c>
      <c r="BJ1495" s="4" t="s">
        <v>1011</v>
      </c>
      <c r="BK1495" s="4" t="s">
        <v>82</v>
      </c>
      <c r="BL1495" s="4" t="s">
        <v>83</v>
      </c>
      <c r="BM1495" s="4" t="s">
        <v>5384</v>
      </c>
      <c r="BN1495" s="4" t="s">
        <v>5385</v>
      </c>
      <c r="BO1495" s="4" t="s">
        <v>82</v>
      </c>
      <c r="BP1495" s="4" t="s">
        <v>83</v>
      </c>
      <c r="BQ1495" s="4" t="s">
        <v>5386</v>
      </c>
      <c r="BR1495" s="4" t="s">
        <v>5387</v>
      </c>
      <c r="BS1495" s="4" t="s">
        <v>222</v>
      </c>
      <c r="BT1495" s="4" t="s">
        <v>223</v>
      </c>
    </row>
    <row r="1496" spans="1:72" ht="13.5" customHeight="1">
      <c r="A1496" s="6" t="str">
        <f>HYPERLINK("http://kyu.snu.ac.kr/sdhj/index.jsp?type=hj/GK14791_00IM0001_146a.jpg","1870_해북촌_146a")</f>
        <v>1870_해북촌_146a</v>
      </c>
      <c r="B1496" s="4">
        <v>1870</v>
      </c>
      <c r="C1496" s="4" t="s">
        <v>9477</v>
      </c>
      <c r="D1496" s="4" t="s">
        <v>9478</v>
      </c>
      <c r="E1496" s="4">
        <v>1495</v>
      </c>
      <c r="F1496" s="4">
        <v>8</v>
      </c>
      <c r="G1496" s="4" t="s">
        <v>4095</v>
      </c>
      <c r="H1496" s="4" t="s">
        <v>4096</v>
      </c>
      <c r="I1496" s="4">
        <v>15</v>
      </c>
      <c r="L1496" s="4">
        <v>4</v>
      </c>
      <c r="M1496" s="4" t="s">
        <v>5379</v>
      </c>
      <c r="N1496" s="4" t="s">
        <v>5380</v>
      </c>
      <c r="S1496" s="4" t="s">
        <v>96</v>
      </c>
      <c r="T1496" s="4" t="s">
        <v>97</v>
      </c>
      <c r="W1496" s="4" t="s">
        <v>126</v>
      </c>
      <c r="X1496" s="4" t="s">
        <v>9119</v>
      </c>
      <c r="Y1496" s="4" t="s">
        <v>100</v>
      </c>
      <c r="Z1496" s="4" t="s">
        <v>101</v>
      </c>
      <c r="AC1496" s="4">
        <v>34</v>
      </c>
      <c r="AD1496" s="4" t="s">
        <v>540</v>
      </c>
      <c r="AE1496" s="4" t="s">
        <v>541</v>
      </c>
      <c r="AJ1496" s="4" t="s">
        <v>104</v>
      </c>
      <c r="AK1496" s="4" t="s">
        <v>105</v>
      </c>
      <c r="AL1496" s="4" t="s">
        <v>115</v>
      </c>
      <c r="AM1496" s="4" t="s">
        <v>9554</v>
      </c>
      <c r="AT1496" s="4" t="s">
        <v>82</v>
      </c>
      <c r="AU1496" s="4" t="s">
        <v>83</v>
      </c>
      <c r="AV1496" s="4" t="s">
        <v>5388</v>
      </c>
      <c r="AW1496" s="4" t="s">
        <v>5389</v>
      </c>
      <c r="BG1496" s="4" t="s">
        <v>82</v>
      </c>
      <c r="BH1496" s="4" t="s">
        <v>83</v>
      </c>
      <c r="BI1496" s="4" t="s">
        <v>4137</v>
      </c>
      <c r="BJ1496" s="4" t="s">
        <v>4138</v>
      </c>
      <c r="BK1496" s="4" t="s">
        <v>82</v>
      </c>
      <c r="BL1496" s="4" t="s">
        <v>83</v>
      </c>
      <c r="BM1496" s="4" t="s">
        <v>5390</v>
      </c>
      <c r="BN1496" s="4" t="s">
        <v>5391</v>
      </c>
      <c r="BO1496" s="4" t="s">
        <v>82</v>
      </c>
      <c r="BP1496" s="4" t="s">
        <v>83</v>
      </c>
      <c r="BQ1496" s="4" t="s">
        <v>5392</v>
      </c>
      <c r="BR1496" s="4" t="s">
        <v>5393</v>
      </c>
      <c r="BS1496" s="4" t="s">
        <v>202</v>
      </c>
      <c r="BT1496" s="4" t="s">
        <v>203</v>
      </c>
    </row>
    <row r="1497" spans="1:72" ht="13.5" customHeight="1">
      <c r="A1497" s="6" t="str">
        <f>HYPERLINK("http://kyu.snu.ac.kr/sdhj/index.jsp?type=hj/GK14791_00IM0001_146a.jpg","1870_해북촌_146a")</f>
        <v>1870_해북촌_146a</v>
      </c>
      <c r="B1497" s="4">
        <v>1870</v>
      </c>
      <c r="C1497" s="4" t="s">
        <v>9233</v>
      </c>
      <c r="D1497" s="4" t="s">
        <v>9234</v>
      </c>
      <c r="E1497" s="4">
        <v>1496</v>
      </c>
      <c r="F1497" s="4">
        <v>8</v>
      </c>
      <c r="G1497" s="4" t="s">
        <v>4095</v>
      </c>
      <c r="H1497" s="4" t="s">
        <v>4096</v>
      </c>
      <c r="I1497" s="4">
        <v>15</v>
      </c>
      <c r="L1497" s="4">
        <v>4</v>
      </c>
      <c r="M1497" s="4" t="s">
        <v>5379</v>
      </c>
      <c r="N1497" s="4" t="s">
        <v>5380</v>
      </c>
      <c r="T1497" s="4" t="s">
        <v>9120</v>
      </c>
      <c r="U1497" s="4" t="s">
        <v>138</v>
      </c>
      <c r="V1497" s="4" t="s">
        <v>139</v>
      </c>
      <c r="Y1497" s="4" t="s">
        <v>144</v>
      </c>
      <c r="Z1497" s="4" t="s">
        <v>145</v>
      </c>
      <c r="AD1497" s="4" t="s">
        <v>174</v>
      </c>
      <c r="AE1497" s="4" t="s">
        <v>175</v>
      </c>
    </row>
    <row r="1498" spans="1:72" ht="13.5" customHeight="1">
      <c r="A1498" s="6" t="str">
        <f>HYPERLINK("http://kyu.snu.ac.kr/sdhj/index.jsp?type=hj/GK14791_00IM0001_146b.jpg","1870_해북촌_146b")</f>
        <v>1870_해북촌_146b</v>
      </c>
      <c r="B1498" s="4">
        <v>1870</v>
      </c>
      <c r="C1498" s="4" t="s">
        <v>9116</v>
      </c>
      <c r="D1498" s="4" t="s">
        <v>9117</v>
      </c>
      <c r="E1498" s="4">
        <v>1497</v>
      </c>
      <c r="F1498" s="4">
        <v>8</v>
      </c>
      <c r="G1498" s="4" t="s">
        <v>4095</v>
      </c>
      <c r="H1498" s="4" t="s">
        <v>4096</v>
      </c>
      <c r="I1498" s="4">
        <v>15</v>
      </c>
      <c r="L1498" s="4">
        <v>5</v>
      </c>
      <c r="M1498" s="4" t="s">
        <v>5394</v>
      </c>
      <c r="N1498" s="4" t="s">
        <v>5395</v>
      </c>
      <c r="T1498" s="4" t="s">
        <v>9515</v>
      </c>
      <c r="U1498" s="4" t="s">
        <v>1971</v>
      </c>
      <c r="V1498" s="4" t="s">
        <v>1972</v>
      </c>
      <c r="W1498" s="4" t="s">
        <v>686</v>
      </c>
      <c r="X1498" s="4" t="s">
        <v>687</v>
      </c>
      <c r="Y1498" s="4" t="s">
        <v>5396</v>
      </c>
      <c r="Z1498" s="4" t="s">
        <v>5397</v>
      </c>
      <c r="AC1498" s="4">
        <v>68</v>
      </c>
      <c r="AD1498" s="4" t="s">
        <v>366</v>
      </c>
      <c r="AE1498" s="4" t="s">
        <v>367</v>
      </c>
      <c r="AJ1498" s="4" t="s">
        <v>34</v>
      </c>
      <c r="AK1498" s="4" t="s">
        <v>35</v>
      </c>
      <c r="AL1498" s="4" t="s">
        <v>684</v>
      </c>
      <c r="AM1498" s="4" t="s">
        <v>685</v>
      </c>
      <c r="AT1498" s="4" t="s">
        <v>1971</v>
      </c>
      <c r="AU1498" s="4" t="s">
        <v>1972</v>
      </c>
      <c r="AV1498" s="4" t="s">
        <v>5398</v>
      </c>
      <c r="AW1498" s="4" t="s">
        <v>5399</v>
      </c>
      <c r="BG1498" s="4" t="s">
        <v>1971</v>
      </c>
      <c r="BH1498" s="4" t="s">
        <v>1972</v>
      </c>
      <c r="BI1498" s="4" t="s">
        <v>5400</v>
      </c>
      <c r="BJ1498" s="4" t="s">
        <v>5401</v>
      </c>
      <c r="BK1498" s="4" t="s">
        <v>1971</v>
      </c>
      <c r="BL1498" s="4" t="s">
        <v>1972</v>
      </c>
      <c r="BM1498" s="4" t="s">
        <v>5402</v>
      </c>
      <c r="BN1498" s="4" t="s">
        <v>2632</v>
      </c>
      <c r="BO1498" s="4" t="s">
        <v>1971</v>
      </c>
      <c r="BP1498" s="4" t="s">
        <v>1972</v>
      </c>
      <c r="BQ1498" s="4" t="s">
        <v>5403</v>
      </c>
      <c r="BR1498" s="4" t="s">
        <v>5404</v>
      </c>
      <c r="BS1498" s="4" t="s">
        <v>202</v>
      </c>
      <c r="BT1498" s="4" t="s">
        <v>203</v>
      </c>
    </row>
    <row r="1499" spans="1:72" ht="13.5" customHeight="1">
      <c r="A1499" s="6" t="str">
        <f>HYPERLINK("http://kyu.snu.ac.kr/sdhj/index.jsp?type=hj/GK14791_00IM0001_146b.jpg","1870_해북촌_146b")</f>
        <v>1870_해북촌_146b</v>
      </c>
      <c r="B1499" s="4">
        <v>1870</v>
      </c>
      <c r="C1499" s="4" t="s">
        <v>9127</v>
      </c>
      <c r="D1499" s="4" t="s">
        <v>9128</v>
      </c>
      <c r="E1499" s="4">
        <v>1498</v>
      </c>
      <c r="F1499" s="4">
        <v>8</v>
      </c>
      <c r="G1499" s="4" t="s">
        <v>4095</v>
      </c>
      <c r="H1499" s="4" t="s">
        <v>4096</v>
      </c>
      <c r="I1499" s="4">
        <v>15</v>
      </c>
      <c r="L1499" s="4">
        <v>5</v>
      </c>
      <c r="M1499" s="4" t="s">
        <v>5394</v>
      </c>
      <c r="N1499" s="4" t="s">
        <v>5395</v>
      </c>
      <c r="S1499" s="4" t="s">
        <v>96</v>
      </c>
      <c r="T1499" s="4" t="s">
        <v>97</v>
      </c>
      <c r="W1499" s="4" t="s">
        <v>688</v>
      </c>
      <c r="X1499" s="4" t="s">
        <v>689</v>
      </c>
      <c r="Y1499" s="4" t="s">
        <v>21</v>
      </c>
      <c r="Z1499" s="4" t="s">
        <v>22</v>
      </c>
      <c r="AC1499" s="4">
        <v>68</v>
      </c>
      <c r="AD1499" s="4" t="s">
        <v>366</v>
      </c>
      <c r="AE1499" s="4" t="s">
        <v>367</v>
      </c>
      <c r="AJ1499" s="4" t="s">
        <v>34</v>
      </c>
      <c r="AK1499" s="4" t="s">
        <v>35</v>
      </c>
      <c r="AL1499" s="4" t="s">
        <v>222</v>
      </c>
      <c r="AM1499" s="4" t="s">
        <v>223</v>
      </c>
    </row>
    <row r="1500" spans="1:72" ht="13.5" customHeight="1">
      <c r="A1500" s="6" t="str">
        <f>HYPERLINK("http://kyu.snu.ac.kr/sdhj/index.jsp?type=hj/GK14791_00IM0001_146b.jpg","1870_해북촌_146b")</f>
        <v>1870_해북촌_146b</v>
      </c>
      <c r="B1500" s="4">
        <v>1870</v>
      </c>
      <c r="C1500" s="4" t="s">
        <v>9212</v>
      </c>
      <c r="D1500" s="4" t="s">
        <v>9213</v>
      </c>
      <c r="E1500" s="4">
        <v>1499</v>
      </c>
      <c r="F1500" s="4">
        <v>8</v>
      </c>
      <c r="G1500" s="4" t="s">
        <v>4095</v>
      </c>
      <c r="H1500" s="4" t="s">
        <v>4096</v>
      </c>
      <c r="I1500" s="4">
        <v>15</v>
      </c>
      <c r="L1500" s="4">
        <v>5</v>
      </c>
      <c r="M1500" s="4" t="s">
        <v>5394</v>
      </c>
      <c r="N1500" s="4" t="s">
        <v>5395</v>
      </c>
      <c r="T1500" s="4" t="s">
        <v>9521</v>
      </c>
      <c r="U1500" s="4" t="s">
        <v>138</v>
      </c>
      <c r="V1500" s="4" t="s">
        <v>139</v>
      </c>
      <c r="Y1500" s="4" t="s">
        <v>5405</v>
      </c>
      <c r="Z1500" s="4" t="s">
        <v>5406</v>
      </c>
      <c r="AD1500" s="4" t="s">
        <v>174</v>
      </c>
      <c r="AE1500" s="4" t="s">
        <v>175</v>
      </c>
    </row>
    <row r="1501" spans="1:72" ht="13.5" customHeight="1">
      <c r="A1501" s="6" t="str">
        <f>HYPERLINK("http://kyu.snu.ac.kr/sdhj/index.jsp?type=hj/GK14791_00IM0001_146b.jpg","1870_해북촌_146b")</f>
        <v>1870_해북촌_146b</v>
      </c>
      <c r="B1501" s="4">
        <v>1870</v>
      </c>
      <c r="C1501" s="4" t="s">
        <v>9212</v>
      </c>
      <c r="D1501" s="4" t="s">
        <v>9213</v>
      </c>
      <c r="E1501" s="4">
        <v>1500</v>
      </c>
      <c r="F1501" s="4">
        <v>8</v>
      </c>
      <c r="G1501" s="4" t="s">
        <v>4095</v>
      </c>
      <c r="H1501" s="4" t="s">
        <v>4096</v>
      </c>
      <c r="I1501" s="4">
        <v>16</v>
      </c>
      <c r="J1501" s="4" t="s">
        <v>5407</v>
      </c>
      <c r="K1501" s="4" t="s">
        <v>10143</v>
      </c>
      <c r="L1501" s="4">
        <v>1</v>
      </c>
      <c r="M1501" s="4" t="s">
        <v>5408</v>
      </c>
      <c r="N1501" s="4" t="s">
        <v>5409</v>
      </c>
      <c r="Q1501" s="4" t="s">
        <v>5410</v>
      </c>
      <c r="R1501" s="4" t="s">
        <v>5411</v>
      </c>
      <c r="T1501" s="4" t="s">
        <v>9443</v>
      </c>
      <c r="U1501" s="4" t="s">
        <v>10144</v>
      </c>
      <c r="V1501" s="4" t="s">
        <v>10145</v>
      </c>
      <c r="W1501" s="4" t="s">
        <v>10146</v>
      </c>
      <c r="X1501" s="4" t="s">
        <v>10147</v>
      </c>
      <c r="Y1501" s="4" t="s">
        <v>5412</v>
      </c>
      <c r="Z1501" s="4" t="s">
        <v>5413</v>
      </c>
      <c r="AC1501" s="4">
        <v>27</v>
      </c>
      <c r="AD1501" s="4" t="s">
        <v>136</v>
      </c>
      <c r="AE1501" s="4" t="s">
        <v>137</v>
      </c>
      <c r="AJ1501" s="4" t="s">
        <v>34</v>
      </c>
      <c r="AK1501" s="4" t="s">
        <v>35</v>
      </c>
      <c r="AL1501" s="4" t="s">
        <v>909</v>
      </c>
      <c r="AM1501" s="4" t="s">
        <v>910</v>
      </c>
      <c r="AT1501" s="4" t="s">
        <v>82</v>
      </c>
      <c r="AU1501" s="4" t="s">
        <v>83</v>
      </c>
      <c r="AV1501" s="4" t="s">
        <v>5414</v>
      </c>
      <c r="AW1501" s="4" t="s">
        <v>5415</v>
      </c>
      <c r="BG1501" s="4" t="s">
        <v>82</v>
      </c>
      <c r="BH1501" s="4" t="s">
        <v>83</v>
      </c>
      <c r="BI1501" s="4" t="s">
        <v>5416</v>
      </c>
      <c r="BJ1501" s="4" t="s">
        <v>10148</v>
      </c>
      <c r="BK1501" s="4" t="s">
        <v>82</v>
      </c>
      <c r="BL1501" s="4" t="s">
        <v>83</v>
      </c>
      <c r="BM1501" s="4" t="s">
        <v>5417</v>
      </c>
      <c r="BN1501" s="4" t="s">
        <v>5418</v>
      </c>
      <c r="BO1501" s="4" t="s">
        <v>82</v>
      </c>
      <c r="BP1501" s="4" t="s">
        <v>83</v>
      </c>
      <c r="BQ1501" s="4" t="s">
        <v>5419</v>
      </c>
      <c r="BR1501" s="4" t="s">
        <v>5420</v>
      </c>
      <c r="BS1501" s="4" t="s">
        <v>995</v>
      </c>
      <c r="BT1501" s="4" t="s">
        <v>969</v>
      </c>
    </row>
    <row r="1502" spans="1:72" ht="13.5" customHeight="1">
      <c r="A1502" s="6" t="str">
        <f>HYPERLINK("http://kyu.snu.ac.kr/sdhj/index.jsp?type=hj/GK14791_00IM0001_146b.jpg","1870_해북촌_146b")</f>
        <v>1870_해북촌_146b</v>
      </c>
      <c r="B1502" s="4">
        <v>1870</v>
      </c>
      <c r="C1502" s="4" t="s">
        <v>9812</v>
      </c>
      <c r="D1502" s="4" t="s">
        <v>9813</v>
      </c>
      <c r="E1502" s="4">
        <v>1501</v>
      </c>
      <c r="F1502" s="4">
        <v>8</v>
      </c>
      <c r="G1502" s="4" t="s">
        <v>4095</v>
      </c>
      <c r="H1502" s="4" t="s">
        <v>4096</v>
      </c>
      <c r="I1502" s="4">
        <v>16</v>
      </c>
      <c r="L1502" s="4">
        <v>1</v>
      </c>
      <c r="M1502" s="4" t="s">
        <v>5408</v>
      </c>
      <c r="N1502" s="4" t="s">
        <v>5409</v>
      </c>
      <c r="S1502" s="4" t="s">
        <v>165</v>
      </c>
      <c r="T1502" s="4" t="s">
        <v>166</v>
      </c>
      <c r="Y1502" s="4" t="s">
        <v>5421</v>
      </c>
      <c r="Z1502" s="4" t="s">
        <v>5422</v>
      </c>
      <c r="AC1502" s="4">
        <v>14</v>
      </c>
      <c r="AD1502" s="4" t="s">
        <v>218</v>
      </c>
      <c r="AE1502" s="4" t="s">
        <v>219</v>
      </c>
    </row>
    <row r="1503" spans="1:72" ht="13.5" customHeight="1">
      <c r="A1503" s="6" t="str">
        <f>HYPERLINK("http://kyu.snu.ac.kr/sdhj/index.jsp?type=hj/GK14791_00IM0001_146b.jpg","1870_해북촌_146b")</f>
        <v>1870_해북촌_146b</v>
      </c>
      <c r="B1503" s="4">
        <v>1870</v>
      </c>
      <c r="C1503" s="4" t="s">
        <v>9445</v>
      </c>
      <c r="D1503" s="4" t="s">
        <v>9446</v>
      </c>
      <c r="E1503" s="4">
        <v>1502</v>
      </c>
      <c r="F1503" s="4">
        <v>8</v>
      </c>
      <c r="G1503" s="4" t="s">
        <v>4095</v>
      </c>
      <c r="H1503" s="4" t="s">
        <v>4096</v>
      </c>
      <c r="I1503" s="4">
        <v>16</v>
      </c>
      <c r="L1503" s="4">
        <v>1</v>
      </c>
      <c r="M1503" s="4" t="s">
        <v>5408</v>
      </c>
      <c r="N1503" s="4" t="s">
        <v>5409</v>
      </c>
      <c r="T1503" s="4" t="s">
        <v>9447</v>
      </c>
      <c r="U1503" s="4" t="s">
        <v>138</v>
      </c>
      <c r="V1503" s="4" t="s">
        <v>139</v>
      </c>
      <c r="Y1503" s="4" t="s">
        <v>5423</v>
      </c>
      <c r="Z1503" s="4" t="s">
        <v>5424</v>
      </c>
      <c r="AD1503" s="4" t="s">
        <v>238</v>
      </c>
      <c r="AE1503" s="4" t="s">
        <v>239</v>
      </c>
    </row>
    <row r="1504" spans="1:72" ht="13.5" customHeight="1">
      <c r="A1504" s="6" t="str">
        <f>HYPERLINK("http://kyu.snu.ac.kr/sdhj/index.jsp?type=hj/GK14791_00IM0001_146b.jpg","1870_해북촌_146b")</f>
        <v>1870_해북촌_146b</v>
      </c>
      <c r="B1504" s="4">
        <v>1870</v>
      </c>
      <c r="C1504" s="4" t="s">
        <v>9445</v>
      </c>
      <c r="D1504" s="4" t="s">
        <v>9446</v>
      </c>
      <c r="E1504" s="4">
        <v>1503</v>
      </c>
      <c r="F1504" s="4">
        <v>8</v>
      </c>
      <c r="G1504" s="4" t="s">
        <v>4095</v>
      </c>
      <c r="H1504" s="4" t="s">
        <v>4096</v>
      </c>
      <c r="I1504" s="4">
        <v>16</v>
      </c>
      <c r="L1504" s="4">
        <v>1</v>
      </c>
      <c r="M1504" s="4" t="s">
        <v>5408</v>
      </c>
      <c r="N1504" s="4" t="s">
        <v>5409</v>
      </c>
      <c r="T1504" s="4" t="s">
        <v>9447</v>
      </c>
      <c r="U1504" s="4" t="s">
        <v>138</v>
      </c>
      <c r="V1504" s="4" t="s">
        <v>139</v>
      </c>
      <c r="Y1504" s="4" t="s">
        <v>5425</v>
      </c>
      <c r="Z1504" s="4" t="s">
        <v>5426</v>
      </c>
      <c r="AD1504" s="4" t="s">
        <v>671</v>
      </c>
      <c r="AE1504" s="4" t="s">
        <v>672</v>
      </c>
    </row>
    <row r="1505" spans="1:72" ht="13.5" customHeight="1">
      <c r="A1505" s="6" t="str">
        <f>HYPERLINK("http://kyu.snu.ac.kr/sdhj/index.jsp?type=hj/GK14791_00IM0001_146b.jpg","1870_해북촌_146b")</f>
        <v>1870_해북촌_146b</v>
      </c>
      <c r="B1505" s="4">
        <v>1870</v>
      </c>
      <c r="C1505" s="4" t="s">
        <v>9445</v>
      </c>
      <c r="D1505" s="4" t="s">
        <v>9446</v>
      </c>
      <c r="E1505" s="4">
        <v>1504</v>
      </c>
      <c r="F1505" s="4">
        <v>8</v>
      </c>
      <c r="G1505" s="4" t="s">
        <v>4095</v>
      </c>
      <c r="H1505" s="4" t="s">
        <v>4096</v>
      </c>
      <c r="I1505" s="4">
        <v>16</v>
      </c>
      <c r="L1505" s="4">
        <v>2</v>
      </c>
      <c r="M1505" s="4" t="s">
        <v>5427</v>
      </c>
      <c r="N1505" s="4" t="s">
        <v>5428</v>
      </c>
      <c r="Q1505" s="4" t="s">
        <v>5429</v>
      </c>
      <c r="R1505" s="4" t="s">
        <v>10149</v>
      </c>
      <c r="T1505" s="4" t="s">
        <v>9814</v>
      </c>
      <c r="W1505" s="4" t="s">
        <v>75</v>
      </c>
      <c r="X1505" s="4" t="s">
        <v>10150</v>
      </c>
      <c r="Y1505" s="4" t="s">
        <v>5430</v>
      </c>
      <c r="Z1505" s="4" t="s">
        <v>5431</v>
      </c>
      <c r="AC1505" s="4">
        <v>41</v>
      </c>
      <c r="AD1505" s="4" t="s">
        <v>174</v>
      </c>
      <c r="AE1505" s="4" t="s">
        <v>175</v>
      </c>
      <c r="AJ1505" s="4" t="s">
        <v>34</v>
      </c>
      <c r="AK1505" s="4" t="s">
        <v>35</v>
      </c>
      <c r="AL1505" s="4" t="s">
        <v>260</v>
      </c>
      <c r="AM1505" s="4" t="s">
        <v>261</v>
      </c>
      <c r="AT1505" s="4" t="s">
        <v>2783</v>
      </c>
      <c r="AU1505" s="4" t="s">
        <v>2784</v>
      </c>
      <c r="AV1505" s="4" t="s">
        <v>5432</v>
      </c>
      <c r="AW1505" s="4" t="s">
        <v>5433</v>
      </c>
      <c r="BG1505" s="4" t="s">
        <v>2783</v>
      </c>
      <c r="BH1505" s="4" t="s">
        <v>2784</v>
      </c>
      <c r="BI1505" s="4" t="s">
        <v>5434</v>
      </c>
      <c r="BJ1505" s="4" t="s">
        <v>5435</v>
      </c>
      <c r="BK1505" s="4" t="s">
        <v>2783</v>
      </c>
      <c r="BL1505" s="4" t="s">
        <v>2784</v>
      </c>
      <c r="BM1505" s="4" t="s">
        <v>5436</v>
      </c>
      <c r="BN1505" s="4" t="s">
        <v>5437</v>
      </c>
      <c r="BO1505" s="4" t="s">
        <v>2783</v>
      </c>
      <c r="BP1505" s="4" t="s">
        <v>2784</v>
      </c>
      <c r="BQ1505" s="4" t="s">
        <v>5438</v>
      </c>
      <c r="BR1505" s="4" t="s">
        <v>5439</v>
      </c>
      <c r="BS1505" s="4" t="s">
        <v>115</v>
      </c>
      <c r="BT1505" s="4" t="s">
        <v>10151</v>
      </c>
    </row>
    <row r="1506" spans="1:72" ht="13.5" customHeight="1">
      <c r="A1506" s="6" t="str">
        <f>HYPERLINK("http://kyu.snu.ac.kr/sdhj/index.jsp?type=hj/GK14791_00IM0001_146b.jpg","1870_해북촌_146b")</f>
        <v>1870_해북촌_146b</v>
      </c>
      <c r="B1506" s="4">
        <v>1870</v>
      </c>
      <c r="C1506" s="4" t="s">
        <v>9222</v>
      </c>
      <c r="D1506" s="4" t="s">
        <v>9223</v>
      </c>
      <c r="E1506" s="4">
        <v>1505</v>
      </c>
      <c r="F1506" s="4">
        <v>8</v>
      </c>
      <c r="G1506" s="4" t="s">
        <v>4095</v>
      </c>
      <c r="H1506" s="4" t="s">
        <v>4096</v>
      </c>
      <c r="I1506" s="4">
        <v>16</v>
      </c>
      <c r="L1506" s="4">
        <v>2</v>
      </c>
      <c r="M1506" s="4" t="s">
        <v>5427</v>
      </c>
      <c r="N1506" s="4" t="s">
        <v>5428</v>
      </c>
      <c r="S1506" s="4" t="s">
        <v>96</v>
      </c>
      <c r="T1506" s="4" t="s">
        <v>97</v>
      </c>
      <c r="W1506" s="4" t="s">
        <v>75</v>
      </c>
      <c r="X1506" s="4" t="s">
        <v>10150</v>
      </c>
      <c r="Y1506" s="4" t="s">
        <v>21</v>
      </c>
      <c r="Z1506" s="4" t="s">
        <v>22</v>
      </c>
      <c r="AC1506" s="4">
        <v>31</v>
      </c>
      <c r="AD1506" s="4" t="s">
        <v>414</v>
      </c>
      <c r="AE1506" s="4" t="s">
        <v>415</v>
      </c>
      <c r="AJ1506" s="4" t="s">
        <v>34</v>
      </c>
      <c r="AK1506" s="4" t="s">
        <v>35</v>
      </c>
      <c r="AL1506" s="4" t="s">
        <v>436</v>
      </c>
      <c r="AM1506" s="4" t="s">
        <v>437</v>
      </c>
      <c r="AT1506" s="4" t="s">
        <v>2783</v>
      </c>
      <c r="AU1506" s="4" t="s">
        <v>2784</v>
      </c>
      <c r="AV1506" s="4" t="s">
        <v>5440</v>
      </c>
      <c r="AW1506" s="4" t="s">
        <v>5441</v>
      </c>
      <c r="BG1506" s="4" t="s">
        <v>2783</v>
      </c>
      <c r="BH1506" s="4" t="s">
        <v>2784</v>
      </c>
      <c r="BI1506" s="4" t="s">
        <v>4351</v>
      </c>
      <c r="BJ1506" s="4" t="s">
        <v>4352</v>
      </c>
      <c r="BK1506" s="4" t="s">
        <v>1812</v>
      </c>
      <c r="BL1506" s="4" t="s">
        <v>1813</v>
      </c>
      <c r="BM1506" s="4" t="s">
        <v>4353</v>
      </c>
      <c r="BN1506" s="4" t="s">
        <v>4354</v>
      </c>
      <c r="BO1506" s="4" t="s">
        <v>2783</v>
      </c>
      <c r="BP1506" s="4" t="s">
        <v>2784</v>
      </c>
      <c r="BQ1506" s="4" t="s">
        <v>5442</v>
      </c>
      <c r="BR1506" s="4" t="s">
        <v>5443</v>
      </c>
      <c r="BS1506" s="4" t="s">
        <v>202</v>
      </c>
      <c r="BT1506" s="4" t="s">
        <v>203</v>
      </c>
    </row>
    <row r="1507" spans="1:72" ht="13.5" customHeight="1">
      <c r="A1507" s="6" t="str">
        <f>HYPERLINK("http://kyu.snu.ac.kr/sdhj/index.jsp?type=hj/GK14791_00IM0001_146b.jpg","1870_해북촌_146b")</f>
        <v>1870_해북촌_146b</v>
      </c>
      <c r="B1507" s="4">
        <v>1870</v>
      </c>
      <c r="C1507" s="4" t="s">
        <v>9254</v>
      </c>
      <c r="D1507" s="4" t="s">
        <v>9255</v>
      </c>
      <c r="E1507" s="4">
        <v>1506</v>
      </c>
      <c r="F1507" s="4">
        <v>8</v>
      </c>
      <c r="G1507" s="4" t="s">
        <v>4095</v>
      </c>
      <c r="H1507" s="4" t="s">
        <v>4096</v>
      </c>
      <c r="I1507" s="4">
        <v>16</v>
      </c>
      <c r="L1507" s="4">
        <v>2</v>
      </c>
      <c r="M1507" s="4" t="s">
        <v>5427</v>
      </c>
      <c r="N1507" s="4" t="s">
        <v>5428</v>
      </c>
      <c r="S1507" s="4" t="s">
        <v>4425</v>
      </c>
      <c r="T1507" s="4" t="s">
        <v>1840</v>
      </c>
      <c r="Y1507" s="4" t="s">
        <v>5444</v>
      </c>
      <c r="Z1507" s="4" t="s">
        <v>4478</v>
      </c>
      <c r="AC1507" s="4">
        <v>50</v>
      </c>
      <c r="AD1507" s="4" t="s">
        <v>169</v>
      </c>
      <c r="AE1507" s="4" t="s">
        <v>170</v>
      </c>
    </row>
    <row r="1508" spans="1:72" ht="13.5" customHeight="1">
      <c r="A1508" s="6" t="str">
        <f>HYPERLINK("http://kyu.snu.ac.kr/sdhj/index.jsp?type=hj/GK14791_00IM0001_146b.jpg","1870_해북촌_146b")</f>
        <v>1870_해북촌_146b</v>
      </c>
      <c r="B1508" s="4">
        <v>1870</v>
      </c>
      <c r="C1508" s="4" t="s">
        <v>9819</v>
      </c>
      <c r="D1508" s="4" t="s">
        <v>9820</v>
      </c>
      <c r="E1508" s="4">
        <v>1507</v>
      </c>
      <c r="F1508" s="4">
        <v>8</v>
      </c>
      <c r="G1508" s="4" t="s">
        <v>4095</v>
      </c>
      <c r="H1508" s="4" t="s">
        <v>4096</v>
      </c>
      <c r="I1508" s="4">
        <v>16</v>
      </c>
      <c r="L1508" s="4">
        <v>2</v>
      </c>
      <c r="M1508" s="4" t="s">
        <v>5427</v>
      </c>
      <c r="N1508" s="4" t="s">
        <v>5428</v>
      </c>
      <c r="T1508" s="4" t="s">
        <v>9818</v>
      </c>
      <c r="U1508" s="4" t="s">
        <v>138</v>
      </c>
      <c r="V1508" s="4" t="s">
        <v>139</v>
      </c>
      <c r="Y1508" s="4" t="s">
        <v>5445</v>
      </c>
      <c r="Z1508" s="4" t="s">
        <v>5446</v>
      </c>
      <c r="AD1508" s="4" t="s">
        <v>174</v>
      </c>
      <c r="AE1508" s="4" t="s">
        <v>175</v>
      </c>
    </row>
    <row r="1509" spans="1:72" ht="13.5" customHeight="1">
      <c r="A1509" s="6" t="str">
        <f>HYPERLINK("http://kyu.snu.ac.kr/sdhj/index.jsp?type=hj/GK14791_00IM0001_146b.jpg","1870_해북촌_146b")</f>
        <v>1870_해북촌_146b</v>
      </c>
      <c r="B1509" s="4">
        <v>1870</v>
      </c>
      <c r="C1509" s="4" t="s">
        <v>9819</v>
      </c>
      <c r="D1509" s="4" t="s">
        <v>9820</v>
      </c>
      <c r="E1509" s="4">
        <v>1508</v>
      </c>
      <c r="F1509" s="4">
        <v>8</v>
      </c>
      <c r="G1509" s="4" t="s">
        <v>4095</v>
      </c>
      <c r="H1509" s="4" t="s">
        <v>4096</v>
      </c>
      <c r="I1509" s="4">
        <v>16</v>
      </c>
      <c r="L1509" s="4">
        <v>2</v>
      </c>
      <c r="M1509" s="4" t="s">
        <v>5427</v>
      </c>
      <c r="N1509" s="4" t="s">
        <v>5428</v>
      </c>
      <c r="T1509" s="4" t="s">
        <v>9818</v>
      </c>
      <c r="Y1509" s="4" t="s">
        <v>286</v>
      </c>
      <c r="Z1509" s="4" t="s">
        <v>10152</v>
      </c>
      <c r="AD1509" s="4" t="s">
        <v>404</v>
      </c>
      <c r="AE1509" s="4" t="s">
        <v>405</v>
      </c>
    </row>
    <row r="1510" spans="1:72" ht="13.5" customHeight="1">
      <c r="A1510" s="6" t="str">
        <f>HYPERLINK("http://kyu.snu.ac.kr/sdhj/index.jsp?type=hj/GK14791_00IM0001_146b.jpg","1870_해북촌_146b")</f>
        <v>1870_해북촌_146b</v>
      </c>
      <c r="B1510" s="4">
        <v>1870</v>
      </c>
      <c r="C1510" s="4" t="s">
        <v>9819</v>
      </c>
      <c r="D1510" s="4" t="s">
        <v>9820</v>
      </c>
      <c r="E1510" s="4">
        <v>1509</v>
      </c>
      <c r="F1510" s="4">
        <v>8</v>
      </c>
      <c r="G1510" s="4" t="s">
        <v>4095</v>
      </c>
      <c r="H1510" s="4" t="s">
        <v>4096</v>
      </c>
      <c r="I1510" s="4">
        <v>16</v>
      </c>
      <c r="L1510" s="4">
        <v>3</v>
      </c>
      <c r="M1510" s="4" t="s">
        <v>5447</v>
      </c>
      <c r="N1510" s="4" t="s">
        <v>5448</v>
      </c>
      <c r="T1510" s="4" t="s">
        <v>9572</v>
      </c>
      <c r="U1510" s="4" t="s">
        <v>73</v>
      </c>
      <c r="V1510" s="4" t="s">
        <v>74</v>
      </c>
      <c r="W1510" s="4" t="s">
        <v>126</v>
      </c>
      <c r="X1510" s="4" t="s">
        <v>9703</v>
      </c>
      <c r="Y1510" s="4" t="s">
        <v>5449</v>
      </c>
      <c r="Z1510" s="4" t="s">
        <v>4395</v>
      </c>
      <c r="AC1510" s="4">
        <v>56</v>
      </c>
      <c r="AD1510" s="4" t="s">
        <v>321</v>
      </c>
      <c r="AE1510" s="4" t="s">
        <v>322</v>
      </c>
      <c r="AJ1510" s="4" t="s">
        <v>34</v>
      </c>
      <c r="AK1510" s="4" t="s">
        <v>35</v>
      </c>
      <c r="AL1510" s="4" t="s">
        <v>115</v>
      </c>
      <c r="AM1510" s="4" t="s">
        <v>9767</v>
      </c>
      <c r="AT1510" s="4" t="s">
        <v>82</v>
      </c>
      <c r="AU1510" s="4" t="s">
        <v>83</v>
      </c>
      <c r="AV1510" s="4" t="s">
        <v>4443</v>
      </c>
      <c r="AW1510" s="4" t="s">
        <v>4444</v>
      </c>
      <c r="BG1510" s="4" t="s">
        <v>82</v>
      </c>
      <c r="BH1510" s="4" t="s">
        <v>83</v>
      </c>
      <c r="BI1510" s="4" t="s">
        <v>4654</v>
      </c>
      <c r="BJ1510" s="4" t="s">
        <v>4655</v>
      </c>
      <c r="BK1510" s="4" t="s">
        <v>82</v>
      </c>
      <c r="BL1510" s="4" t="s">
        <v>83</v>
      </c>
      <c r="BM1510" s="4" t="s">
        <v>5004</v>
      </c>
      <c r="BN1510" s="4" t="s">
        <v>5005</v>
      </c>
      <c r="BO1510" s="4" t="s">
        <v>82</v>
      </c>
      <c r="BP1510" s="4" t="s">
        <v>83</v>
      </c>
      <c r="BQ1510" s="4" t="s">
        <v>5450</v>
      </c>
      <c r="BR1510" s="4" t="s">
        <v>5451</v>
      </c>
      <c r="BS1510" s="4" t="s">
        <v>727</v>
      </c>
      <c r="BT1510" s="4" t="s">
        <v>728</v>
      </c>
    </row>
    <row r="1511" spans="1:72" ht="13.5" customHeight="1">
      <c r="A1511" s="6" t="str">
        <f>HYPERLINK("http://kyu.snu.ac.kr/sdhj/index.jsp?type=hj/GK14791_00IM0001_146b.jpg","1870_해북촌_146b")</f>
        <v>1870_해북촌_146b</v>
      </c>
      <c r="B1511" s="4">
        <v>1870</v>
      </c>
      <c r="C1511" s="4" t="s">
        <v>9169</v>
      </c>
      <c r="D1511" s="4" t="s">
        <v>9170</v>
      </c>
      <c r="E1511" s="4">
        <v>1510</v>
      </c>
      <c r="F1511" s="4">
        <v>8</v>
      </c>
      <c r="G1511" s="4" t="s">
        <v>4095</v>
      </c>
      <c r="H1511" s="4" t="s">
        <v>4096</v>
      </c>
      <c r="I1511" s="4">
        <v>16</v>
      </c>
      <c r="L1511" s="4">
        <v>3</v>
      </c>
      <c r="M1511" s="4" t="s">
        <v>5447</v>
      </c>
      <c r="N1511" s="4" t="s">
        <v>5448</v>
      </c>
      <c r="S1511" s="4" t="s">
        <v>96</v>
      </c>
      <c r="T1511" s="4" t="s">
        <v>97</v>
      </c>
      <c r="W1511" s="4" t="s">
        <v>75</v>
      </c>
      <c r="X1511" s="4" t="s">
        <v>10153</v>
      </c>
      <c r="Y1511" s="4" t="s">
        <v>100</v>
      </c>
      <c r="Z1511" s="4" t="s">
        <v>101</v>
      </c>
      <c r="AC1511" s="4">
        <v>60</v>
      </c>
      <c r="AD1511" s="4" t="s">
        <v>410</v>
      </c>
      <c r="AE1511" s="4" t="s">
        <v>411</v>
      </c>
      <c r="AJ1511" s="4" t="s">
        <v>104</v>
      </c>
      <c r="AK1511" s="4" t="s">
        <v>105</v>
      </c>
      <c r="AL1511" s="4" t="s">
        <v>153</v>
      </c>
      <c r="AM1511" s="4" t="s">
        <v>154</v>
      </c>
      <c r="AT1511" s="4" t="s">
        <v>82</v>
      </c>
      <c r="AU1511" s="4" t="s">
        <v>83</v>
      </c>
      <c r="AV1511" s="4" t="s">
        <v>4660</v>
      </c>
      <c r="AW1511" s="4" t="s">
        <v>4661</v>
      </c>
      <c r="BG1511" s="4" t="s">
        <v>82</v>
      </c>
      <c r="BH1511" s="4" t="s">
        <v>83</v>
      </c>
      <c r="BI1511" s="4" t="s">
        <v>5031</v>
      </c>
      <c r="BJ1511" s="4" t="s">
        <v>5032</v>
      </c>
      <c r="BK1511" s="4" t="s">
        <v>82</v>
      </c>
      <c r="BL1511" s="4" t="s">
        <v>83</v>
      </c>
      <c r="BM1511" s="4" t="s">
        <v>5033</v>
      </c>
      <c r="BN1511" s="4" t="s">
        <v>1485</v>
      </c>
      <c r="BO1511" s="4" t="s">
        <v>82</v>
      </c>
      <c r="BP1511" s="4" t="s">
        <v>83</v>
      </c>
      <c r="BQ1511" s="4" t="s">
        <v>5034</v>
      </c>
      <c r="BR1511" s="4" t="s">
        <v>5035</v>
      </c>
      <c r="BS1511" s="4" t="s">
        <v>115</v>
      </c>
      <c r="BT1511" s="4" t="s">
        <v>9867</v>
      </c>
    </row>
    <row r="1512" spans="1:72" ht="13.5" customHeight="1">
      <c r="A1512" s="6" t="str">
        <f>HYPERLINK("http://kyu.snu.ac.kr/sdhj/index.jsp?type=hj/GK14791_00IM0001_146b.jpg","1870_해북촌_146b")</f>
        <v>1870_해북촌_146b</v>
      </c>
      <c r="B1512" s="4">
        <v>1870</v>
      </c>
      <c r="C1512" s="4" t="s">
        <v>9747</v>
      </c>
      <c r="D1512" s="4" t="s">
        <v>9748</v>
      </c>
      <c r="E1512" s="4">
        <v>1511</v>
      </c>
      <c r="F1512" s="4">
        <v>8</v>
      </c>
      <c r="G1512" s="4" t="s">
        <v>4095</v>
      </c>
      <c r="H1512" s="4" t="s">
        <v>4096</v>
      </c>
      <c r="I1512" s="4">
        <v>16</v>
      </c>
      <c r="L1512" s="4">
        <v>3</v>
      </c>
      <c r="M1512" s="4" t="s">
        <v>5447</v>
      </c>
      <c r="N1512" s="4" t="s">
        <v>5448</v>
      </c>
      <c r="T1512" s="4" t="s">
        <v>9574</v>
      </c>
      <c r="U1512" s="4" t="s">
        <v>138</v>
      </c>
      <c r="V1512" s="4" t="s">
        <v>139</v>
      </c>
      <c r="Y1512" s="4" t="s">
        <v>1935</v>
      </c>
      <c r="Z1512" s="4" t="s">
        <v>1936</v>
      </c>
      <c r="AD1512" s="4" t="s">
        <v>174</v>
      </c>
      <c r="AE1512" s="4" t="s">
        <v>175</v>
      </c>
    </row>
    <row r="1513" spans="1:72" ht="13.5" customHeight="1">
      <c r="A1513" s="6" t="str">
        <f>HYPERLINK("http://kyu.snu.ac.kr/sdhj/index.jsp?type=hj/GK14791_00IM0001_146b.jpg","1870_해북촌_146b")</f>
        <v>1870_해북촌_146b</v>
      </c>
      <c r="B1513" s="4">
        <v>1870</v>
      </c>
      <c r="C1513" s="4" t="s">
        <v>9417</v>
      </c>
      <c r="D1513" s="4" t="s">
        <v>9418</v>
      </c>
      <c r="E1513" s="4">
        <v>1512</v>
      </c>
      <c r="F1513" s="4">
        <v>8</v>
      </c>
      <c r="G1513" s="4" t="s">
        <v>4095</v>
      </c>
      <c r="H1513" s="4" t="s">
        <v>4096</v>
      </c>
      <c r="I1513" s="4">
        <v>16</v>
      </c>
      <c r="L1513" s="4">
        <v>3</v>
      </c>
      <c r="M1513" s="4" t="s">
        <v>5447</v>
      </c>
      <c r="N1513" s="4" t="s">
        <v>5448</v>
      </c>
      <c r="T1513" s="4" t="s">
        <v>9574</v>
      </c>
      <c r="U1513" s="4" t="s">
        <v>284</v>
      </c>
      <c r="V1513" s="4" t="s">
        <v>285</v>
      </c>
      <c r="Y1513" s="4" t="s">
        <v>1181</v>
      </c>
      <c r="Z1513" s="4" t="s">
        <v>1182</v>
      </c>
      <c r="AD1513" s="4" t="s">
        <v>174</v>
      </c>
      <c r="AE1513" s="4" t="s">
        <v>175</v>
      </c>
    </row>
    <row r="1514" spans="1:72" ht="13.5" customHeight="1">
      <c r="A1514" s="6" t="str">
        <f>HYPERLINK("http://kyu.snu.ac.kr/sdhj/index.jsp?type=hj/GK14791_00IM0001_146b.jpg","1870_해북촌_146b")</f>
        <v>1870_해북촌_146b</v>
      </c>
      <c r="B1514" s="4">
        <v>1870</v>
      </c>
      <c r="C1514" s="4" t="s">
        <v>9417</v>
      </c>
      <c r="D1514" s="4" t="s">
        <v>9418</v>
      </c>
      <c r="E1514" s="4">
        <v>1513</v>
      </c>
      <c r="F1514" s="4">
        <v>8</v>
      </c>
      <c r="G1514" s="4" t="s">
        <v>4095</v>
      </c>
      <c r="H1514" s="4" t="s">
        <v>4096</v>
      </c>
      <c r="I1514" s="4">
        <v>16</v>
      </c>
      <c r="L1514" s="4">
        <v>4</v>
      </c>
      <c r="M1514" s="4" t="s">
        <v>10154</v>
      </c>
      <c r="N1514" s="4" t="s">
        <v>10155</v>
      </c>
      <c r="T1514" s="4" t="s">
        <v>9109</v>
      </c>
      <c r="U1514" s="4" t="s">
        <v>73</v>
      </c>
      <c r="V1514" s="4" t="s">
        <v>74</v>
      </c>
      <c r="W1514" s="4" t="s">
        <v>173</v>
      </c>
      <c r="X1514" s="4" t="s">
        <v>9745</v>
      </c>
      <c r="Y1514" s="4" t="s">
        <v>10156</v>
      </c>
      <c r="Z1514" s="4" t="s">
        <v>4478</v>
      </c>
      <c r="AA1514" s="4" t="s">
        <v>5452</v>
      </c>
      <c r="AB1514" s="4" t="s">
        <v>3500</v>
      </c>
      <c r="AC1514" s="4">
        <v>59</v>
      </c>
      <c r="AD1514" s="4" t="s">
        <v>378</v>
      </c>
      <c r="AE1514" s="4" t="s">
        <v>379</v>
      </c>
      <c r="AJ1514" s="4" t="s">
        <v>34</v>
      </c>
      <c r="AK1514" s="4" t="s">
        <v>35</v>
      </c>
      <c r="AL1514" s="4" t="s">
        <v>257</v>
      </c>
      <c r="AM1514" s="4" t="s">
        <v>10081</v>
      </c>
      <c r="AT1514" s="4" t="s">
        <v>82</v>
      </c>
      <c r="AU1514" s="4" t="s">
        <v>83</v>
      </c>
      <c r="AV1514" s="4" t="s">
        <v>5453</v>
      </c>
      <c r="AW1514" s="4" t="s">
        <v>10157</v>
      </c>
      <c r="AX1514" s="4" t="s">
        <v>82</v>
      </c>
      <c r="AY1514" s="4" t="s">
        <v>83</v>
      </c>
      <c r="AZ1514" s="4" t="s">
        <v>5283</v>
      </c>
      <c r="BA1514" s="4" t="s">
        <v>10118</v>
      </c>
      <c r="BG1514" s="4" t="s">
        <v>1812</v>
      </c>
      <c r="BH1514" s="4" t="s">
        <v>1813</v>
      </c>
      <c r="BI1514" s="4" t="s">
        <v>5133</v>
      </c>
      <c r="BJ1514" s="4" t="s">
        <v>5134</v>
      </c>
      <c r="BK1514" s="4" t="s">
        <v>82</v>
      </c>
      <c r="BL1514" s="4" t="s">
        <v>83</v>
      </c>
      <c r="BO1514" s="4" t="s">
        <v>82</v>
      </c>
      <c r="BP1514" s="4" t="s">
        <v>83</v>
      </c>
      <c r="BQ1514" s="4" t="s">
        <v>10158</v>
      </c>
      <c r="BR1514" s="4" t="s">
        <v>5454</v>
      </c>
      <c r="BS1514" s="4" t="s">
        <v>428</v>
      </c>
      <c r="BT1514" s="4" t="s">
        <v>429</v>
      </c>
    </row>
    <row r="1515" spans="1:72" ht="13.5" customHeight="1">
      <c r="A1515" s="6" t="str">
        <f>HYPERLINK("http://kyu.snu.ac.kr/sdhj/index.jsp?type=hj/GK14791_00IM0001_146b.jpg","1870_해북촌_146b")</f>
        <v>1870_해북촌_146b</v>
      </c>
      <c r="B1515" s="4">
        <v>1870</v>
      </c>
      <c r="C1515" s="4" t="s">
        <v>9559</v>
      </c>
      <c r="D1515" s="4" t="s">
        <v>9560</v>
      </c>
      <c r="E1515" s="4">
        <v>1514</v>
      </c>
      <c r="F1515" s="4">
        <v>8</v>
      </c>
      <c r="G1515" s="4" t="s">
        <v>4095</v>
      </c>
      <c r="H1515" s="4" t="s">
        <v>4096</v>
      </c>
      <c r="I1515" s="4">
        <v>16</v>
      </c>
      <c r="L1515" s="4">
        <v>4</v>
      </c>
      <c r="M1515" s="4" t="s">
        <v>5455</v>
      </c>
      <c r="N1515" s="4" t="s">
        <v>5456</v>
      </c>
      <c r="S1515" s="4" t="s">
        <v>116</v>
      </c>
      <c r="T1515" s="4" t="s">
        <v>117</v>
      </c>
      <c r="Y1515" s="4" t="s">
        <v>5457</v>
      </c>
      <c r="Z1515" s="4" t="s">
        <v>5458</v>
      </c>
      <c r="AC1515" s="4">
        <v>12</v>
      </c>
      <c r="AD1515" s="4" t="s">
        <v>774</v>
      </c>
      <c r="AE1515" s="4" t="s">
        <v>775</v>
      </c>
    </row>
    <row r="1516" spans="1:72" ht="13.5" customHeight="1">
      <c r="A1516" s="6" t="str">
        <f>HYPERLINK("http://kyu.snu.ac.kr/sdhj/index.jsp?type=hj/GK14791_00IM0001_146b.jpg","1870_해북촌_146b")</f>
        <v>1870_해북촌_146b</v>
      </c>
      <c r="B1516" s="4">
        <v>1870</v>
      </c>
      <c r="C1516" s="4" t="s">
        <v>9679</v>
      </c>
      <c r="D1516" s="4" t="s">
        <v>9680</v>
      </c>
      <c r="E1516" s="4">
        <v>1515</v>
      </c>
      <c r="F1516" s="4">
        <v>8</v>
      </c>
      <c r="G1516" s="4" t="s">
        <v>4095</v>
      </c>
      <c r="H1516" s="4" t="s">
        <v>4096</v>
      </c>
      <c r="I1516" s="4">
        <v>16</v>
      </c>
      <c r="L1516" s="4">
        <v>4</v>
      </c>
      <c r="M1516" s="4" t="s">
        <v>5455</v>
      </c>
      <c r="N1516" s="4" t="s">
        <v>5456</v>
      </c>
      <c r="T1516" s="4" t="s">
        <v>9906</v>
      </c>
      <c r="U1516" s="4" t="s">
        <v>138</v>
      </c>
      <c r="V1516" s="4" t="s">
        <v>139</v>
      </c>
      <c r="Y1516" s="4" t="s">
        <v>5405</v>
      </c>
      <c r="Z1516" s="4" t="s">
        <v>5406</v>
      </c>
      <c r="AD1516" s="4" t="s">
        <v>701</v>
      </c>
      <c r="AE1516" s="4" t="s">
        <v>702</v>
      </c>
    </row>
    <row r="1517" spans="1:72" ht="13.5" customHeight="1">
      <c r="A1517" s="6" t="str">
        <f>HYPERLINK("http://kyu.snu.ac.kr/sdhj/index.jsp?type=hj/GK14791_00IM0001_146b.jpg","1870_해북촌_146b")</f>
        <v>1870_해북촌_146b</v>
      </c>
      <c r="B1517" s="4">
        <v>1870</v>
      </c>
      <c r="C1517" s="4" t="s">
        <v>9679</v>
      </c>
      <c r="D1517" s="4" t="s">
        <v>9680</v>
      </c>
      <c r="E1517" s="4">
        <v>1516</v>
      </c>
      <c r="F1517" s="4">
        <v>8</v>
      </c>
      <c r="G1517" s="4" t="s">
        <v>4095</v>
      </c>
      <c r="H1517" s="4" t="s">
        <v>4096</v>
      </c>
      <c r="I1517" s="4">
        <v>16</v>
      </c>
      <c r="L1517" s="4">
        <v>4</v>
      </c>
      <c r="M1517" s="4" t="s">
        <v>5455</v>
      </c>
      <c r="N1517" s="4" t="s">
        <v>5456</v>
      </c>
      <c r="T1517" s="4" t="s">
        <v>9906</v>
      </c>
      <c r="Y1517" s="4" t="s">
        <v>5459</v>
      </c>
      <c r="Z1517" s="4" t="s">
        <v>5460</v>
      </c>
      <c r="AD1517" s="4" t="s">
        <v>188</v>
      </c>
      <c r="AE1517" s="4" t="s">
        <v>189</v>
      </c>
    </row>
    <row r="1518" spans="1:72" ht="13.5" customHeight="1">
      <c r="A1518" s="6" t="str">
        <f>HYPERLINK("http://kyu.snu.ac.kr/sdhj/index.jsp?type=hj/GK14791_00IM0001_146b.jpg","1870_해북촌_146b")</f>
        <v>1870_해북촌_146b</v>
      </c>
      <c r="B1518" s="4">
        <v>1870</v>
      </c>
      <c r="C1518" s="4" t="s">
        <v>9679</v>
      </c>
      <c r="D1518" s="4" t="s">
        <v>9680</v>
      </c>
      <c r="E1518" s="4">
        <v>1517</v>
      </c>
      <c r="F1518" s="4">
        <v>8</v>
      </c>
      <c r="G1518" s="4" t="s">
        <v>4095</v>
      </c>
      <c r="H1518" s="4" t="s">
        <v>4096</v>
      </c>
      <c r="I1518" s="4">
        <v>16</v>
      </c>
      <c r="L1518" s="4">
        <v>4</v>
      </c>
      <c r="M1518" s="4" t="s">
        <v>5455</v>
      </c>
      <c r="N1518" s="4" t="s">
        <v>5456</v>
      </c>
      <c r="T1518" s="4" t="s">
        <v>9906</v>
      </c>
      <c r="Y1518" s="4" t="s">
        <v>1284</v>
      </c>
      <c r="Z1518" s="4" t="s">
        <v>1285</v>
      </c>
      <c r="AD1518" s="4" t="s">
        <v>813</v>
      </c>
      <c r="AE1518" s="4" t="s">
        <v>814</v>
      </c>
    </row>
    <row r="1519" spans="1:72" ht="13.5" customHeight="1">
      <c r="A1519" s="6" t="str">
        <f>HYPERLINK("http://kyu.snu.ac.kr/sdhj/index.jsp?type=hj/GK14791_00IM0001_146b.jpg","1870_해북촌_146b")</f>
        <v>1870_해북촌_146b</v>
      </c>
      <c r="B1519" s="4">
        <v>1870</v>
      </c>
      <c r="C1519" s="4" t="s">
        <v>9679</v>
      </c>
      <c r="D1519" s="4" t="s">
        <v>9680</v>
      </c>
      <c r="E1519" s="4">
        <v>1518</v>
      </c>
      <c r="F1519" s="4">
        <v>8</v>
      </c>
      <c r="G1519" s="4" t="s">
        <v>4095</v>
      </c>
      <c r="H1519" s="4" t="s">
        <v>4096</v>
      </c>
      <c r="I1519" s="4">
        <v>16</v>
      </c>
      <c r="L1519" s="4">
        <v>5</v>
      </c>
      <c r="M1519" s="4" t="s">
        <v>5461</v>
      </c>
      <c r="N1519" s="4" t="s">
        <v>5462</v>
      </c>
      <c r="T1519" s="4" t="s">
        <v>9022</v>
      </c>
      <c r="U1519" s="4" t="s">
        <v>73</v>
      </c>
      <c r="V1519" s="4" t="s">
        <v>74</v>
      </c>
      <c r="W1519" s="4" t="s">
        <v>5463</v>
      </c>
      <c r="X1519" s="4" t="s">
        <v>5464</v>
      </c>
      <c r="Y1519" s="4" t="s">
        <v>5465</v>
      </c>
      <c r="Z1519" s="4" t="s">
        <v>4773</v>
      </c>
      <c r="AC1519" s="4">
        <v>61</v>
      </c>
      <c r="AD1519" s="4" t="s">
        <v>295</v>
      </c>
      <c r="AE1519" s="4" t="s">
        <v>296</v>
      </c>
      <c r="AJ1519" s="4" t="s">
        <v>34</v>
      </c>
      <c r="AK1519" s="4" t="s">
        <v>35</v>
      </c>
      <c r="AL1519" s="4" t="s">
        <v>5466</v>
      </c>
      <c r="AM1519" s="4" t="s">
        <v>5467</v>
      </c>
      <c r="AT1519" s="4" t="s">
        <v>82</v>
      </c>
      <c r="AU1519" s="4" t="s">
        <v>83</v>
      </c>
      <c r="AV1519" s="4" t="s">
        <v>10159</v>
      </c>
      <c r="AW1519" s="4" t="s">
        <v>5468</v>
      </c>
      <c r="BG1519" s="4" t="s">
        <v>82</v>
      </c>
      <c r="BH1519" s="4" t="s">
        <v>83</v>
      </c>
      <c r="BI1519" s="4" t="s">
        <v>5469</v>
      </c>
      <c r="BJ1519" s="4" t="s">
        <v>5470</v>
      </c>
      <c r="BK1519" s="4" t="s">
        <v>82</v>
      </c>
      <c r="BL1519" s="4" t="s">
        <v>83</v>
      </c>
      <c r="BM1519" s="4" t="s">
        <v>5471</v>
      </c>
      <c r="BN1519" s="4" t="s">
        <v>5472</v>
      </c>
      <c r="BO1519" s="4" t="s">
        <v>82</v>
      </c>
      <c r="BP1519" s="4" t="s">
        <v>83</v>
      </c>
      <c r="BQ1519" s="4" t="s">
        <v>5473</v>
      </c>
      <c r="BR1519" s="4" t="s">
        <v>5474</v>
      </c>
      <c r="BS1519" s="4" t="s">
        <v>153</v>
      </c>
      <c r="BT1519" s="4" t="s">
        <v>154</v>
      </c>
    </row>
    <row r="1520" spans="1:72" ht="13.5" customHeight="1">
      <c r="A1520" s="6" t="str">
        <f>HYPERLINK("http://kyu.snu.ac.kr/sdhj/index.jsp?type=hj/GK14791_00IM0001_146b.jpg","1870_해북촌_146b")</f>
        <v>1870_해북촌_146b</v>
      </c>
      <c r="B1520" s="4">
        <v>1870</v>
      </c>
      <c r="C1520" s="4" t="s">
        <v>9297</v>
      </c>
      <c r="D1520" s="4" t="s">
        <v>9298</v>
      </c>
      <c r="E1520" s="4">
        <v>1519</v>
      </c>
      <c r="F1520" s="4">
        <v>8</v>
      </c>
      <c r="G1520" s="4" t="s">
        <v>4095</v>
      </c>
      <c r="H1520" s="4" t="s">
        <v>4096</v>
      </c>
      <c r="I1520" s="4">
        <v>16</v>
      </c>
      <c r="L1520" s="4">
        <v>5</v>
      </c>
      <c r="M1520" s="4" t="s">
        <v>5461</v>
      </c>
      <c r="N1520" s="4" t="s">
        <v>5462</v>
      </c>
      <c r="S1520" s="4" t="s">
        <v>96</v>
      </c>
      <c r="T1520" s="4" t="s">
        <v>97</v>
      </c>
      <c r="W1520" s="4" t="s">
        <v>558</v>
      </c>
      <c r="X1520" s="4" t="s">
        <v>559</v>
      </c>
      <c r="Y1520" s="4" t="s">
        <v>100</v>
      </c>
      <c r="Z1520" s="4" t="s">
        <v>101</v>
      </c>
      <c r="AC1520" s="4">
        <v>60</v>
      </c>
      <c r="AD1520" s="4" t="s">
        <v>410</v>
      </c>
      <c r="AE1520" s="4" t="s">
        <v>411</v>
      </c>
      <c r="AJ1520" s="4" t="s">
        <v>104</v>
      </c>
      <c r="AK1520" s="4" t="s">
        <v>105</v>
      </c>
      <c r="AL1520" s="4" t="s">
        <v>3096</v>
      </c>
      <c r="AM1520" s="4" t="s">
        <v>3097</v>
      </c>
      <c r="AT1520" s="4" t="s">
        <v>82</v>
      </c>
      <c r="AU1520" s="4" t="s">
        <v>83</v>
      </c>
      <c r="AV1520" s="4" t="s">
        <v>5475</v>
      </c>
      <c r="AW1520" s="4" t="s">
        <v>5476</v>
      </c>
      <c r="BG1520" s="4" t="s">
        <v>82</v>
      </c>
      <c r="BH1520" s="4" t="s">
        <v>83</v>
      </c>
      <c r="BI1520" s="4" t="s">
        <v>5477</v>
      </c>
      <c r="BJ1520" s="4" t="s">
        <v>3366</v>
      </c>
      <c r="BK1520" s="4" t="s">
        <v>82</v>
      </c>
      <c r="BL1520" s="4" t="s">
        <v>83</v>
      </c>
      <c r="BM1520" s="4" t="s">
        <v>5478</v>
      </c>
      <c r="BN1520" s="4" t="s">
        <v>5479</v>
      </c>
      <c r="BO1520" s="4" t="s">
        <v>82</v>
      </c>
      <c r="BP1520" s="4" t="s">
        <v>83</v>
      </c>
      <c r="BQ1520" s="4" t="s">
        <v>5480</v>
      </c>
      <c r="BR1520" s="4" t="s">
        <v>5481</v>
      </c>
      <c r="BS1520" s="4" t="s">
        <v>659</v>
      </c>
      <c r="BT1520" s="4" t="s">
        <v>660</v>
      </c>
    </row>
    <row r="1521" spans="1:72" ht="13.5" customHeight="1">
      <c r="A1521" s="6" t="str">
        <f>HYPERLINK("http://kyu.snu.ac.kr/sdhj/index.jsp?type=hj/GK14791_00IM0001_147a.jpg","1870_해북촌_147a")</f>
        <v>1870_해북촌_147a</v>
      </c>
      <c r="B1521" s="4">
        <v>1870</v>
      </c>
      <c r="C1521" s="4" t="s">
        <v>9224</v>
      </c>
      <c r="D1521" s="4" t="s">
        <v>9225</v>
      </c>
      <c r="E1521" s="4">
        <v>1520</v>
      </c>
      <c r="F1521" s="4">
        <v>8</v>
      </c>
      <c r="G1521" s="4" t="s">
        <v>4095</v>
      </c>
      <c r="H1521" s="4" t="s">
        <v>4096</v>
      </c>
      <c r="I1521" s="4">
        <v>16</v>
      </c>
      <c r="L1521" s="4">
        <v>5</v>
      </c>
      <c r="M1521" s="4" t="s">
        <v>5461</v>
      </c>
      <c r="N1521" s="4" t="s">
        <v>5462</v>
      </c>
      <c r="S1521" s="4" t="s">
        <v>116</v>
      </c>
      <c r="T1521" s="4" t="s">
        <v>117</v>
      </c>
      <c r="Y1521" s="4" t="s">
        <v>5482</v>
      </c>
      <c r="Z1521" s="4" t="s">
        <v>5483</v>
      </c>
      <c r="AC1521" s="4">
        <v>35</v>
      </c>
      <c r="AD1521" s="4" t="s">
        <v>188</v>
      </c>
      <c r="AE1521" s="4" t="s">
        <v>189</v>
      </c>
    </row>
    <row r="1522" spans="1:72" ht="13.5" customHeight="1">
      <c r="A1522" s="6" t="str">
        <f>HYPERLINK("http://kyu.snu.ac.kr/sdhj/index.jsp?type=hj/GK14791_00IM0001_147a.jpg","1870_해북촌_147a")</f>
        <v>1870_해북촌_147a</v>
      </c>
      <c r="B1522" s="4">
        <v>1870</v>
      </c>
      <c r="C1522" s="4" t="s">
        <v>9026</v>
      </c>
      <c r="D1522" s="4" t="s">
        <v>9027</v>
      </c>
      <c r="E1522" s="4">
        <v>1521</v>
      </c>
      <c r="F1522" s="4">
        <v>8</v>
      </c>
      <c r="G1522" s="4" t="s">
        <v>4095</v>
      </c>
      <c r="H1522" s="4" t="s">
        <v>4096</v>
      </c>
      <c r="I1522" s="4">
        <v>16</v>
      </c>
      <c r="L1522" s="4">
        <v>5</v>
      </c>
      <c r="M1522" s="4" t="s">
        <v>5461</v>
      </c>
      <c r="N1522" s="4" t="s">
        <v>5462</v>
      </c>
      <c r="S1522" s="4" t="s">
        <v>116</v>
      </c>
      <c r="T1522" s="4" t="s">
        <v>117</v>
      </c>
      <c r="Y1522" s="4" t="s">
        <v>5484</v>
      </c>
      <c r="Z1522" s="4" t="s">
        <v>5485</v>
      </c>
      <c r="AC1522" s="4">
        <v>17</v>
      </c>
      <c r="AD1522" s="4" t="s">
        <v>78</v>
      </c>
      <c r="AE1522" s="4" t="s">
        <v>79</v>
      </c>
    </row>
    <row r="1523" spans="1:72" ht="13.5" customHeight="1">
      <c r="A1523" s="6" t="str">
        <f>HYPERLINK("http://kyu.snu.ac.kr/sdhj/index.jsp?type=hj/GK14791_00IM0001_147a.jpg","1870_해북촌_147a")</f>
        <v>1870_해북촌_147a</v>
      </c>
      <c r="B1523" s="4">
        <v>1870</v>
      </c>
      <c r="C1523" s="4" t="s">
        <v>9026</v>
      </c>
      <c r="D1523" s="4" t="s">
        <v>9027</v>
      </c>
      <c r="E1523" s="4">
        <v>1522</v>
      </c>
      <c r="F1523" s="4">
        <v>8</v>
      </c>
      <c r="G1523" s="4" t="s">
        <v>4095</v>
      </c>
      <c r="H1523" s="4" t="s">
        <v>4096</v>
      </c>
      <c r="I1523" s="4">
        <v>16</v>
      </c>
      <c r="L1523" s="4">
        <v>5</v>
      </c>
      <c r="M1523" s="4" t="s">
        <v>5461</v>
      </c>
      <c r="N1523" s="4" t="s">
        <v>5462</v>
      </c>
      <c r="T1523" s="4" t="s">
        <v>9029</v>
      </c>
      <c r="U1523" s="4" t="s">
        <v>138</v>
      </c>
      <c r="V1523" s="4" t="s">
        <v>139</v>
      </c>
      <c r="Y1523" s="4" t="s">
        <v>5486</v>
      </c>
      <c r="Z1523" s="4" t="s">
        <v>5190</v>
      </c>
      <c r="AD1523" s="4" t="s">
        <v>826</v>
      </c>
      <c r="AE1523" s="4" t="s">
        <v>827</v>
      </c>
    </row>
    <row r="1524" spans="1:72" ht="13.5" customHeight="1">
      <c r="A1524" s="6" t="str">
        <f>HYPERLINK("http://kyu.snu.ac.kr/sdhj/index.jsp?type=hj/GK14791_00IM0001_147a.jpg","1870_해북촌_147a")</f>
        <v>1870_해북촌_147a</v>
      </c>
      <c r="B1524" s="4">
        <v>1870</v>
      </c>
      <c r="C1524" s="4" t="s">
        <v>9026</v>
      </c>
      <c r="D1524" s="4" t="s">
        <v>9027</v>
      </c>
      <c r="E1524" s="4">
        <v>1523</v>
      </c>
      <c r="F1524" s="4">
        <v>8</v>
      </c>
      <c r="G1524" s="4" t="s">
        <v>4095</v>
      </c>
      <c r="H1524" s="4" t="s">
        <v>4096</v>
      </c>
      <c r="I1524" s="4">
        <v>16</v>
      </c>
      <c r="L1524" s="4">
        <v>5</v>
      </c>
      <c r="M1524" s="4" t="s">
        <v>5461</v>
      </c>
      <c r="N1524" s="4" t="s">
        <v>5462</v>
      </c>
      <c r="T1524" s="4" t="s">
        <v>9029</v>
      </c>
      <c r="Y1524" s="4" t="s">
        <v>5487</v>
      </c>
      <c r="Z1524" s="4" t="s">
        <v>5488</v>
      </c>
      <c r="AD1524" s="4" t="s">
        <v>238</v>
      </c>
      <c r="AE1524" s="4" t="s">
        <v>239</v>
      </c>
    </row>
    <row r="1525" spans="1:72" ht="13.5" customHeight="1">
      <c r="A1525" s="6" t="str">
        <f>HYPERLINK("http://kyu.snu.ac.kr/sdhj/index.jsp?type=hj/GK14791_00IM0001_147a.jpg","1870_해북촌_147a")</f>
        <v>1870_해북촌_147a</v>
      </c>
      <c r="B1525" s="4">
        <v>1870</v>
      </c>
      <c r="C1525" s="4" t="s">
        <v>9026</v>
      </c>
      <c r="D1525" s="4" t="s">
        <v>9027</v>
      </c>
      <c r="E1525" s="4">
        <v>1524</v>
      </c>
      <c r="F1525" s="4">
        <v>8</v>
      </c>
      <c r="G1525" s="4" t="s">
        <v>4095</v>
      </c>
      <c r="H1525" s="4" t="s">
        <v>4096</v>
      </c>
      <c r="I1525" s="4">
        <v>16</v>
      </c>
      <c r="L1525" s="4">
        <v>5</v>
      </c>
      <c r="M1525" s="4" t="s">
        <v>5461</v>
      </c>
      <c r="N1525" s="4" t="s">
        <v>5462</v>
      </c>
      <c r="T1525" s="4" t="s">
        <v>9029</v>
      </c>
      <c r="U1525" s="4" t="s">
        <v>284</v>
      </c>
      <c r="V1525" s="4" t="s">
        <v>285</v>
      </c>
      <c r="Y1525" s="4" t="s">
        <v>5489</v>
      </c>
      <c r="Z1525" s="4" t="s">
        <v>5490</v>
      </c>
      <c r="AD1525" s="4" t="s">
        <v>238</v>
      </c>
      <c r="AE1525" s="4" t="s">
        <v>239</v>
      </c>
    </row>
    <row r="1526" spans="1:72" ht="13.5" customHeight="1">
      <c r="A1526" s="6" t="str">
        <f>HYPERLINK("http://kyu.snu.ac.kr/sdhj/index.jsp?type=hj/GK14791_00IM0001_147a.jpg","1870_해북촌_147a")</f>
        <v>1870_해북촌_147a</v>
      </c>
      <c r="B1526" s="4">
        <v>1870</v>
      </c>
      <c r="C1526" s="4" t="s">
        <v>9026</v>
      </c>
      <c r="D1526" s="4" t="s">
        <v>9027</v>
      </c>
      <c r="E1526" s="4">
        <v>1525</v>
      </c>
      <c r="F1526" s="4">
        <v>8</v>
      </c>
      <c r="G1526" s="4" t="s">
        <v>4095</v>
      </c>
      <c r="H1526" s="4" t="s">
        <v>4096</v>
      </c>
      <c r="I1526" s="4">
        <v>17</v>
      </c>
      <c r="J1526" s="4" t="s">
        <v>5491</v>
      </c>
      <c r="K1526" s="4" t="s">
        <v>5492</v>
      </c>
      <c r="L1526" s="4">
        <v>1</v>
      </c>
      <c r="M1526" s="4" t="s">
        <v>5493</v>
      </c>
      <c r="N1526" s="4" t="s">
        <v>5494</v>
      </c>
      <c r="Q1526" s="4" t="s">
        <v>5495</v>
      </c>
      <c r="R1526" s="4" t="s">
        <v>5496</v>
      </c>
      <c r="T1526" s="4" t="s">
        <v>9401</v>
      </c>
      <c r="W1526" s="4" t="s">
        <v>426</v>
      </c>
      <c r="X1526" s="4" t="s">
        <v>427</v>
      </c>
      <c r="Y1526" s="4" t="s">
        <v>5497</v>
      </c>
      <c r="Z1526" s="4" t="s">
        <v>5498</v>
      </c>
      <c r="AC1526" s="4">
        <v>35</v>
      </c>
      <c r="AD1526" s="4" t="s">
        <v>404</v>
      </c>
      <c r="AE1526" s="4" t="s">
        <v>405</v>
      </c>
      <c r="AJ1526" s="4" t="s">
        <v>34</v>
      </c>
      <c r="AK1526" s="4" t="s">
        <v>35</v>
      </c>
      <c r="AL1526" s="4" t="s">
        <v>428</v>
      </c>
      <c r="AM1526" s="4" t="s">
        <v>429</v>
      </c>
      <c r="AT1526" s="4" t="s">
        <v>82</v>
      </c>
      <c r="AU1526" s="4" t="s">
        <v>83</v>
      </c>
      <c r="AV1526" s="4" t="s">
        <v>5499</v>
      </c>
      <c r="AW1526" s="4" t="s">
        <v>4851</v>
      </c>
      <c r="BG1526" s="4" t="s">
        <v>82</v>
      </c>
      <c r="BH1526" s="4" t="s">
        <v>83</v>
      </c>
      <c r="BI1526" s="4" t="s">
        <v>4717</v>
      </c>
      <c r="BJ1526" s="4" t="s">
        <v>4718</v>
      </c>
      <c r="BK1526" s="4" t="s">
        <v>82</v>
      </c>
      <c r="BL1526" s="4" t="s">
        <v>83</v>
      </c>
      <c r="BM1526" s="4" t="s">
        <v>4719</v>
      </c>
      <c r="BN1526" s="4" t="s">
        <v>4720</v>
      </c>
      <c r="BO1526" s="4" t="s">
        <v>82</v>
      </c>
      <c r="BP1526" s="4" t="s">
        <v>83</v>
      </c>
      <c r="BQ1526" s="4" t="s">
        <v>5500</v>
      </c>
      <c r="BR1526" s="4" t="s">
        <v>10160</v>
      </c>
      <c r="BS1526" s="4" t="s">
        <v>222</v>
      </c>
      <c r="BT1526" s="4" t="s">
        <v>223</v>
      </c>
    </row>
    <row r="1527" spans="1:72" ht="13.5" customHeight="1">
      <c r="A1527" s="6" t="str">
        <f>HYPERLINK("http://kyu.snu.ac.kr/sdhj/index.jsp?type=hj/GK14791_00IM0001_147a.jpg","1870_해북촌_147a")</f>
        <v>1870_해북촌_147a</v>
      </c>
      <c r="B1527" s="4">
        <v>1870</v>
      </c>
      <c r="C1527" s="4" t="s">
        <v>10161</v>
      </c>
      <c r="D1527" s="4" t="s">
        <v>10162</v>
      </c>
      <c r="E1527" s="4">
        <v>1526</v>
      </c>
      <c r="F1527" s="4">
        <v>8</v>
      </c>
      <c r="G1527" s="4" t="s">
        <v>4095</v>
      </c>
      <c r="H1527" s="4" t="s">
        <v>4096</v>
      </c>
      <c r="I1527" s="4">
        <v>17</v>
      </c>
      <c r="L1527" s="4">
        <v>1</v>
      </c>
      <c r="M1527" s="4" t="s">
        <v>5493</v>
      </c>
      <c r="N1527" s="4" t="s">
        <v>5494</v>
      </c>
      <c r="S1527" s="4" t="s">
        <v>96</v>
      </c>
      <c r="T1527" s="4" t="s">
        <v>97</v>
      </c>
      <c r="W1527" s="4" t="s">
        <v>558</v>
      </c>
      <c r="X1527" s="4" t="s">
        <v>559</v>
      </c>
      <c r="Y1527" s="4" t="s">
        <v>100</v>
      </c>
      <c r="Z1527" s="4" t="s">
        <v>101</v>
      </c>
      <c r="AC1527" s="4">
        <v>32</v>
      </c>
      <c r="AD1527" s="4" t="s">
        <v>134</v>
      </c>
      <c r="AE1527" s="4" t="s">
        <v>135</v>
      </c>
      <c r="AJ1527" s="4" t="s">
        <v>104</v>
      </c>
      <c r="AK1527" s="4" t="s">
        <v>105</v>
      </c>
      <c r="AL1527" s="4" t="s">
        <v>883</v>
      </c>
      <c r="AM1527" s="4" t="s">
        <v>884</v>
      </c>
      <c r="AT1527" s="4" t="s">
        <v>82</v>
      </c>
      <c r="AU1527" s="4" t="s">
        <v>83</v>
      </c>
      <c r="AV1527" s="4" t="s">
        <v>1682</v>
      </c>
      <c r="AW1527" s="4" t="s">
        <v>1683</v>
      </c>
      <c r="BG1527" s="4" t="s">
        <v>82</v>
      </c>
      <c r="BH1527" s="4" t="s">
        <v>83</v>
      </c>
      <c r="BI1527" s="4" t="s">
        <v>5501</v>
      </c>
      <c r="BJ1527" s="4" t="s">
        <v>5502</v>
      </c>
      <c r="BK1527" s="4" t="s">
        <v>82</v>
      </c>
      <c r="BL1527" s="4" t="s">
        <v>83</v>
      </c>
      <c r="BM1527" s="4" t="s">
        <v>5503</v>
      </c>
      <c r="BN1527" s="4" t="s">
        <v>5504</v>
      </c>
      <c r="BO1527" s="4" t="s">
        <v>82</v>
      </c>
      <c r="BP1527" s="4" t="s">
        <v>83</v>
      </c>
      <c r="BQ1527" s="4" t="s">
        <v>5505</v>
      </c>
      <c r="BR1527" s="4" t="s">
        <v>5506</v>
      </c>
      <c r="BS1527" s="4" t="s">
        <v>115</v>
      </c>
      <c r="BT1527" s="4" t="s">
        <v>9598</v>
      </c>
    </row>
    <row r="1528" spans="1:72" ht="13.5" customHeight="1">
      <c r="A1528" s="6" t="str">
        <f>HYPERLINK("http://kyu.snu.ac.kr/sdhj/index.jsp?type=hj/GK14791_00IM0001_147a.jpg","1870_해북촌_147a")</f>
        <v>1870_해북촌_147a</v>
      </c>
      <c r="B1528" s="4">
        <v>1870</v>
      </c>
      <c r="C1528" s="4" t="s">
        <v>9144</v>
      </c>
      <c r="D1528" s="4" t="s">
        <v>9145</v>
      </c>
      <c r="E1528" s="4">
        <v>1527</v>
      </c>
      <c r="F1528" s="4">
        <v>8</v>
      </c>
      <c r="G1528" s="4" t="s">
        <v>4095</v>
      </c>
      <c r="H1528" s="4" t="s">
        <v>4096</v>
      </c>
      <c r="I1528" s="4">
        <v>17</v>
      </c>
      <c r="L1528" s="4">
        <v>1</v>
      </c>
      <c r="M1528" s="4" t="s">
        <v>5493</v>
      </c>
      <c r="N1528" s="4" t="s">
        <v>5494</v>
      </c>
      <c r="S1528" s="4" t="s">
        <v>165</v>
      </c>
      <c r="T1528" s="4" t="s">
        <v>166</v>
      </c>
      <c r="Y1528" s="4" t="s">
        <v>5507</v>
      </c>
      <c r="Z1528" s="4" t="s">
        <v>5508</v>
      </c>
      <c r="AC1528" s="4">
        <v>30</v>
      </c>
      <c r="AD1528" s="4" t="s">
        <v>414</v>
      </c>
      <c r="AE1528" s="4" t="s">
        <v>415</v>
      </c>
    </row>
    <row r="1529" spans="1:72" ht="13.5" customHeight="1">
      <c r="A1529" s="6" t="str">
        <f>HYPERLINK("http://kyu.snu.ac.kr/sdhj/index.jsp?type=hj/GK14791_00IM0001_147a.jpg","1870_해북촌_147a")</f>
        <v>1870_해북촌_147a</v>
      </c>
      <c r="B1529" s="4">
        <v>1870</v>
      </c>
      <c r="C1529" s="4" t="s">
        <v>9297</v>
      </c>
      <c r="D1529" s="4" t="s">
        <v>9298</v>
      </c>
      <c r="E1529" s="4">
        <v>1528</v>
      </c>
      <c r="F1529" s="4">
        <v>8</v>
      </c>
      <c r="G1529" s="4" t="s">
        <v>4095</v>
      </c>
      <c r="H1529" s="4" t="s">
        <v>4096</v>
      </c>
      <c r="I1529" s="4">
        <v>17</v>
      </c>
      <c r="L1529" s="4">
        <v>1</v>
      </c>
      <c r="M1529" s="4" t="s">
        <v>5493</v>
      </c>
      <c r="N1529" s="4" t="s">
        <v>5494</v>
      </c>
      <c r="S1529" s="4" t="s">
        <v>1092</v>
      </c>
      <c r="T1529" s="4" t="s">
        <v>495</v>
      </c>
      <c r="W1529" s="4" t="s">
        <v>291</v>
      </c>
      <c r="X1529" s="4" t="s">
        <v>292</v>
      </c>
      <c r="Y1529" s="4" t="s">
        <v>100</v>
      </c>
      <c r="Z1529" s="4" t="s">
        <v>101</v>
      </c>
      <c r="AC1529" s="4">
        <v>27</v>
      </c>
      <c r="AD1529" s="4" t="s">
        <v>242</v>
      </c>
      <c r="AE1529" s="4" t="s">
        <v>243</v>
      </c>
    </row>
    <row r="1530" spans="1:72" ht="13.5" customHeight="1">
      <c r="A1530" s="6" t="str">
        <f>HYPERLINK("http://kyu.snu.ac.kr/sdhj/index.jsp?type=hj/GK14791_00IM0001_147a.jpg","1870_해북촌_147a")</f>
        <v>1870_해북촌_147a</v>
      </c>
      <c r="B1530" s="4">
        <v>1870</v>
      </c>
      <c r="C1530" s="4" t="s">
        <v>9297</v>
      </c>
      <c r="D1530" s="4" t="s">
        <v>9298</v>
      </c>
      <c r="E1530" s="4">
        <v>1529</v>
      </c>
      <c r="F1530" s="4">
        <v>8</v>
      </c>
      <c r="G1530" s="4" t="s">
        <v>4095</v>
      </c>
      <c r="H1530" s="4" t="s">
        <v>4096</v>
      </c>
      <c r="I1530" s="4">
        <v>17</v>
      </c>
      <c r="L1530" s="4">
        <v>1</v>
      </c>
      <c r="M1530" s="4" t="s">
        <v>5493</v>
      </c>
      <c r="N1530" s="4" t="s">
        <v>5494</v>
      </c>
      <c r="S1530" s="4" t="s">
        <v>116</v>
      </c>
      <c r="T1530" s="4" t="s">
        <v>117</v>
      </c>
      <c r="Y1530" s="4" t="s">
        <v>5509</v>
      </c>
      <c r="Z1530" s="4" t="s">
        <v>1807</v>
      </c>
      <c r="AC1530" s="4">
        <v>7</v>
      </c>
      <c r="AD1530" s="4" t="s">
        <v>366</v>
      </c>
      <c r="AE1530" s="4" t="s">
        <v>367</v>
      </c>
    </row>
    <row r="1531" spans="1:72" ht="13.5" customHeight="1">
      <c r="A1531" s="6" t="str">
        <f>HYPERLINK("http://kyu.snu.ac.kr/sdhj/index.jsp?type=hj/GK14791_00IM0001_147a.jpg","1870_해북촌_147a")</f>
        <v>1870_해북촌_147a</v>
      </c>
      <c r="B1531" s="4">
        <v>1870</v>
      </c>
      <c r="C1531" s="4" t="s">
        <v>9297</v>
      </c>
      <c r="D1531" s="4" t="s">
        <v>9298</v>
      </c>
      <c r="E1531" s="4">
        <v>1530</v>
      </c>
      <c r="F1531" s="4">
        <v>8</v>
      </c>
      <c r="G1531" s="4" t="s">
        <v>4095</v>
      </c>
      <c r="H1531" s="4" t="s">
        <v>4096</v>
      </c>
      <c r="I1531" s="4">
        <v>17</v>
      </c>
      <c r="L1531" s="4">
        <v>1</v>
      </c>
      <c r="M1531" s="4" t="s">
        <v>5493</v>
      </c>
      <c r="N1531" s="4" t="s">
        <v>5494</v>
      </c>
      <c r="T1531" s="4" t="s">
        <v>9407</v>
      </c>
      <c r="U1531" s="4" t="s">
        <v>138</v>
      </c>
      <c r="V1531" s="4" t="s">
        <v>139</v>
      </c>
      <c r="Y1531" s="4" t="s">
        <v>4378</v>
      </c>
      <c r="Z1531" s="4" t="s">
        <v>4379</v>
      </c>
      <c r="AD1531" s="4" t="s">
        <v>248</v>
      </c>
      <c r="AE1531" s="4" t="s">
        <v>249</v>
      </c>
    </row>
    <row r="1532" spans="1:72" ht="13.5" customHeight="1">
      <c r="A1532" s="6" t="str">
        <f>HYPERLINK("http://kyu.snu.ac.kr/sdhj/index.jsp?type=hj/GK14791_00IM0001_147a.jpg","1870_해북촌_147a")</f>
        <v>1870_해북촌_147a</v>
      </c>
      <c r="B1532" s="4">
        <v>1870</v>
      </c>
      <c r="C1532" s="4" t="s">
        <v>9297</v>
      </c>
      <c r="D1532" s="4" t="s">
        <v>9298</v>
      </c>
      <c r="E1532" s="4">
        <v>1531</v>
      </c>
      <c r="F1532" s="4">
        <v>8</v>
      </c>
      <c r="G1532" s="4" t="s">
        <v>4095</v>
      </c>
      <c r="H1532" s="4" t="s">
        <v>4096</v>
      </c>
      <c r="I1532" s="4">
        <v>17</v>
      </c>
      <c r="L1532" s="4">
        <v>1</v>
      </c>
      <c r="M1532" s="4" t="s">
        <v>5493</v>
      </c>
      <c r="N1532" s="4" t="s">
        <v>5494</v>
      </c>
      <c r="T1532" s="4" t="s">
        <v>9407</v>
      </c>
      <c r="U1532" s="4" t="s">
        <v>138</v>
      </c>
      <c r="V1532" s="4" t="s">
        <v>139</v>
      </c>
      <c r="Y1532" s="4" t="s">
        <v>594</v>
      </c>
      <c r="Z1532" s="4" t="s">
        <v>595</v>
      </c>
      <c r="AD1532" s="4" t="s">
        <v>540</v>
      </c>
      <c r="AE1532" s="4" t="s">
        <v>541</v>
      </c>
    </row>
    <row r="1533" spans="1:72" ht="13.5" customHeight="1">
      <c r="A1533" s="6" t="str">
        <f>HYPERLINK("http://kyu.snu.ac.kr/sdhj/index.jsp?type=hj/GK14791_00IM0001_147a.jpg","1870_해북촌_147a")</f>
        <v>1870_해북촌_147a</v>
      </c>
      <c r="B1533" s="4">
        <v>1870</v>
      </c>
      <c r="C1533" s="4" t="s">
        <v>9297</v>
      </c>
      <c r="D1533" s="4" t="s">
        <v>9298</v>
      </c>
      <c r="E1533" s="4">
        <v>1532</v>
      </c>
      <c r="F1533" s="4">
        <v>8</v>
      </c>
      <c r="G1533" s="4" t="s">
        <v>4095</v>
      </c>
      <c r="H1533" s="4" t="s">
        <v>4096</v>
      </c>
      <c r="I1533" s="4">
        <v>17</v>
      </c>
      <c r="L1533" s="4">
        <v>2</v>
      </c>
      <c r="M1533" s="4" t="s">
        <v>5510</v>
      </c>
      <c r="N1533" s="4" t="s">
        <v>5511</v>
      </c>
      <c r="T1533" s="4" t="s">
        <v>9237</v>
      </c>
      <c r="U1533" s="4" t="s">
        <v>3530</v>
      </c>
      <c r="V1533" s="4" t="s">
        <v>3531</v>
      </c>
      <c r="W1533" s="4" t="s">
        <v>2914</v>
      </c>
      <c r="X1533" s="4" t="s">
        <v>637</v>
      </c>
      <c r="Y1533" s="4" t="s">
        <v>3586</v>
      </c>
      <c r="Z1533" s="4" t="s">
        <v>3587</v>
      </c>
      <c r="AC1533" s="4">
        <v>43</v>
      </c>
      <c r="AD1533" s="4" t="s">
        <v>274</v>
      </c>
      <c r="AE1533" s="4" t="s">
        <v>275</v>
      </c>
      <c r="AJ1533" s="4" t="s">
        <v>34</v>
      </c>
      <c r="AK1533" s="4" t="s">
        <v>35</v>
      </c>
      <c r="AL1533" s="4" t="s">
        <v>400</v>
      </c>
      <c r="AM1533" s="4" t="s">
        <v>401</v>
      </c>
      <c r="AT1533" s="4" t="s">
        <v>3530</v>
      </c>
      <c r="AU1533" s="4" t="s">
        <v>3531</v>
      </c>
      <c r="AV1533" s="4" t="s">
        <v>5512</v>
      </c>
      <c r="AW1533" s="4" t="s">
        <v>5513</v>
      </c>
      <c r="BG1533" s="4" t="s">
        <v>3530</v>
      </c>
      <c r="BH1533" s="4" t="s">
        <v>3531</v>
      </c>
      <c r="BI1533" s="4" t="s">
        <v>4160</v>
      </c>
      <c r="BJ1533" s="4" t="s">
        <v>4161</v>
      </c>
      <c r="BK1533" s="4" t="s">
        <v>3530</v>
      </c>
      <c r="BL1533" s="4" t="s">
        <v>3531</v>
      </c>
      <c r="BM1533" s="4" t="s">
        <v>3166</v>
      </c>
      <c r="BN1533" s="4" t="s">
        <v>3167</v>
      </c>
      <c r="BO1533" s="4" t="s">
        <v>3530</v>
      </c>
      <c r="BP1533" s="4" t="s">
        <v>3531</v>
      </c>
      <c r="BQ1533" s="4" t="s">
        <v>5514</v>
      </c>
      <c r="BR1533" s="4" t="s">
        <v>5515</v>
      </c>
      <c r="BS1533" s="4" t="s">
        <v>257</v>
      </c>
      <c r="BT1533" s="4" t="s">
        <v>9887</v>
      </c>
    </row>
    <row r="1534" spans="1:72" ht="13.5" customHeight="1">
      <c r="A1534" s="6" t="str">
        <f>HYPERLINK("http://kyu.snu.ac.kr/sdhj/index.jsp?type=hj/GK14791_00IM0001_147a.jpg","1870_해북촌_147a")</f>
        <v>1870_해북촌_147a</v>
      </c>
      <c r="B1534" s="4">
        <v>1870</v>
      </c>
      <c r="C1534" s="4" t="s">
        <v>9474</v>
      </c>
      <c r="D1534" s="4" t="s">
        <v>9475</v>
      </c>
      <c r="E1534" s="4">
        <v>1533</v>
      </c>
      <c r="F1534" s="4">
        <v>8</v>
      </c>
      <c r="G1534" s="4" t="s">
        <v>4095</v>
      </c>
      <c r="H1534" s="4" t="s">
        <v>4096</v>
      </c>
      <c r="I1534" s="4">
        <v>17</v>
      </c>
      <c r="L1534" s="4">
        <v>2</v>
      </c>
      <c r="M1534" s="4" t="s">
        <v>5510</v>
      </c>
      <c r="N1534" s="4" t="s">
        <v>5511</v>
      </c>
      <c r="S1534" s="4" t="s">
        <v>96</v>
      </c>
      <c r="T1534" s="4" t="s">
        <v>97</v>
      </c>
      <c r="W1534" s="4" t="s">
        <v>461</v>
      </c>
      <c r="X1534" s="4" t="s">
        <v>462</v>
      </c>
      <c r="Y1534" s="4" t="s">
        <v>21</v>
      </c>
      <c r="Z1534" s="4" t="s">
        <v>22</v>
      </c>
      <c r="AC1534" s="4">
        <v>43</v>
      </c>
      <c r="AD1534" s="4" t="s">
        <v>274</v>
      </c>
      <c r="AE1534" s="4" t="s">
        <v>275</v>
      </c>
      <c r="AJ1534" s="4" t="s">
        <v>34</v>
      </c>
      <c r="AK1534" s="4" t="s">
        <v>35</v>
      </c>
      <c r="AL1534" s="4" t="s">
        <v>463</v>
      </c>
      <c r="AM1534" s="4" t="s">
        <v>464</v>
      </c>
    </row>
    <row r="1535" spans="1:72" ht="13.5" customHeight="1">
      <c r="A1535" s="6" t="str">
        <f>HYPERLINK("http://kyu.snu.ac.kr/sdhj/index.jsp?type=hj/GK14791_00IM0001_147a.jpg","1870_해북촌_147a")</f>
        <v>1870_해북촌_147a</v>
      </c>
      <c r="B1535" s="4">
        <v>1870</v>
      </c>
      <c r="C1535" s="4" t="s">
        <v>9244</v>
      </c>
      <c r="D1535" s="4" t="s">
        <v>9245</v>
      </c>
      <c r="E1535" s="4">
        <v>1534</v>
      </c>
      <c r="F1535" s="4">
        <v>8</v>
      </c>
      <c r="G1535" s="4" t="s">
        <v>4095</v>
      </c>
      <c r="H1535" s="4" t="s">
        <v>4096</v>
      </c>
      <c r="I1535" s="4">
        <v>17</v>
      </c>
      <c r="L1535" s="4">
        <v>2</v>
      </c>
      <c r="M1535" s="4" t="s">
        <v>5510</v>
      </c>
      <c r="N1535" s="4" t="s">
        <v>5511</v>
      </c>
      <c r="T1535" s="4" t="s">
        <v>9246</v>
      </c>
      <c r="U1535" s="4" t="s">
        <v>138</v>
      </c>
      <c r="V1535" s="4" t="s">
        <v>139</v>
      </c>
      <c r="Y1535" s="4" t="s">
        <v>1228</v>
      </c>
      <c r="Z1535" s="4" t="s">
        <v>513</v>
      </c>
      <c r="AD1535" s="4" t="s">
        <v>238</v>
      </c>
      <c r="AE1535" s="4" t="s">
        <v>239</v>
      </c>
    </row>
    <row r="1536" spans="1:72" ht="13.5" customHeight="1">
      <c r="A1536" s="6" t="str">
        <f>HYPERLINK("http://kyu.snu.ac.kr/sdhj/index.jsp?type=hj/GK14791_00IM0001_147a.jpg","1870_해북촌_147a")</f>
        <v>1870_해북촌_147a</v>
      </c>
      <c r="B1536" s="4">
        <v>1870</v>
      </c>
      <c r="C1536" s="4" t="s">
        <v>9244</v>
      </c>
      <c r="D1536" s="4" t="s">
        <v>9245</v>
      </c>
      <c r="E1536" s="4">
        <v>1535</v>
      </c>
      <c r="F1536" s="4">
        <v>8</v>
      </c>
      <c r="G1536" s="4" t="s">
        <v>4095</v>
      </c>
      <c r="H1536" s="4" t="s">
        <v>4096</v>
      </c>
      <c r="I1536" s="4">
        <v>17</v>
      </c>
      <c r="L1536" s="4">
        <v>2</v>
      </c>
      <c r="M1536" s="4" t="s">
        <v>5510</v>
      </c>
      <c r="N1536" s="4" t="s">
        <v>5511</v>
      </c>
      <c r="T1536" s="4" t="s">
        <v>9246</v>
      </c>
      <c r="U1536" s="4" t="s">
        <v>138</v>
      </c>
      <c r="V1536" s="4" t="s">
        <v>139</v>
      </c>
      <c r="Y1536" s="4" t="s">
        <v>4368</v>
      </c>
      <c r="Z1536" s="4" t="s">
        <v>4369</v>
      </c>
      <c r="AD1536" s="4" t="s">
        <v>378</v>
      </c>
      <c r="AE1536" s="4" t="s">
        <v>379</v>
      </c>
    </row>
    <row r="1537" spans="1:72" ht="13.5" customHeight="1">
      <c r="A1537" s="6" t="str">
        <f>HYPERLINK("http://kyu.snu.ac.kr/sdhj/index.jsp?type=hj/GK14791_00IM0001_147a.jpg","1870_해북촌_147a")</f>
        <v>1870_해북촌_147a</v>
      </c>
      <c r="B1537" s="4">
        <v>1870</v>
      </c>
      <c r="C1537" s="4" t="s">
        <v>9244</v>
      </c>
      <c r="D1537" s="4" t="s">
        <v>9245</v>
      </c>
      <c r="E1537" s="4">
        <v>1536</v>
      </c>
      <c r="F1537" s="4">
        <v>8</v>
      </c>
      <c r="G1537" s="4" t="s">
        <v>4095</v>
      </c>
      <c r="H1537" s="4" t="s">
        <v>4096</v>
      </c>
      <c r="I1537" s="4">
        <v>17</v>
      </c>
      <c r="L1537" s="4">
        <v>2</v>
      </c>
      <c r="M1537" s="4" t="s">
        <v>5510</v>
      </c>
      <c r="N1537" s="4" t="s">
        <v>5511</v>
      </c>
      <c r="T1537" s="4" t="s">
        <v>9246</v>
      </c>
      <c r="U1537" s="4" t="s">
        <v>138</v>
      </c>
      <c r="V1537" s="4" t="s">
        <v>139</v>
      </c>
      <c r="Y1537" s="4" t="s">
        <v>594</v>
      </c>
      <c r="Z1537" s="4" t="s">
        <v>595</v>
      </c>
      <c r="AD1537" s="4" t="s">
        <v>414</v>
      </c>
      <c r="AE1537" s="4" t="s">
        <v>415</v>
      </c>
    </row>
    <row r="1538" spans="1:72" ht="13.5" customHeight="1">
      <c r="A1538" s="6" t="str">
        <f>HYPERLINK("http://kyu.snu.ac.kr/sdhj/index.jsp?type=hj/GK14791_00IM0001_147a.jpg","1870_해북촌_147a")</f>
        <v>1870_해북촌_147a</v>
      </c>
      <c r="B1538" s="4">
        <v>1870</v>
      </c>
      <c r="C1538" s="4" t="s">
        <v>9244</v>
      </c>
      <c r="D1538" s="4" t="s">
        <v>9245</v>
      </c>
      <c r="E1538" s="4">
        <v>1537</v>
      </c>
      <c r="F1538" s="4">
        <v>8</v>
      </c>
      <c r="G1538" s="4" t="s">
        <v>4095</v>
      </c>
      <c r="H1538" s="4" t="s">
        <v>4096</v>
      </c>
      <c r="I1538" s="4">
        <v>17</v>
      </c>
      <c r="L1538" s="4">
        <v>3</v>
      </c>
      <c r="M1538" s="4" t="s">
        <v>5491</v>
      </c>
      <c r="N1538" s="4" t="s">
        <v>5492</v>
      </c>
      <c r="T1538" s="4" t="s">
        <v>10163</v>
      </c>
      <c r="U1538" s="4" t="s">
        <v>1971</v>
      </c>
      <c r="V1538" s="4" t="s">
        <v>1972</v>
      </c>
      <c r="W1538" s="4" t="s">
        <v>198</v>
      </c>
      <c r="X1538" s="4" t="s">
        <v>199</v>
      </c>
      <c r="Y1538" s="4" t="s">
        <v>10164</v>
      </c>
      <c r="Z1538" s="4" t="s">
        <v>5516</v>
      </c>
      <c r="AC1538" s="4">
        <v>54</v>
      </c>
      <c r="AD1538" s="4" t="s">
        <v>151</v>
      </c>
      <c r="AE1538" s="4" t="s">
        <v>152</v>
      </c>
      <c r="AJ1538" s="4" t="s">
        <v>34</v>
      </c>
      <c r="AK1538" s="4" t="s">
        <v>35</v>
      </c>
      <c r="AL1538" s="4" t="s">
        <v>202</v>
      </c>
      <c r="AM1538" s="4" t="s">
        <v>203</v>
      </c>
      <c r="AT1538" s="4" t="s">
        <v>1971</v>
      </c>
      <c r="AU1538" s="4" t="s">
        <v>1972</v>
      </c>
      <c r="AV1538" s="4" t="s">
        <v>5517</v>
      </c>
      <c r="AW1538" s="4" t="s">
        <v>5518</v>
      </c>
      <c r="BG1538" s="4" t="s">
        <v>1971</v>
      </c>
      <c r="BH1538" s="4" t="s">
        <v>1972</v>
      </c>
      <c r="BI1538" s="4" t="s">
        <v>5519</v>
      </c>
      <c r="BJ1538" s="4" t="s">
        <v>766</v>
      </c>
      <c r="BK1538" s="4" t="s">
        <v>1971</v>
      </c>
      <c r="BL1538" s="4" t="s">
        <v>1972</v>
      </c>
      <c r="BM1538" s="4" t="s">
        <v>10165</v>
      </c>
      <c r="BN1538" s="4" t="s">
        <v>10166</v>
      </c>
      <c r="BO1538" s="4" t="s">
        <v>1971</v>
      </c>
      <c r="BP1538" s="4" t="s">
        <v>1972</v>
      </c>
      <c r="BQ1538" s="4" t="s">
        <v>5520</v>
      </c>
      <c r="BR1538" s="4" t="s">
        <v>5521</v>
      </c>
      <c r="BS1538" s="4" t="s">
        <v>257</v>
      </c>
      <c r="BT1538" s="4" t="s">
        <v>10013</v>
      </c>
    </row>
    <row r="1539" spans="1:72" ht="13.5" customHeight="1">
      <c r="A1539" s="6" t="str">
        <f>HYPERLINK("http://kyu.snu.ac.kr/sdhj/index.jsp?type=hj/GK14791_00IM0001_147a.jpg","1870_해북촌_147a")</f>
        <v>1870_해북촌_147a</v>
      </c>
      <c r="B1539" s="4">
        <v>1870</v>
      </c>
      <c r="C1539" s="4" t="s">
        <v>9142</v>
      </c>
      <c r="D1539" s="4" t="s">
        <v>9143</v>
      </c>
      <c r="E1539" s="4">
        <v>1538</v>
      </c>
      <c r="F1539" s="4">
        <v>8</v>
      </c>
      <c r="G1539" s="4" t="s">
        <v>4095</v>
      </c>
      <c r="H1539" s="4" t="s">
        <v>4096</v>
      </c>
      <c r="I1539" s="4">
        <v>17</v>
      </c>
      <c r="L1539" s="4">
        <v>3</v>
      </c>
      <c r="M1539" s="4" t="s">
        <v>5491</v>
      </c>
      <c r="N1539" s="4" t="s">
        <v>5492</v>
      </c>
      <c r="S1539" s="4" t="s">
        <v>96</v>
      </c>
      <c r="T1539" s="4" t="s">
        <v>97</v>
      </c>
      <c r="W1539" s="4" t="s">
        <v>75</v>
      </c>
      <c r="X1539" s="4" t="s">
        <v>10167</v>
      </c>
      <c r="Y1539" s="4" t="s">
        <v>21</v>
      </c>
      <c r="Z1539" s="4" t="s">
        <v>22</v>
      </c>
      <c r="AC1539" s="4">
        <v>54</v>
      </c>
      <c r="AD1539" s="4" t="s">
        <v>151</v>
      </c>
      <c r="AE1539" s="4" t="s">
        <v>152</v>
      </c>
      <c r="AJ1539" s="4" t="s">
        <v>34</v>
      </c>
      <c r="AK1539" s="4" t="s">
        <v>35</v>
      </c>
      <c r="AL1539" s="4" t="s">
        <v>222</v>
      </c>
      <c r="AM1539" s="4" t="s">
        <v>223</v>
      </c>
    </row>
    <row r="1540" spans="1:72" ht="13.5" customHeight="1">
      <c r="A1540" s="6" t="str">
        <f>HYPERLINK("http://kyu.snu.ac.kr/sdhj/index.jsp?type=hj/GK14791_00IM0001_147a.jpg","1870_해북촌_147a")</f>
        <v>1870_해북촌_147a</v>
      </c>
      <c r="B1540" s="4">
        <v>1870</v>
      </c>
      <c r="C1540" s="4" t="s">
        <v>10168</v>
      </c>
      <c r="D1540" s="4" t="s">
        <v>10169</v>
      </c>
      <c r="E1540" s="4">
        <v>1539</v>
      </c>
      <c r="F1540" s="4">
        <v>8</v>
      </c>
      <c r="G1540" s="4" t="s">
        <v>4095</v>
      </c>
      <c r="H1540" s="4" t="s">
        <v>4096</v>
      </c>
      <c r="I1540" s="4">
        <v>17</v>
      </c>
      <c r="L1540" s="4">
        <v>3</v>
      </c>
      <c r="M1540" s="4" t="s">
        <v>5491</v>
      </c>
      <c r="N1540" s="4" t="s">
        <v>5492</v>
      </c>
      <c r="T1540" s="4" t="s">
        <v>10170</v>
      </c>
      <c r="U1540" s="4" t="s">
        <v>138</v>
      </c>
      <c r="V1540" s="4" t="s">
        <v>139</v>
      </c>
      <c r="Y1540" s="4" t="s">
        <v>1049</v>
      </c>
      <c r="Z1540" s="4" t="s">
        <v>1050</v>
      </c>
      <c r="AD1540" s="4" t="s">
        <v>218</v>
      </c>
      <c r="AE1540" s="4" t="s">
        <v>219</v>
      </c>
    </row>
    <row r="1541" spans="1:72" ht="13.5" customHeight="1">
      <c r="A1541" s="6" t="str">
        <f>HYPERLINK("http://kyu.snu.ac.kr/sdhj/index.jsp?type=hj/GK14791_00IM0001_147a.jpg","1870_해북촌_147a")</f>
        <v>1870_해북촌_147a</v>
      </c>
      <c r="B1541" s="4">
        <v>1870</v>
      </c>
      <c r="C1541" s="4" t="s">
        <v>10168</v>
      </c>
      <c r="D1541" s="4" t="s">
        <v>10169</v>
      </c>
      <c r="E1541" s="4">
        <v>1540</v>
      </c>
      <c r="F1541" s="4">
        <v>8</v>
      </c>
      <c r="G1541" s="4" t="s">
        <v>4095</v>
      </c>
      <c r="H1541" s="4" t="s">
        <v>4096</v>
      </c>
      <c r="I1541" s="4">
        <v>17</v>
      </c>
      <c r="L1541" s="4">
        <v>3</v>
      </c>
      <c r="M1541" s="4" t="s">
        <v>5491</v>
      </c>
      <c r="N1541" s="4" t="s">
        <v>5492</v>
      </c>
      <c r="T1541" s="4" t="s">
        <v>10170</v>
      </c>
      <c r="Y1541" s="4" t="s">
        <v>1004</v>
      </c>
      <c r="Z1541" s="4" t="s">
        <v>1005</v>
      </c>
      <c r="AD1541" s="4" t="s">
        <v>78</v>
      </c>
      <c r="AE1541" s="4" t="s">
        <v>79</v>
      </c>
    </row>
    <row r="1542" spans="1:72" ht="13.5" customHeight="1">
      <c r="A1542" s="6" t="str">
        <f>HYPERLINK("http://kyu.snu.ac.kr/sdhj/index.jsp?type=hj/GK14791_00IM0001_147a.jpg","1870_해북촌_147a")</f>
        <v>1870_해북촌_147a</v>
      </c>
      <c r="B1542" s="4">
        <v>1870</v>
      </c>
      <c r="C1542" s="4" t="s">
        <v>10168</v>
      </c>
      <c r="D1542" s="4" t="s">
        <v>10169</v>
      </c>
      <c r="E1542" s="4">
        <v>1541</v>
      </c>
      <c r="F1542" s="4">
        <v>8</v>
      </c>
      <c r="G1542" s="4" t="s">
        <v>4095</v>
      </c>
      <c r="H1542" s="4" t="s">
        <v>4096</v>
      </c>
      <c r="I1542" s="4">
        <v>17</v>
      </c>
      <c r="L1542" s="4">
        <v>3</v>
      </c>
      <c r="M1542" s="4" t="s">
        <v>5491</v>
      </c>
      <c r="N1542" s="4" t="s">
        <v>5492</v>
      </c>
      <c r="T1542" s="4" t="s">
        <v>10170</v>
      </c>
      <c r="Y1542" s="4" t="s">
        <v>1051</v>
      </c>
      <c r="Z1542" s="4" t="s">
        <v>1052</v>
      </c>
      <c r="AD1542" s="4" t="s">
        <v>122</v>
      </c>
      <c r="AE1542" s="4" t="s">
        <v>123</v>
      </c>
    </row>
    <row r="1543" spans="1:72" ht="13.5" customHeight="1">
      <c r="A1543" s="6" t="str">
        <f>HYPERLINK("http://kyu.snu.ac.kr/sdhj/index.jsp?type=hj/GK14791_00IM0001_147a.jpg","1870_해북촌_147a")</f>
        <v>1870_해북촌_147a</v>
      </c>
      <c r="B1543" s="4">
        <v>1870</v>
      </c>
      <c r="C1543" s="4" t="s">
        <v>10168</v>
      </c>
      <c r="D1543" s="4" t="s">
        <v>10169</v>
      </c>
      <c r="E1543" s="4">
        <v>1542</v>
      </c>
      <c r="F1543" s="4">
        <v>8</v>
      </c>
      <c r="G1543" s="4" t="s">
        <v>4095</v>
      </c>
      <c r="H1543" s="4" t="s">
        <v>4096</v>
      </c>
      <c r="I1543" s="4">
        <v>17</v>
      </c>
      <c r="L1543" s="4">
        <v>4</v>
      </c>
      <c r="M1543" s="4" t="s">
        <v>5522</v>
      </c>
      <c r="N1543" s="4" t="s">
        <v>5523</v>
      </c>
      <c r="T1543" s="4" t="s">
        <v>9884</v>
      </c>
      <c r="U1543" s="4" t="s">
        <v>73</v>
      </c>
      <c r="V1543" s="4" t="s">
        <v>74</v>
      </c>
      <c r="W1543" s="4" t="s">
        <v>173</v>
      </c>
      <c r="X1543" s="4" t="s">
        <v>9885</v>
      </c>
      <c r="Y1543" s="4" t="s">
        <v>5524</v>
      </c>
      <c r="Z1543" s="4" t="s">
        <v>5525</v>
      </c>
      <c r="AC1543" s="4">
        <v>62</v>
      </c>
      <c r="AD1543" s="4" t="s">
        <v>102</v>
      </c>
      <c r="AE1543" s="4" t="s">
        <v>103</v>
      </c>
      <c r="AJ1543" s="4" t="s">
        <v>34</v>
      </c>
      <c r="AK1543" s="4" t="s">
        <v>35</v>
      </c>
      <c r="AL1543" s="4" t="s">
        <v>257</v>
      </c>
      <c r="AM1543" s="4" t="s">
        <v>9887</v>
      </c>
      <c r="AT1543" s="4" t="s">
        <v>82</v>
      </c>
      <c r="AU1543" s="4" t="s">
        <v>83</v>
      </c>
      <c r="AV1543" s="4" t="s">
        <v>5526</v>
      </c>
      <c r="AW1543" s="4" t="s">
        <v>10171</v>
      </c>
      <c r="BG1543" s="4" t="s">
        <v>82</v>
      </c>
      <c r="BH1543" s="4" t="s">
        <v>83</v>
      </c>
      <c r="BI1543" s="4" t="s">
        <v>5527</v>
      </c>
      <c r="BJ1543" s="4" t="s">
        <v>9889</v>
      </c>
      <c r="BK1543" s="4" t="s">
        <v>82</v>
      </c>
      <c r="BL1543" s="4" t="s">
        <v>83</v>
      </c>
      <c r="BM1543" s="4" t="s">
        <v>4215</v>
      </c>
      <c r="BN1543" s="4" t="s">
        <v>4216</v>
      </c>
      <c r="BO1543" s="4" t="s">
        <v>82</v>
      </c>
      <c r="BP1543" s="4" t="s">
        <v>83</v>
      </c>
      <c r="BQ1543" s="4" t="s">
        <v>5528</v>
      </c>
      <c r="BR1543" s="4" t="s">
        <v>5529</v>
      </c>
      <c r="BS1543" s="4" t="s">
        <v>1627</v>
      </c>
      <c r="BT1543" s="4" t="s">
        <v>1628</v>
      </c>
    </row>
    <row r="1544" spans="1:72" ht="13.5" customHeight="1">
      <c r="A1544" s="6" t="str">
        <f>HYPERLINK("http://kyu.snu.ac.kr/sdhj/index.jsp?type=hj/GK14791_00IM0001_147a.jpg","1870_해북촌_147a")</f>
        <v>1870_해북촌_147a</v>
      </c>
      <c r="B1544" s="4">
        <v>1870</v>
      </c>
      <c r="C1544" s="4" t="s">
        <v>9064</v>
      </c>
      <c r="D1544" s="4" t="s">
        <v>9065</v>
      </c>
      <c r="E1544" s="4">
        <v>1543</v>
      </c>
      <c r="F1544" s="4">
        <v>8</v>
      </c>
      <c r="G1544" s="4" t="s">
        <v>4095</v>
      </c>
      <c r="H1544" s="4" t="s">
        <v>4096</v>
      </c>
      <c r="I1544" s="4">
        <v>17</v>
      </c>
      <c r="L1544" s="4">
        <v>4</v>
      </c>
      <c r="M1544" s="4" t="s">
        <v>5522</v>
      </c>
      <c r="N1544" s="4" t="s">
        <v>5523</v>
      </c>
      <c r="S1544" s="4" t="s">
        <v>96</v>
      </c>
      <c r="T1544" s="4" t="s">
        <v>97</v>
      </c>
      <c r="W1544" s="4" t="s">
        <v>426</v>
      </c>
      <c r="X1544" s="4" t="s">
        <v>427</v>
      </c>
      <c r="Y1544" s="4" t="s">
        <v>100</v>
      </c>
      <c r="Z1544" s="4" t="s">
        <v>101</v>
      </c>
      <c r="AC1544" s="4">
        <v>61</v>
      </c>
      <c r="AD1544" s="4" t="s">
        <v>295</v>
      </c>
      <c r="AE1544" s="4" t="s">
        <v>296</v>
      </c>
      <c r="AJ1544" s="4" t="s">
        <v>34</v>
      </c>
      <c r="AK1544" s="4" t="s">
        <v>35</v>
      </c>
      <c r="AL1544" s="4" t="s">
        <v>428</v>
      </c>
      <c r="AM1544" s="4" t="s">
        <v>429</v>
      </c>
      <c r="AT1544" s="4" t="s">
        <v>82</v>
      </c>
      <c r="AU1544" s="4" t="s">
        <v>83</v>
      </c>
      <c r="AV1544" s="4" t="s">
        <v>5530</v>
      </c>
      <c r="AW1544" s="4" t="s">
        <v>4716</v>
      </c>
      <c r="BG1544" s="4" t="s">
        <v>82</v>
      </c>
      <c r="BH1544" s="4" t="s">
        <v>83</v>
      </c>
      <c r="BI1544" s="4" t="s">
        <v>4717</v>
      </c>
      <c r="BJ1544" s="4" t="s">
        <v>4718</v>
      </c>
      <c r="BK1544" s="4" t="s">
        <v>82</v>
      </c>
      <c r="BL1544" s="4" t="s">
        <v>83</v>
      </c>
      <c r="BM1544" s="4" t="s">
        <v>4719</v>
      </c>
      <c r="BN1544" s="4" t="s">
        <v>4720</v>
      </c>
      <c r="BO1544" s="4" t="s">
        <v>82</v>
      </c>
      <c r="BP1544" s="4" t="s">
        <v>83</v>
      </c>
      <c r="BQ1544" s="4" t="s">
        <v>5531</v>
      </c>
      <c r="BR1544" s="4" t="s">
        <v>5532</v>
      </c>
      <c r="BS1544" s="4" t="s">
        <v>757</v>
      </c>
      <c r="BT1544" s="4" t="s">
        <v>758</v>
      </c>
    </row>
    <row r="1545" spans="1:72" ht="13.5" customHeight="1">
      <c r="A1545" s="6" t="str">
        <f>HYPERLINK("http://kyu.snu.ac.kr/sdhj/index.jsp?type=hj/GK14791_00IM0001_147a.jpg","1870_해북촌_147a")</f>
        <v>1870_해북촌_147a</v>
      </c>
      <c r="B1545" s="4">
        <v>1870</v>
      </c>
      <c r="C1545" s="4" t="s">
        <v>9474</v>
      </c>
      <c r="D1545" s="4" t="s">
        <v>9475</v>
      </c>
      <c r="E1545" s="4">
        <v>1544</v>
      </c>
      <c r="F1545" s="4">
        <v>8</v>
      </c>
      <c r="G1545" s="4" t="s">
        <v>4095</v>
      </c>
      <c r="H1545" s="4" t="s">
        <v>4096</v>
      </c>
      <c r="I1545" s="4">
        <v>17</v>
      </c>
      <c r="L1545" s="4">
        <v>4</v>
      </c>
      <c r="M1545" s="4" t="s">
        <v>5522</v>
      </c>
      <c r="N1545" s="4" t="s">
        <v>5523</v>
      </c>
      <c r="T1545" s="4" t="s">
        <v>9891</v>
      </c>
      <c r="U1545" s="4" t="s">
        <v>138</v>
      </c>
      <c r="V1545" s="4" t="s">
        <v>139</v>
      </c>
      <c r="Y1545" s="4" t="s">
        <v>5533</v>
      </c>
      <c r="Z1545" s="4" t="s">
        <v>5534</v>
      </c>
      <c r="AD1545" s="4" t="s">
        <v>122</v>
      </c>
      <c r="AE1545" s="4" t="s">
        <v>123</v>
      </c>
    </row>
    <row r="1546" spans="1:72" ht="13.5" customHeight="1">
      <c r="A1546" s="6" t="str">
        <f>HYPERLINK("http://kyu.snu.ac.kr/sdhj/index.jsp?type=hj/GK14791_00IM0001_147a.jpg","1870_해북촌_147a")</f>
        <v>1870_해북촌_147a</v>
      </c>
      <c r="B1546" s="4">
        <v>1870</v>
      </c>
      <c r="C1546" s="4" t="s">
        <v>9474</v>
      </c>
      <c r="D1546" s="4" t="s">
        <v>9475</v>
      </c>
      <c r="E1546" s="4">
        <v>1545</v>
      </c>
      <c r="F1546" s="4">
        <v>8</v>
      </c>
      <c r="G1546" s="4" t="s">
        <v>4095</v>
      </c>
      <c r="H1546" s="4" t="s">
        <v>4096</v>
      </c>
      <c r="I1546" s="4">
        <v>17</v>
      </c>
      <c r="L1546" s="4">
        <v>4</v>
      </c>
      <c r="M1546" s="4" t="s">
        <v>5522</v>
      </c>
      <c r="N1546" s="4" t="s">
        <v>5523</v>
      </c>
      <c r="T1546" s="4" t="s">
        <v>9891</v>
      </c>
      <c r="U1546" s="4" t="s">
        <v>138</v>
      </c>
      <c r="V1546" s="4" t="s">
        <v>139</v>
      </c>
      <c r="Y1546" s="4" t="s">
        <v>2736</v>
      </c>
      <c r="Z1546" s="4" t="s">
        <v>2737</v>
      </c>
      <c r="AD1546" s="4" t="s">
        <v>238</v>
      </c>
      <c r="AE1546" s="4" t="s">
        <v>239</v>
      </c>
    </row>
    <row r="1547" spans="1:72" ht="13.5" customHeight="1">
      <c r="A1547" s="6" t="str">
        <f>HYPERLINK("http://kyu.snu.ac.kr/sdhj/index.jsp?type=hj/GK14791_00IM0001_147a.jpg","1870_해북촌_147a")</f>
        <v>1870_해북촌_147a</v>
      </c>
      <c r="B1547" s="4">
        <v>1870</v>
      </c>
      <c r="C1547" s="4" t="s">
        <v>9474</v>
      </c>
      <c r="D1547" s="4" t="s">
        <v>9475</v>
      </c>
      <c r="E1547" s="4">
        <v>1546</v>
      </c>
      <c r="F1547" s="4">
        <v>8</v>
      </c>
      <c r="G1547" s="4" t="s">
        <v>4095</v>
      </c>
      <c r="H1547" s="4" t="s">
        <v>4096</v>
      </c>
      <c r="I1547" s="4">
        <v>17</v>
      </c>
      <c r="L1547" s="4">
        <v>4</v>
      </c>
      <c r="M1547" s="4" t="s">
        <v>5522</v>
      </c>
      <c r="N1547" s="4" t="s">
        <v>5523</v>
      </c>
      <c r="T1547" s="4" t="s">
        <v>9891</v>
      </c>
      <c r="U1547" s="4" t="s">
        <v>138</v>
      </c>
      <c r="V1547" s="4" t="s">
        <v>139</v>
      </c>
      <c r="Y1547" s="4" t="s">
        <v>5295</v>
      </c>
      <c r="Z1547" s="4" t="s">
        <v>3346</v>
      </c>
      <c r="AD1547" s="4" t="s">
        <v>151</v>
      </c>
      <c r="AE1547" s="4" t="s">
        <v>152</v>
      </c>
    </row>
    <row r="1548" spans="1:72" ht="13.5" customHeight="1">
      <c r="A1548" s="6" t="str">
        <f>HYPERLINK("http://kyu.snu.ac.kr/sdhj/index.jsp?type=hj/GK14791_00IM0001_147b.jpg","1870_해북촌_147b")</f>
        <v>1870_해북촌_147b</v>
      </c>
      <c r="B1548" s="4">
        <v>1870</v>
      </c>
      <c r="C1548" s="4" t="s">
        <v>9474</v>
      </c>
      <c r="D1548" s="4" t="s">
        <v>9475</v>
      </c>
      <c r="E1548" s="4">
        <v>1547</v>
      </c>
      <c r="F1548" s="4">
        <v>8</v>
      </c>
      <c r="G1548" s="4" t="s">
        <v>4095</v>
      </c>
      <c r="H1548" s="4" t="s">
        <v>4096</v>
      </c>
      <c r="I1548" s="4">
        <v>17</v>
      </c>
      <c r="L1548" s="4">
        <v>5</v>
      </c>
      <c r="M1548" s="4" t="s">
        <v>5535</v>
      </c>
      <c r="N1548" s="4" t="s">
        <v>5536</v>
      </c>
      <c r="T1548" s="4" t="s">
        <v>9121</v>
      </c>
      <c r="U1548" s="4" t="s">
        <v>73</v>
      </c>
      <c r="V1548" s="4" t="s">
        <v>74</v>
      </c>
      <c r="W1548" s="4" t="s">
        <v>688</v>
      </c>
      <c r="X1548" s="4" t="s">
        <v>689</v>
      </c>
      <c r="Y1548" s="4" t="s">
        <v>5537</v>
      </c>
      <c r="Z1548" s="4" t="s">
        <v>5538</v>
      </c>
      <c r="AC1548" s="4">
        <v>39</v>
      </c>
      <c r="AD1548" s="4" t="s">
        <v>232</v>
      </c>
      <c r="AE1548" s="4" t="s">
        <v>233</v>
      </c>
      <c r="AJ1548" s="4" t="s">
        <v>34</v>
      </c>
      <c r="AK1548" s="4" t="s">
        <v>35</v>
      </c>
      <c r="AL1548" s="4" t="s">
        <v>260</v>
      </c>
      <c r="AM1548" s="4" t="s">
        <v>261</v>
      </c>
      <c r="AT1548" s="4" t="s">
        <v>82</v>
      </c>
      <c r="AU1548" s="4" t="s">
        <v>83</v>
      </c>
      <c r="AV1548" s="4" t="s">
        <v>5266</v>
      </c>
      <c r="AW1548" s="4" t="s">
        <v>5216</v>
      </c>
      <c r="BG1548" s="4" t="s">
        <v>82</v>
      </c>
      <c r="BH1548" s="4" t="s">
        <v>83</v>
      </c>
      <c r="BI1548" s="4" t="s">
        <v>4236</v>
      </c>
      <c r="BJ1548" s="4" t="s">
        <v>4237</v>
      </c>
      <c r="BK1548" s="4" t="s">
        <v>82</v>
      </c>
      <c r="BL1548" s="4" t="s">
        <v>83</v>
      </c>
      <c r="BM1548" s="4" t="s">
        <v>5539</v>
      </c>
      <c r="BN1548" s="4" t="s">
        <v>5540</v>
      </c>
      <c r="BO1548" s="4" t="s">
        <v>82</v>
      </c>
      <c r="BP1548" s="4" t="s">
        <v>83</v>
      </c>
      <c r="BQ1548" s="4" t="s">
        <v>5541</v>
      </c>
      <c r="BR1548" s="4" t="s">
        <v>5542</v>
      </c>
      <c r="BS1548" s="4" t="s">
        <v>260</v>
      </c>
      <c r="BT1548" s="4" t="s">
        <v>261</v>
      </c>
    </row>
    <row r="1549" spans="1:72" ht="13.5" customHeight="1">
      <c r="A1549" s="6" t="str">
        <f>HYPERLINK("http://kyu.snu.ac.kr/sdhj/index.jsp?type=hj/GK14791_00IM0001_147b.jpg","1870_해북촌_147b")</f>
        <v>1870_해북촌_147b</v>
      </c>
      <c r="B1549" s="4">
        <v>1870</v>
      </c>
      <c r="C1549" s="4" t="s">
        <v>9484</v>
      </c>
      <c r="D1549" s="4" t="s">
        <v>9485</v>
      </c>
      <c r="E1549" s="4">
        <v>1548</v>
      </c>
      <c r="F1549" s="4">
        <v>8</v>
      </c>
      <c r="G1549" s="4" t="s">
        <v>4095</v>
      </c>
      <c r="H1549" s="4" t="s">
        <v>4096</v>
      </c>
      <c r="I1549" s="4">
        <v>17</v>
      </c>
      <c r="L1549" s="4">
        <v>5</v>
      </c>
      <c r="M1549" s="4" t="s">
        <v>5535</v>
      </c>
      <c r="N1549" s="4" t="s">
        <v>5536</v>
      </c>
      <c r="S1549" s="4" t="s">
        <v>96</v>
      </c>
      <c r="T1549" s="4" t="s">
        <v>97</v>
      </c>
      <c r="W1549" s="4" t="s">
        <v>523</v>
      </c>
      <c r="X1549" s="4" t="s">
        <v>9129</v>
      </c>
      <c r="Y1549" s="4" t="s">
        <v>100</v>
      </c>
      <c r="Z1549" s="4" t="s">
        <v>101</v>
      </c>
      <c r="AC1549" s="4">
        <v>39</v>
      </c>
      <c r="AD1549" s="4" t="s">
        <v>232</v>
      </c>
      <c r="AE1549" s="4" t="s">
        <v>233</v>
      </c>
      <c r="AJ1549" s="4" t="s">
        <v>104</v>
      </c>
      <c r="AK1549" s="4" t="s">
        <v>105</v>
      </c>
      <c r="AL1549" s="4" t="s">
        <v>470</v>
      </c>
      <c r="AM1549" s="4" t="s">
        <v>471</v>
      </c>
      <c r="AT1549" s="4" t="s">
        <v>82</v>
      </c>
      <c r="AU1549" s="4" t="s">
        <v>83</v>
      </c>
      <c r="AV1549" s="4" t="s">
        <v>5543</v>
      </c>
      <c r="AW1549" s="4" t="s">
        <v>3547</v>
      </c>
      <c r="BG1549" s="4" t="s">
        <v>82</v>
      </c>
      <c r="BH1549" s="4" t="s">
        <v>83</v>
      </c>
      <c r="BI1549" s="4" t="s">
        <v>5544</v>
      </c>
      <c r="BJ1549" s="4" t="s">
        <v>1331</v>
      </c>
      <c r="BK1549" s="4" t="s">
        <v>1812</v>
      </c>
      <c r="BL1549" s="4" t="s">
        <v>1813</v>
      </c>
      <c r="BM1549" s="4" t="s">
        <v>5545</v>
      </c>
      <c r="BN1549" s="4" t="s">
        <v>4942</v>
      </c>
      <c r="BO1549" s="4" t="s">
        <v>82</v>
      </c>
      <c r="BP1549" s="4" t="s">
        <v>83</v>
      </c>
      <c r="BQ1549" s="4" t="s">
        <v>5546</v>
      </c>
      <c r="BR1549" s="4" t="s">
        <v>5547</v>
      </c>
      <c r="BS1549" s="4" t="s">
        <v>202</v>
      </c>
      <c r="BT1549" s="4" t="s">
        <v>203</v>
      </c>
    </row>
    <row r="1550" spans="1:72" ht="13.5" customHeight="1">
      <c r="A1550" s="6" t="str">
        <f>HYPERLINK("http://kyu.snu.ac.kr/sdhj/index.jsp?type=hj/GK14791_00IM0001_147b.jpg","1870_해북촌_147b")</f>
        <v>1870_해북촌_147b</v>
      </c>
      <c r="B1550" s="4">
        <v>1870</v>
      </c>
      <c r="C1550" s="4" t="s">
        <v>9033</v>
      </c>
      <c r="D1550" s="4" t="s">
        <v>9034</v>
      </c>
      <c r="E1550" s="4">
        <v>1549</v>
      </c>
      <c r="F1550" s="4">
        <v>8</v>
      </c>
      <c r="G1550" s="4" t="s">
        <v>4095</v>
      </c>
      <c r="H1550" s="4" t="s">
        <v>4096</v>
      </c>
      <c r="I1550" s="4">
        <v>17</v>
      </c>
      <c r="L1550" s="4">
        <v>5</v>
      </c>
      <c r="M1550" s="4" t="s">
        <v>5535</v>
      </c>
      <c r="N1550" s="4" t="s">
        <v>5536</v>
      </c>
      <c r="S1550" s="4" t="s">
        <v>2116</v>
      </c>
      <c r="T1550" s="4" t="s">
        <v>2117</v>
      </c>
      <c r="Y1550" s="4" t="s">
        <v>4878</v>
      </c>
      <c r="Z1550" s="4" t="s">
        <v>4879</v>
      </c>
      <c r="AC1550" s="4">
        <v>35</v>
      </c>
      <c r="AD1550" s="4" t="s">
        <v>188</v>
      </c>
      <c r="AE1550" s="4" t="s">
        <v>189</v>
      </c>
    </row>
    <row r="1551" spans="1:72" ht="13.5" customHeight="1">
      <c r="A1551" s="6" t="str">
        <f>HYPERLINK("http://kyu.snu.ac.kr/sdhj/index.jsp?type=hj/GK14791_00IM0001_147b.jpg","1870_해북촌_147b")</f>
        <v>1870_해북촌_147b</v>
      </c>
      <c r="B1551" s="4">
        <v>1870</v>
      </c>
      <c r="C1551" s="4" t="s">
        <v>9127</v>
      </c>
      <c r="D1551" s="4" t="s">
        <v>9128</v>
      </c>
      <c r="E1551" s="4">
        <v>1550</v>
      </c>
      <c r="F1551" s="4">
        <v>8</v>
      </c>
      <c r="G1551" s="4" t="s">
        <v>4095</v>
      </c>
      <c r="H1551" s="4" t="s">
        <v>4096</v>
      </c>
      <c r="I1551" s="4">
        <v>17</v>
      </c>
      <c r="L1551" s="4">
        <v>5</v>
      </c>
      <c r="M1551" s="4" t="s">
        <v>5535</v>
      </c>
      <c r="N1551" s="4" t="s">
        <v>5536</v>
      </c>
      <c r="T1551" s="4" t="s">
        <v>9139</v>
      </c>
      <c r="U1551" s="4" t="s">
        <v>138</v>
      </c>
      <c r="V1551" s="4" t="s">
        <v>139</v>
      </c>
      <c r="Y1551" s="4" t="s">
        <v>5548</v>
      </c>
      <c r="Z1551" s="4" t="s">
        <v>5549</v>
      </c>
      <c r="AD1551" s="4" t="s">
        <v>278</v>
      </c>
      <c r="AE1551" s="4" t="s">
        <v>279</v>
      </c>
    </row>
    <row r="1552" spans="1:72" ht="13.5" customHeight="1">
      <c r="A1552" s="6" t="str">
        <f>HYPERLINK("http://kyu.snu.ac.kr/sdhj/index.jsp?type=hj/GK14791_00IM0001_147b.jpg","1870_해북촌_147b")</f>
        <v>1870_해북촌_147b</v>
      </c>
      <c r="B1552" s="4">
        <v>1870</v>
      </c>
      <c r="C1552" s="4" t="s">
        <v>9127</v>
      </c>
      <c r="D1552" s="4" t="s">
        <v>9128</v>
      </c>
      <c r="E1552" s="4">
        <v>1551</v>
      </c>
      <c r="F1552" s="4">
        <v>8</v>
      </c>
      <c r="G1552" s="4" t="s">
        <v>4095</v>
      </c>
      <c r="H1552" s="4" t="s">
        <v>4096</v>
      </c>
      <c r="I1552" s="4">
        <v>17</v>
      </c>
      <c r="L1552" s="4">
        <v>5</v>
      </c>
      <c r="M1552" s="4" t="s">
        <v>5535</v>
      </c>
      <c r="N1552" s="4" t="s">
        <v>5536</v>
      </c>
      <c r="T1552" s="4" t="s">
        <v>9139</v>
      </c>
      <c r="Y1552" s="4" t="s">
        <v>5550</v>
      </c>
      <c r="Z1552" s="4" t="s">
        <v>4505</v>
      </c>
      <c r="AD1552" s="4" t="s">
        <v>492</v>
      </c>
      <c r="AE1552" s="4" t="s">
        <v>493</v>
      </c>
    </row>
    <row r="1553" spans="1:72" ht="13.5" customHeight="1">
      <c r="A1553" s="6" t="str">
        <f>HYPERLINK("http://kyu.snu.ac.kr/sdhj/index.jsp?type=hj/GK14791_00IM0001_147b.jpg","1870_해북촌_147b")</f>
        <v>1870_해북촌_147b</v>
      </c>
      <c r="B1553" s="4">
        <v>1870</v>
      </c>
      <c r="C1553" s="4" t="s">
        <v>9127</v>
      </c>
      <c r="D1553" s="4" t="s">
        <v>9128</v>
      </c>
      <c r="E1553" s="4">
        <v>1552</v>
      </c>
      <c r="F1553" s="4">
        <v>8</v>
      </c>
      <c r="G1553" s="4" t="s">
        <v>4095</v>
      </c>
      <c r="H1553" s="4" t="s">
        <v>4096</v>
      </c>
      <c r="I1553" s="4">
        <v>17</v>
      </c>
      <c r="L1553" s="4">
        <v>5</v>
      </c>
      <c r="M1553" s="4" t="s">
        <v>5535</v>
      </c>
      <c r="N1553" s="4" t="s">
        <v>5536</v>
      </c>
      <c r="T1553" s="4" t="s">
        <v>9139</v>
      </c>
      <c r="U1553" s="4" t="s">
        <v>284</v>
      </c>
      <c r="V1553" s="4" t="s">
        <v>285</v>
      </c>
      <c r="Y1553" s="4" t="s">
        <v>4002</v>
      </c>
      <c r="Z1553" s="4" t="s">
        <v>4003</v>
      </c>
      <c r="AD1553" s="4" t="s">
        <v>287</v>
      </c>
      <c r="AE1553" s="4" t="s">
        <v>288</v>
      </c>
    </row>
    <row r="1554" spans="1:72" ht="13.5" customHeight="1">
      <c r="A1554" s="6" t="str">
        <f>HYPERLINK("http://kyu.snu.ac.kr/sdhj/index.jsp?type=hj/GK14791_00IM0001_147b.jpg","1870_해북촌_147b")</f>
        <v>1870_해북촌_147b</v>
      </c>
      <c r="B1554" s="4">
        <v>1870</v>
      </c>
      <c r="C1554" s="4" t="s">
        <v>9127</v>
      </c>
      <c r="D1554" s="4" t="s">
        <v>9128</v>
      </c>
      <c r="E1554" s="4">
        <v>1553</v>
      </c>
      <c r="F1554" s="4">
        <v>8</v>
      </c>
      <c r="G1554" s="4" t="s">
        <v>4095</v>
      </c>
      <c r="H1554" s="4" t="s">
        <v>4096</v>
      </c>
      <c r="I1554" s="4">
        <v>18</v>
      </c>
      <c r="J1554" s="4" t="s">
        <v>5551</v>
      </c>
      <c r="K1554" s="4" t="s">
        <v>10172</v>
      </c>
      <c r="L1554" s="4">
        <v>1</v>
      </c>
      <c r="M1554" s="4" t="s">
        <v>5552</v>
      </c>
      <c r="N1554" s="4" t="s">
        <v>5553</v>
      </c>
      <c r="T1554" s="4" t="s">
        <v>9814</v>
      </c>
      <c r="U1554" s="4" t="s">
        <v>73</v>
      </c>
      <c r="V1554" s="4" t="s">
        <v>74</v>
      </c>
      <c r="W1554" s="4" t="s">
        <v>126</v>
      </c>
      <c r="X1554" s="4" t="s">
        <v>10173</v>
      </c>
      <c r="Y1554" s="4" t="s">
        <v>5554</v>
      </c>
      <c r="Z1554" s="4" t="s">
        <v>5555</v>
      </c>
      <c r="AC1554" s="4">
        <v>46</v>
      </c>
      <c r="AD1554" s="4" t="s">
        <v>220</v>
      </c>
      <c r="AE1554" s="4" t="s">
        <v>221</v>
      </c>
      <c r="AJ1554" s="4" t="s">
        <v>34</v>
      </c>
      <c r="AK1554" s="4" t="s">
        <v>35</v>
      </c>
      <c r="AL1554" s="4" t="s">
        <v>115</v>
      </c>
      <c r="AM1554" s="4" t="s">
        <v>10174</v>
      </c>
      <c r="AT1554" s="4" t="s">
        <v>82</v>
      </c>
      <c r="AU1554" s="4" t="s">
        <v>83</v>
      </c>
      <c r="AV1554" s="4" t="s">
        <v>5556</v>
      </c>
      <c r="AW1554" s="4" t="s">
        <v>5557</v>
      </c>
      <c r="BG1554" s="4" t="s">
        <v>82</v>
      </c>
      <c r="BH1554" s="4" t="s">
        <v>83</v>
      </c>
      <c r="BI1554" s="4" t="s">
        <v>4494</v>
      </c>
      <c r="BJ1554" s="4" t="s">
        <v>4495</v>
      </c>
      <c r="BK1554" s="4" t="s">
        <v>82</v>
      </c>
      <c r="BL1554" s="4" t="s">
        <v>83</v>
      </c>
      <c r="BM1554" s="4" t="s">
        <v>4496</v>
      </c>
      <c r="BN1554" s="4" t="s">
        <v>4497</v>
      </c>
      <c r="BO1554" s="4" t="s">
        <v>82</v>
      </c>
      <c r="BP1554" s="4" t="s">
        <v>83</v>
      </c>
      <c r="BQ1554" s="4" t="s">
        <v>5558</v>
      </c>
      <c r="BR1554" s="4" t="s">
        <v>5559</v>
      </c>
      <c r="BS1554" s="4" t="s">
        <v>727</v>
      </c>
      <c r="BT1554" s="4" t="s">
        <v>728</v>
      </c>
    </row>
    <row r="1555" spans="1:72" ht="13.5" customHeight="1">
      <c r="A1555" s="6" t="str">
        <f>HYPERLINK("http://kyu.snu.ac.kr/sdhj/index.jsp?type=hj/GK14791_00IM0001_147b.jpg","1870_해북촌_147b")</f>
        <v>1870_해북촌_147b</v>
      </c>
      <c r="B1555" s="4">
        <v>1870</v>
      </c>
      <c r="C1555" s="4" t="s">
        <v>9747</v>
      </c>
      <c r="D1555" s="4" t="s">
        <v>9748</v>
      </c>
      <c r="E1555" s="4">
        <v>1554</v>
      </c>
      <c r="F1555" s="4">
        <v>8</v>
      </c>
      <c r="G1555" s="4" t="s">
        <v>4095</v>
      </c>
      <c r="H1555" s="4" t="s">
        <v>4096</v>
      </c>
      <c r="I1555" s="4">
        <v>18</v>
      </c>
      <c r="L1555" s="4">
        <v>1</v>
      </c>
      <c r="M1555" s="4" t="s">
        <v>5552</v>
      </c>
      <c r="N1555" s="4" t="s">
        <v>5553</v>
      </c>
      <c r="S1555" s="4" t="s">
        <v>96</v>
      </c>
      <c r="T1555" s="4" t="s">
        <v>97</v>
      </c>
      <c r="W1555" s="4" t="s">
        <v>1269</v>
      </c>
      <c r="X1555" s="4" t="s">
        <v>585</v>
      </c>
      <c r="Y1555" s="4" t="s">
        <v>100</v>
      </c>
      <c r="Z1555" s="4" t="s">
        <v>101</v>
      </c>
      <c r="AC1555" s="4">
        <v>46</v>
      </c>
      <c r="AD1555" s="4" t="s">
        <v>220</v>
      </c>
      <c r="AE1555" s="4" t="s">
        <v>221</v>
      </c>
      <c r="AJ1555" s="4" t="s">
        <v>34</v>
      </c>
      <c r="AK1555" s="4" t="s">
        <v>35</v>
      </c>
      <c r="AL1555" s="4" t="s">
        <v>757</v>
      </c>
      <c r="AM1555" s="4" t="s">
        <v>758</v>
      </c>
      <c r="AT1555" s="4" t="s">
        <v>82</v>
      </c>
      <c r="AU1555" s="4" t="s">
        <v>83</v>
      </c>
      <c r="AV1555" s="4" t="s">
        <v>4700</v>
      </c>
      <c r="AW1555" s="4" t="s">
        <v>4701</v>
      </c>
      <c r="BG1555" s="4" t="s">
        <v>82</v>
      </c>
      <c r="BH1555" s="4" t="s">
        <v>83</v>
      </c>
      <c r="BI1555" s="4" t="s">
        <v>5560</v>
      </c>
      <c r="BJ1555" s="4" t="s">
        <v>5561</v>
      </c>
      <c r="BK1555" s="4" t="s">
        <v>82</v>
      </c>
      <c r="BL1555" s="4" t="s">
        <v>83</v>
      </c>
      <c r="BM1555" s="4" t="s">
        <v>4702</v>
      </c>
      <c r="BN1555" s="4" t="s">
        <v>4703</v>
      </c>
      <c r="BO1555" s="4" t="s">
        <v>82</v>
      </c>
      <c r="BP1555" s="4" t="s">
        <v>83</v>
      </c>
      <c r="BQ1555" s="4" t="s">
        <v>5562</v>
      </c>
      <c r="BR1555" s="4" t="s">
        <v>5563</v>
      </c>
      <c r="BS1555" s="4" t="s">
        <v>428</v>
      </c>
      <c r="BT1555" s="4" t="s">
        <v>429</v>
      </c>
    </row>
    <row r="1556" spans="1:72" ht="13.5" customHeight="1">
      <c r="A1556" s="6" t="str">
        <f>HYPERLINK("http://kyu.snu.ac.kr/sdhj/index.jsp?type=hj/GK14791_00IM0001_147b.jpg","1870_해북촌_147b")</f>
        <v>1870_해북촌_147b</v>
      </c>
      <c r="B1556" s="4">
        <v>1870</v>
      </c>
      <c r="C1556" s="4" t="s">
        <v>9214</v>
      </c>
      <c r="D1556" s="4" t="s">
        <v>9215</v>
      </c>
      <c r="E1556" s="4">
        <v>1555</v>
      </c>
      <c r="F1556" s="4">
        <v>8</v>
      </c>
      <c r="G1556" s="4" t="s">
        <v>4095</v>
      </c>
      <c r="H1556" s="4" t="s">
        <v>4096</v>
      </c>
      <c r="I1556" s="4">
        <v>18</v>
      </c>
      <c r="L1556" s="4">
        <v>1</v>
      </c>
      <c r="M1556" s="4" t="s">
        <v>5552</v>
      </c>
      <c r="N1556" s="4" t="s">
        <v>5553</v>
      </c>
      <c r="S1556" s="4" t="s">
        <v>116</v>
      </c>
      <c r="T1556" s="4" t="s">
        <v>117</v>
      </c>
      <c r="Y1556" s="4" t="s">
        <v>5564</v>
      </c>
      <c r="Z1556" s="4" t="s">
        <v>5565</v>
      </c>
      <c r="AC1556" s="4">
        <v>13</v>
      </c>
      <c r="AD1556" s="4" t="s">
        <v>550</v>
      </c>
      <c r="AE1556" s="4" t="s">
        <v>551</v>
      </c>
    </row>
    <row r="1557" spans="1:72" ht="13.5" customHeight="1">
      <c r="A1557" s="6" t="str">
        <f>HYPERLINK("http://kyu.snu.ac.kr/sdhj/index.jsp?type=hj/GK14791_00IM0001_147b.jpg","1870_해북촌_147b")</f>
        <v>1870_해북촌_147b</v>
      </c>
      <c r="B1557" s="4">
        <v>1870</v>
      </c>
      <c r="C1557" s="4" t="s">
        <v>9819</v>
      </c>
      <c r="D1557" s="4" t="s">
        <v>9820</v>
      </c>
      <c r="E1557" s="4">
        <v>1556</v>
      </c>
      <c r="F1557" s="4">
        <v>8</v>
      </c>
      <c r="G1557" s="4" t="s">
        <v>4095</v>
      </c>
      <c r="H1557" s="4" t="s">
        <v>4096</v>
      </c>
      <c r="I1557" s="4">
        <v>18</v>
      </c>
      <c r="L1557" s="4">
        <v>1</v>
      </c>
      <c r="M1557" s="4" t="s">
        <v>5552</v>
      </c>
      <c r="N1557" s="4" t="s">
        <v>5553</v>
      </c>
      <c r="T1557" s="4" t="s">
        <v>9818</v>
      </c>
      <c r="U1557" s="4" t="s">
        <v>138</v>
      </c>
      <c r="V1557" s="4" t="s">
        <v>139</v>
      </c>
      <c r="Y1557" s="4" t="s">
        <v>2047</v>
      </c>
      <c r="Z1557" s="4" t="s">
        <v>2048</v>
      </c>
      <c r="AD1557" s="4" t="s">
        <v>404</v>
      </c>
      <c r="AE1557" s="4" t="s">
        <v>405</v>
      </c>
    </row>
    <row r="1558" spans="1:72" ht="13.5" customHeight="1">
      <c r="A1558" s="6" t="str">
        <f>HYPERLINK("http://kyu.snu.ac.kr/sdhj/index.jsp?type=hj/GK14791_00IM0001_147b.jpg","1870_해북촌_147b")</f>
        <v>1870_해북촌_147b</v>
      </c>
      <c r="B1558" s="4">
        <v>1870</v>
      </c>
      <c r="C1558" s="4" t="s">
        <v>9819</v>
      </c>
      <c r="D1558" s="4" t="s">
        <v>9820</v>
      </c>
      <c r="E1558" s="4">
        <v>1557</v>
      </c>
      <c r="F1558" s="4">
        <v>8</v>
      </c>
      <c r="G1558" s="4" t="s">
        <v>4095</v>
      </c>
      <c r="H1558" s="4" t="s">
        <v>4096</v>
      </c>
      <c r="I1558" s="4">
        <v>18</v>
      </c>
      <c r="L1558" s="4">
        <v>1</v>
      </c>
      <c r="M1558" s="4" t="s">
        <v>5552</v>
      </c>
      <c r="N1558" s="4" t="s">
        <v>5553</v>
      </c>
      <c r="T1558" s="4" t="s">
        <v>9818</v>
      </c>
      <c r="U1558" s="4" t="s">
        <v>138</v>
      </c>
      <c r="V1558" s="4" t="s">
        <v>139</v>
      </c>
      <c r="Y1558" s="4" t="s">
        <v>2049</v>
      </c>
      <c r="Z1558" s="4" t="s">
        <v>2050</v>
      </c>
      <c r="AD1558" s="4" t="s">
        <v>10175</v>
      </c>
      <c r="AE1558" s="4" t="s">
        <v>10176</v>
      </c>
    </row>
    <row r="1559" spans="1:72" ht="13.5" customHeight="1">
      <c r="A1559" s="6" t="str">
        <f>HYPERLINK("http://kyu.snu.ac.kr/sdhj/index.jsp?type=hj/GK14791_00IM0001_147b.jpg","1870_해북촌_147b")</f>
        <v>1870_해북촌_147b</v>
      </c>
      <c r="B1559" s="4">
        <v>1870</v>
      </c>
      <c r="C1559" s="4" t="s">
        <v>9819</v>
      </c>
      <c r="D1559" s="4" t="s">
        <v>9820</v>
      </c>
      <c r="E1559" s="4">
        <v>1558</v>
      </c>
      <c r="F1559" s="4">
        <v>8</v>
      </c>
      <c r="G1559" s="4" t="s">
        <v>4095</v>
      </c>
      <c r="H1559" s="4" t="s">
        <v>4096</v>
      </c>
      <c r="I1559" s="4">
        <v>18</v>
      </c>
      <c r="L1559" s="4">
        <v>1</v>
      </c>
      <c r="M1559" s="4" t="s">
        <v>5552</v>
      </c>
      <c r="N1559" s="4" t="s">
        <v>5553</v>
      </c>
      <c r="T1559" s="4" t="s">
        <v>9818</v>
      </c>
      <c r="U1559" s="4" t="s">
        <v>138</v>
      </c>
      <c r="V1559" s="4" t="s">
        <v>139</v>
      </c>
      <c r="Y1559" s="4" t="s">
        <v>5566</v>
      </c>
      <c r="Z1559" s="4" t="s">
        <v>5567</v>
      </c>
      <c r="AD1559" s="4" t="s">
        <v>10175</v>
      </c>
      <c r="AE1559" s="4" t="s">
        <v>10176</v>
      </c>
    </row>
    <row r="1560" spans="1:72" ht="13.5" customHeight="1">
      <c r="A1560" s="6" t="str">
        <f>HYPERLINK("http://kyu.snu.ac.kr/sdhj/index.jsp?type=hj/GK14791_00IM0001_147b.jpg","1870_해북촌_147b")</f>
        <v>1870_해북촌_147b</v>
      </c>
      <c r="B1560" s="4">
        <v>1870</v>
      </c>
      <c r="C1560" s="4" t="s">
        <v>9819</v>
      </c>
      <c r="D1560" s="4" t="s">
        <v>9820</v>
      </c>
      <c r="E1560" s="4">
        <v>1559</v>
      </c>
      <c r="F1560" s="4">
        <v>8</v>
      </c>
      <c r="G1560" s="4" t="s">
        <v>4095</v>
      </c>
      <c r="H1560" s="4" t="s">
        <v>4096</v>
      </c>
      <c r="I1560" s="4">
        <v>18</v>
      </c>
      <c r="L1560" s="4">
        <v>2</v>
      </c>
      <c r="M1560" s="4" t="s">
        <v>5568</v>
      </c>
      <c r="N1560" s="4" t="s">
        <v>5569</v>
      </c>
      <c r="T1560" s="4" t="s">
        <v>10177</v>
      </c>
      <c r="U1560" s="4" t="s">
        <v>73</v>
      </c>
      <c r="V1560" s="4" t="s">
        <v>74</v>
      </c>
      <c r="W1560" s="4" t="s">
        <v>426</v>
      </c>
      <c r="X1560" s="4" t="s">
        <v>427</v>
      </c>
      <c r="Y1560" s="4" t="s">
        <v>5570</v>
      </c>
      <c r="Z1560" s="4" t="s">
        <v>5571</v>
      </c>
      <c r="AC1560" s="4">
        <v>47</v>
      </c>
      <c r="AD1560" s="4" t="s">
        <v>536</v>
      </c>
      <c r="AE1560" s="4" t="s">
        <v>537</v>
      </c>
      <c r="AJ1560" s="4" t="s">
        <v>34</v>
      </c>
      <c r="AK1560" s="4" t="s">
        <v>35</v>
      </c>
      <c r="AL1560" s="4" t="s">
        <v>428</v>
      </c>
      <c r="AM1560" s="4" t="s">
        <v>429</v>
      </c>
      <c r="AT1560" s="4" t="s">
        <v>82</v>
      </c>
      <c r="AU1560" s="4" t="s">
        <v>83</v>
      </c>
      <c r="AV1560" s="4" t="s">
        <v>5572</v>
      </c>
      <c r="AW1560" s="4" t="s">
        <v>5573</v>
      </c>
      <c r="BG1560" s="4" t="s">
        <v>82</v>
      </c>
      <c r="BH1560" s="4" t="s">
        <v>83</v>
      </c>
      <c r="BI1560" s="4" t="s">
        <v>5574</v>
      </c>
      <c r="BJ1560" s="4" t="s">
        <v>5575</v>
      </c>
      <c r="BK1560" s="4" t="s">
        <v>82</v>
      </c>
      <c r="BL1560" s="4" t="s">
        <v>83</v>
      </c>
      <c r="BM1560" s="4" t="s">
        <v>2109</v>
      </c>
      <c r="BN1560" s="4" t="s">
        <v>946</v>
      </c>
      <c r="BO1560" s="4" t="s">
        <v>82</v>
      </c>
      <c r="BP1560" s="4" t="s">
        <v>83</v>
      </c>
      <c r="BQ1560" s="4" t="s">
        <v>5576</v>
      </c>
      <c r="BR1560" s="4" t="s">
        <v>5577</v>
      </c>
      <c r="BS1560" s="4" t="s">
        <v>659</v>
      </c>
      <c r="BT1560" s="4" t="s">
        <v>660</v>
      </c>
    </row>
    <row r="1561" spans="1:72" ht="13.5" customHeight="1">
      <c r="A1561" s="6" t="str">
        <f>HYPERLINK("http://kyu.snu.ac.kr/sdhj/index.jsp?type=hj/GK14791_00IM0001_147b.jpg","1870_해북촌_147b")</f>
        <v>1870_해북촌_147b</v>
      </c>
      <c r="B1561" s="4">
        <v>1870</v>
      </c>
      <c r="C1561" s="4" t="s">
        <v>9233</v>
      </c>
      <c r="D1561" s="4" t="s">
        <v>9234</v>
      </c>
      <c r="E1561" s="4">
        <v>1560</v>
      </c>
      <c r="F1561" s="4">
        <v>8</v>
      </c>
      <c r="G1561" s="4" t="s">
        <v>4095</v>
      </c>
      <c r="H1561" s="4" t="s">
        <v>4096</v>
      </c>
      <c r="I1561" s="4">
        <v>18</v>
      </c>
      <c r="L1561" s="4">
        <v>2</v>
      </c>
      <c r="M1561" s="4" t="s">
        <v>5568</v>
      </c>
      <c r="N1561" s="4" t="s">
        <v>5569</v>
      </c>
      <c r="S1561" s="4" t="s">
        <v>96</v>
      </c>
      <c r="T1561" s="4" t="s">
        <v>97</v>
      </c>
      <c r="W1561" s="4" t="s">
        <v>688</v>
      </c>
      <c r="X1561" s="4" t="s">
        <v>689</v>
      </c>
      <c r="Y1561" s="4" t="s">
        <v>100</v>
      </c>
      <c r="Z1561" s="4" t="s">
        <v>101</v>
      </c>
      <c r="AC1561" s="4">
        <v>44</v>
      </c>
      <c r="AD1561" s="4" t="s">
        <v>151</v>
      </c>
      <c r="AE1561" s="4" t="s">
        <v>152</v>
      </c>
      <c r="AJ1561" s="4" t="s">
        <v>104</v>
      </c>
      <c r="AK1561" s="4" t="s">
        <v>105</v>
      </c>
      <c r="AL1561" s="4" t="s">
        <v>260</v>
      </c>
      <c r="AM1561" s="4" t="s">
        <v>261</v>
      </c>
      <c r="AT1561" s="4" t="s">
        <v>82</v>
      </c>
      <c r="AU1561" s="4" t="s">
        <v>83</v>
      </c>
      <c r="AV1561" s="4" t="s">
        <v>4610</v>
      </c>
      <c r="AW1561" s="4" t="s">
        <v>4611</v>
      </c>
      <c r="BG1561" s="4" t="s">
        <v>82</v>
      </c>
      <c r="BH1561" s="4" t="s">
        <v>83</v>
      </c>
      <c r="BI1561" s="4" t="s">
        <v>4236</v>
      </c>
      <c r="BJ1561" s="4" t="s">
        <v>4237</v>
      </c>
      <c r="BK1561" s="4" t="s">
        <v>82</v>
      </c>
      <c r="BL1561" s="4" t="s">
        <v>83</v>
      </c>
      <c r="BM1561" s="4" t="s">
        <v>9893</v>
      </c>
      <c r="BN1561" s="4" t="s">
        <v>10178</v>
      </c>
      <c r="BO1561" s="4" t="s">
        <v>82</v>
      </c>
      <c r="BP1561" s="4" t="s">
        <v>83</v>
      </c>
      <c r="BQ1561" s="4" t="s">
        <v>4612</v>
      </c>
      <c r="BR1561" s="4" t="s">
        <v>4613</v>
      </c>
      <c r="BS1561" s="4" t="s">
        <v>5578</v>
      </c>
      <c r="BT1561" s="4" t="s">
        <v>5579</v>
      </c>
    </row>
    <row r="1562" spans="1:72" ht="13.5" customHeight="1">
      <c r="A1562" s="6" t="str">
        <f>HYPERLINK("http://kyu.snu.ac.kr/sdhj/index.jsp?type=hj/GK14791_00IM0001_147b.jpg","1870_해북촌_147b")</f>
        <v>1870_해북촌_147b</v>
      </c>
      <c r="B1562" s="4">
        <v>1870</v>
      </c>
      <c r="C1562" s="4" t="s">
        <v>9012</v>
      </c>
      <c r="D1562" s="4" t="s">
        <v>9013</v>
      </c>
      <c r="E1562" s="4">
        <v>1561</v>
      </c>
      <c r="F1562" s="4">
        <v>8</v>
      </c>
      <c r="G1562" s="4" t="s">
        <v>4095</v>
      </c>
      <c r="H1562" s="4" t="s">
        <v>4096</v>
      </c>
      <c r="I1562" s="4">
        <v>18</v>
      </c>
      <c r="L1562" s="4">
        <v>2</v>
      </c>
      <c r="M1562" s="4" t="s">
        <v>5568</v>
      </c>
      <c r="N1562" s="4" t="s">
        <v>5569</v>
      </c>
      <c r="S1562" s="4" t="s">
        <v>165</v>
      </c>
      <c r="T1562" s="4" t="s">
        <v>166</v>
      </c>
      <c r="Y1562" s="4" t="s">
        <v>5580</v>
      </c>
      <c r="Z1562" s="4" t="s">
        <v>5581</v>
      </c>
      <c r="AC1562" s="4">
        <v>34</v>
      </c>
      <c r="AD1562" s="4" t="s">
        <v>540</v>
      </c>
      <c r="AE1562" s="4" t="s">
        <v>541</v>
      </c>
    </row>
    <row r="1563" spans="1:72" ht="13.5" customHeight="1">
      <c r="A1563" s="6" t="str">
        <f>HYPERLINK("http://kyu.snu.ac.kr/sdhj/index.jsp?type=hj/GK14791_00IM0001_147b.jpg","1870_해북촌_147b")</f>
        <v>1870_해북촌_147b</v>
      </c>
      <c r="B1563" s="4">
        <v>1870</v>
      </c>
      <c r="C1563" s="4" t="s">
        <v>9747</v>
      </c>
      <c r="D1563" s="4" t="s">
        <v>9748</v>
      </c>
      <c r="E1563" s="4">
        <v>1562</v>
      </c>
      <c r="F1563" s="4">
        <v>8</v>
      </c>
      <c r="G1563" s="4" t="s">
        <v>4095</v>
      </c>
      <c r="H1563" s="4" t="s">
        <v>4096</v>
      </c>
      <c r="I1563" s="4">
        <v>18</v>
      </c>
      <c r="L1563" s="4">
        <v>2</v>
      </c>
      <c r="M1563" s="4" t="s">
        <v>5568</v>
      </c>
      <c r="N1563" s="4" t="s">
        <v>5569</v>
      </c>
      <c r="S1563" s="4" t="s">
        <v>1092</v>
      </c>
      <c r="T1563" s="4" t="s">
        <v>495</v>
      </c>
      <c r="W1563" s="4" t="s">
        <v>647</v>
      </c>
      <c r="X1563" s="4" t="s">
        <v>648</v>
      </c>
      <c r="Y1563" s="4" t="s">
        <v>100</v>
      </c>
      <c r="Z1563" s="4" t="s">
        <v>101</v>
      </c>
      <c r="AC1563" s="4">
        <v>35</v>
      </c>
      <c r="AD1563" s="4" t="s">
        <v>188</v>
      </c>
      <c r="AE1563" s="4" t="s">
        <v>189</v>
      </c>
    </row>
    <row r="1564" spans="1:72" ht="13.5" customHeight="1">
      <c r="A1564" s="6" t="str">
        <f>HYPERLINK("http://kyu.snu.ac.kr/sdhj/index.jsp?type=hj/GK14791_00IM0001_147b.jpg","1870_해북촌_147b")</f>
        <v>1870_해북촌_147b</v>
      </c>
      <c r="B1564" s="4">
        <v>1870</v>
      </c>
      <c r="C1564" s="4" t="s">
        <v>9747</v>
      </c>
      <c r="D1564" s="4" t="s">
        <v>9748</v>
      </c>
      <c r="E1564" s="4">
        <v>1563</v>
      </c>
      <c r="F1564" s="4">
        <v>8</v>
      </c>
      <c r="G1564" s="4" t="s">
        <v>4095</v>
      </c>
      <c r="H1564" s="4" t="s">
        <v>4096</v>
      </c>
      <c r="I1564" s="4">
        <v>18</v>
      </c>
      <c r="L1564" s="4">
        <v>2</v>
      </c>
      <c r="M1564" s="4" t="s">
        <v>5568</v>
      </c>
      <c r="N1564" s="4" t="s">
        <v>5569</v>
      </c>
      <c r="T1564" s="4" t="s">
        <v>10179</v>
      </c>
      <c r="U1564" s="4" t="s">
        <v>138</v>
      </c>
      <c r="V1564" s="4" t="s">
        <v>139</v>
      </c>
      <c r="Y1564" s="4" t="s">
        <v>5582</v>
      </c>
      <c r="Z1564" s="4" t="s">
        <v>5583</v>
      </c>
      <c r="AD1564" s="4" t="s">
        <v>238</v>
      </c>
      <c r="AE1564" s="4" t="s">
        <v>239</v>
      </c>
    </row>
    <row r="1565" spans="1:72" ht="13.5" customHeight="1">
      <c r="A1565" s="6" t="str">
        <f>HYPERLINK("http://kyu.snu.ac.kr/sdhj/index.jsp?type=hj/GK14791_00IM0001_147b.jpg","1870_해북촌_147b")</f>
        <v>1870_해북촌_147b</v>
      </c>
      <c r="B1565" s="4">
        <v>1870</v>
      </c>
      <c r="C1565" s="4" t="s">
        <v>9747</v>
      </c>
      <c r="D1565" s="4" t="s">
        <v>9748</v>
      </c>
      <c r="E1565" s="4">
        <v>1564</v>
      </c>
      <c r="F1565" s="4">
        <v>8</v>
      </c>
      <c r="G1565" s="4" t="s">
        <v>4095</v>
      </c>
      <c r="H1565" s="4" t="s">
        <v>4096</v>
      </c>
      <c r="I1565" s="4">
        <v>18</v>
      </c>
      <c r="L1565" s="4">
        <v>2</v>
      </c>
      <c r="M1565" s="4" t="s">
        <v>5568</v>
      </c>
      <c r="N1565" s="4" t="s">
        <v>5569</v>
      </c>
      <c r="T1565" s="4" t="s">
        <v>10179</v>
      </c>
      <c r="U1565" s="4" t="s">
        <v>138</v>
      </c>
      <c r="V1565" s="4" t="s">
        <v>139</v>
      </c>
      <c r="Y1565" s="4" t="s">
        <v>1603</v>
      </c>
      <c r="Z1565" s="4" t="s">
        <v>1604</v>
      </c>
      <c r="AD1565" s="4" t="s">
        <v>378</v>
      </c>
      <c r="AE1565" s="4" t="s">
        <v>379</v>
      </c>
    </row>
    <row r="1566" spans="1:72" ht="13.5" customHeight="1">
      <c r="A1566" s="6" t="str">
        <f>HYPERLINK("http://kyu.snu.ac.kr/sdhj/index.jsp?type=hj/GK14791_00IM0001_147b.jpg","1870_해북촌_147b")</f>
        <v>1870_해북촌_147b</v>
      </c>
      <c r="B1566" s="4">
        <v>1870</v>
      </c>
      <c r="C1566" s="4" t="s">
        <v>9747</v>
      </c>
      <c r="D1566" s="4" t="s">
        <v>9748</v>
      </c>
      <c r="E1566" s="4">
        <v>1565</v>
      </c>
      <c r="F1566" s="4">
        <v>8</v>
      </c>
      <c r="G1566" s="4" t="s">
        <v>4095</v>
      </c>
      <c r="H1566" s="4" t="s">
        <v>4096</v>
      </c>
      <c r="I1566" s="4">
        <v>18</v>
      </c>
      <c r="L1566" s="4">
        <v>2</v>
      </c>
      <c r="M1566" s="4" t="s">
        <v>5568</v>
      </c>
      <c r="N1566" s="4" t="s">
        <v>5569</v>
      </c>
      <c r="T1566" s="4" t="s">
        <v>10179</v>
      </c>
      <c r="U1566" s="4" t="s">
        <v>138</v>
      </c>
      <c r="V1566" s="4" t="s">
        <v>139</v>
      </c>
      <c r="Y1566" s="4" t="s">
        <v>1747</v>
      </c>
      <c r="Z1566" s="4" t="s">
        <v>1748</v>
      </c>
      <c r="AD1566" s="4" t="s">
        <v>238</v>
      </c>
      <c r="AE1566" s="4" t="s">
        <v>239</v>
      </c>
    </row>
    <row r="1567" spans="1:72" ht="13.5" customHeight="1">
      <c r="A1567" s="6" t="str">
        <f>HYPERLINK("http://kyu.snu.ac.kr/sdhj/index.jsp?type=hj/GK14791_00IM0001_147b.jpg","1870_해북촌_147b")</f>
        <v>1870_해북촌_147b</v>
      </c>
      <c r="B1567" s="4">
        <v>1870</v>
      </c>
      <c r="C1567" s="4" t="s">
        <v>9747</v>
      </c>
      <c r="D1567" s="4" t="s">
        <v>9748</v>
      </c>
      <c r="E1567" s="4">
        <v>1566</v>
      </c>
      <c r="F1567" s="4">
        <v>8</v>
      </c>
      <c r="G1567" s="4" t="s">
        <v>4095</v>
      </c>
      <c r="H1567" s="4" t="s">
        <v>4096</v>
      </c>
      <c r="I1567" s="4">
        <v>18</v>
      </c>
      <c r="L1567" s="4">
        <v>3</v>
      </c>
      <c r="M1567" s="4" t="s">
        <v>5584</v>
      </c>
      <c r="N1567" s="4" t="s">
        <v>5585</v>
      </c>
      <c r="T1567" s="4" t="s">
        <v>9237</v>
      </c>
      <c r="U1567" s="4" t="s">
        <v>73</v>
      </c>
      <c r="V1567" s="4" t="s">
        <v>74</v>
      </c>
      <c r="W1567" s="4" t="s">
        <v>173</v>
      </c>
      <c r="X1567" s="4" t="s">
        <v>10180</v>
      </c>
      <c r="Y1567" s="4" t="s">
        <v>5586</v>
      </c>
      <c r="Z1567" s="4" t="s">
        <v>5587</v>
      </c>
      <c r="AC1567" s="4">
        <v>55</v>
      </c>
      <c r="AD1567" s="4" t="s">
        <v>258</v>
      </c>
      <c r="AE1567" s="4" t="s">
        <v>259</v>
      </c>
      <c r="AJ1567" s="4" t="s">
        <v>34</v>
      </c>
      <c r="AK1567" s="4" t="s">
        <v>35</v>
      </c>
      <c r="AL1567" s="4" t="s">
        <v>257</v>
      </c>
      <c r="AM1567" s="4" t="s">
        <v>10181</v>
      </c>
      <c r="AT1567" s="4" t="s">
        <v>82</v>
      </c>
      <c r="AU1567" s="4" t="s">
        <v>83</v>
      </c>
      <c r="AV1567" s="4" t="s">
        <v>1824</v>
      </c>
      <c r="AW1567" s="4" t="s">
        <v>1825</v>
      </c>
      <c r="BG1567" s="4" t="s">
        <v>82</v>
      </c>
      <c r="BH1567" s="4" t="s">
        <v>83</v>
      </c>
      <c r="BI1567" s="4" t="s">
        <v>5175</v>
      </c>
      <c r="BJ1567" s="4" t="s">
        <v>5176</v>
      </c>
      <c r="BK1567" s="4" t="s">
        <v>82</v>
      </c>
      <c r="BL1567" s="4" t="s">
        <v>83</v>
      </c>
      <c r="BM1567" s="4" t="s">
        <v>5144</v>
      </c>
      <c r="BN1567" s="4" t="s">
        <v>5145</v>
      </c>
      <c r="BO1567" s="4" t="s">
        <v>82</v>
      </c>
      <c r="BP1567" s="4" t="s">
        <v>83</v>
      </c>
      <c r="BQ1567" s="4" t="s">
        <v>5588</v>
      </c>
      <c r="BR1567" s="4" t="s">
        <v>5589</v>
      </c>
      <c r="BS1567" s="4" t="s">
        <v>400</v>
      </c>
      <c r="BT1567" s="4" t="s">
        <v>401</v>
      </c>
    </row>
    <row r="1568" spans="1:72" ht="13.5" customHeight="1">
      <c r="A1568" s="6" t="str">
        <f>HYPERLINK("http://kyu.snu.ac.kr/sdhj/index.jsp?type=hj/GK14791_00IM0001_147b.jpg","1870_해북촌_147b")</f>
        <v>1870_해북촌_147b</v>
      </c>
      <c r="B1568" s="4">
        <v>1870</v>
      </c>
      <c r="C1568" s="4" t="s">
        <v>9038</v>
      </c>
      <c r="D1568" s="4" t="s">
        <v>9039</v>
      </c>
      <c r="E1568" s="4">
        <v>1567</v>
      </c>
      <c r="F1568" s="4">
        <v>8</v>
      </c>
      <c r="G1568" s="4" t="s">
        <v>4095</v>
      </c>
      <c r="H1568" s="4" t="s">
        <v>4096</v>
      </c>
      <c r="I1568" s="4">
        <v>18</v>
      </c>
      <c r="L1568" s="4">
        <v>3</v>
      </c>
      <c r="M1568" s="4" t="s">
        <v>5584</v>
      </c>
      <c r="N1568" s="4" t="s">
        <v>5585</v>
      </c>
      <c r="S1568" s="4" t="s">
        <v>96</v>
      </c>
      <c r="T1568" s="4" t="s">
        <v>97</v>
      </c>
      <c r="W1568" s="4" t="s">
        <v>688</v>
      </c>
      <c r="X1568" s="4" t="s">
        <v>689</v>
      </c>
      <c r="Y1568" s="4" t="s">
        <v>100</v>
      </c>
      <c r="Z1568" s="4" t="s">
        <v>101</v>
      </c>
      <c r="AC1568" s="4">
        <v>60</v>
      </c>
      <c r="AD1568" s="4" t="s">
        <v>295</v>
      </c>
      <c r="AE1568" s="4" t="s">
        <v>296</v>
      </c>
      <c r="AJ1568" s="4" t="s">
        <v>104</v>
      </c>
      <c r="AK1568" s="4" t="s">
        <v>105</v>
      </c>
      <c r="AL1568" s="4" t="s">
        <v>222</v>
      </c>
      <c r="AM1568" s="4" t="s">
        <v>223</v>
      </c>
    </row>
    <row r="1569" spans="1:72" ht="13.5" customHeight="1">
      <c r="A1569" s="6" t="str">
        <f>HYPERLINK("http://kyu.snu.ac.kr/sdhj/index.jsp?type=hj/GK14791_00IM0001_147b.jpg","1870_해북촌_147b")</f>
        <v>1870_해북촌_147b</v>
      </c>
      <c r="B1569" s="4">
        <v>1870</v>
      </c>
      <c r="C1569" s="4" t="s">
        <v>9244</v>
      </c>
      <c r="D1569" s="4" t="s">
        <v>9245</v>
      </c>
      <c r="E1569" s="4">
        <v>1568</v>
      </c>
      <c r="F1569" s="4">
        <v>8</v>
      </c>
      <c r="G1569" s="4" t="s">
        <v>4095</v>
      </c>
      <c r="H1569" s="4" t="s">
        <v>4096</v>
      </c>
      <c r="I1569" s="4">
        <v>18</v>
      </c>
      <c r="L1569" s="4">
        <v>3</v>
      </c>
      <c r="M1569" s="4" t="s">
        <v>5584</v>
      </c>
      <c r="N1569" s="4" t="s">
        <v>5585</v>
      </c>
      <c r="S1569" s="4" t="s">
        <v>116</v>
      </c>
      <c r="T1569" s="4" t="s">
        <v>117</v>
      </c>
      <c r="Y1569" s="4" t="s">
        <v>306</v>
      </c>
      <c r="Z1569" s="4" t="s">
        <v>307</v>
      </c>
      <c r="AC1569" s="4">
        <v>25</v>
      </c>
      <c r="AD1569" s="4" t="s">
        <v>448</v>
      </c>
      <c r="AE1569" s="4" t="s">
        <v>449</v>
      </c>
    </row>
    <row r="1570" spans="1:72" ht="13.5" customHeight="1">
      <c r="A1570" s="6" t="str">
        <f>HYPERLINK("http://kyu.snu.ac.kr/sdhj/index.jsp?type=hj/GK14791_00IM0001_147b.jpg","1870_해북촌_147b")</f>
        <v>1870_해북촌_147b</v>
      </c>
      <c r="B1570" s="4">
        <v>1870</v>
      </c>
      <c r="C1570" s="4" t="s">
        <v>9244</v>
      </c>
      <c r="D1570" s="4" t="s">
        <v>9245</v>
      </c>
      <c r="E1570" s="4">
        <v>1569</v>
      </c>
      <c r="F1570" s="4">
        <v>8</v>
      </c>
      <c r="G1570" s="4" t="s">
        <v>4095</v>
      </c>
      <c r="H1570" s="4" t="s">
        <v>4096</v>
      </c>
      <c r="I1570" s="4">
        <v>18</v>
      </c>
      <c r="L1570" s="4">
        <v>3</v>
      </c>
      <c r="M1570" s="4" t="s">
        <v>5584</v>
      </c>
      <c r="N1570" s="4" t="s">
        <v>5585</v>
      </c>
      <c r="T1570" s="4" t="s">
        <v>9246</v>
      </c>
      <c r="U1570" s="4" t="s">
        <v>138</v>
      </c>
      <c r="V1570" s="4" t="s">
        <v>139</v>
      </c>
      <c r="Y1570" s="4" t="s">
        <v>5590</v>
      </c>
      <c r="Z1570" s="4" t="s">
        <v>5591</v>
      </c>
      <c r="AD1570" s="4" t="s">
        <v>174</v>
      </c>
      <c r="AE1570" s="4" t="s">
        <v>175</v>
      </c>
    </row>
    <row r="1571" spans="1:72" ht="13.5" customHeight="1">
      <c r="A1571" s="6" t="str">
        <f>HYPERLINK("http://kyu.snu.ac.kr/sdhj/index.jsp?type=hj/GK14791_00IM0001_147b.jpg","1870_해북촌_147b")</f>
        <v>1870_해북촌_147b</v>
      </c>
      <c r="B1571" s="4">
        <v>1870</v>
      </c>
      <c r="C1571" s="4" t="s">
        <v>9244</v>
      </c>
      <c r="D1571" s="4" t="s">
        <v>9245</v>
      </c>
      <c r="E1571" s="4">
        <v>1570</v>
      </c>
      <c r="F1571" s="4">
        <v>8</v>
      </c>
      <c r="G1571" s="4" t="s">
        <v>4095</v>
      </c>
      <c r="H1571" s="4" t="s">
        <v>4096</v>
      </c>
      <c r="I1571" s="4">
        <v>18</v>
      </c>
      <c r="L1571" s="4">
        <v>3</v>
      </c>
      <c r="M1571" s="4" t="s">
        <v>5584</v>
      </c>
      <c r="N1571" s="4" t="s">
        <v>5585</v>
      </c>
      <c r="T1571" s="4" t="s">
        <v>9246</v>
      </c>
      <c r="U1571" s="4" t="s">
        <v>138</v>
      </c>
      <c r="V1571" s="4" t="s">
        <v>139</v>
      </c>
      <c r="Y1571" s="4" t="s">
        <v>5592</v>
      </c>
      <c r="Z1571" s="4" t="s">
        <v>5593</v>
      </c>
      <c r="AD1571" s="4" t="s">
        <v>238</v>
      </c>
      <c r="AE1571" s="4" t="s">
        <v>239</v>
      </c>
    </row>
    <row r="1572" spans="1:72" ht="13.5" customHeight="1">
      <c r="A1572" s="6" t="str">
        <f>HYPERLINK("http://kyu.snu.ac.kr/sdhj/index.jsp?type=hj/GK14791_00IM0001_148a.jpg","1870_해북촌_148a")</f>
        <v>1870_해북촌_148a</v>
      </c>
      <c r="B1572" s="4">
        <v>1870</v>
      </c>
      <c r="C1572" s="4" t="s">
        <v>9244</v>
      </c>
      <c r="D1572" s="4" t="s">
        <v>9245</v>
      </c>
      <c r="E1572" s="4">
        <v>1571</v>
      </c>
      <c r="F1572" s="4">
        <v>8</v>
      </c>
      <c r="G1572" s="4" t="s">
        <v>4095</v>
      </c>
      <c r="H1572" s="4" t="s">
        <v>4096</v>
      </c>
      <c r="I1572" s="4">
        <v>18</v>
      </c>
      <c r="L1572" s="4">
        <v>4</v>
      </c>
      <c r="M1572" s="4" t="s">
        <v>5551</v>
      </c>
      <c r="N1572" s="4" t="s">
        <v>5594</v>
      </c>
      <c r="O1572" s="4" t="s">
        <v>13</v>
      </c>
      <c r="P1572" s="4" t="s">
        <v>14</v>
      </c>
      <c r="T1572" s="4" t="s">
        <v>10182</v>
      </c>
      <c r="U1572" s="4" t="s">
        <v>1971</v>
      </c>
      <c r="V1572" s="4" t="s">
        <v>1972</v>
      </c>
      <c r="W1572" s="4" t="s">
        <v>75</v>
      </c>
      <c r="X1572" s="4" t="s">
        <v>10183</v>
      </c>
      <c r="Y1572" s="4" t="s">
        <v>5595</v>
      </c>
      <c r="Z1572" s="4" t="s">
        <v>5596</v>
      </c>
      <c r="AC1572" s="4">
        <v>40</v>
      </c>
      <c r="AD1572" s="4" t="s">
        <v>308</v>
      </c>
      <c r="AE1572" s="4" t="s">
        <v>309</v>
      </c>
      <c r="AJ1572" s="4" t="s">
        <v>34</v>
      </c>
      <c r="AK1572" s="4" t="s">
        <v>35</v>
      </c>
      <c r="AL1572" s="4" t="s">
        <v>260</v>
      </c>
      <c r="AM1572" s="4" t="s">
        <v>261</v>
      </c>
      <c r="AT1572" s="4" t="s">
        <v>1971</v>
      </c>
      <c r="AU1572" s="4" t="s">
        <v>1972</v>
      </c>
      <c r="AV1572" s="4" t="s">
        <v>2342</v>
      </c>
      <c r="AW1572" s="4" t="s">
        <v>2343</v>
      </c>
      <c r="BG1572" s="4" t="s">
        <v>1971</v>
      </c>
      <c r="BH1572" s="4" t="s">
        <v>1972</v>
      </c>
      <c r="BI1572" s="4" t="s">
        <v>2342</v>
      </c>
      <c r="BJ1572" s="4" t="s">
        <v>2343</v>
      </c>
      <c r="BK1572" s="4" t="s">
        <v>1971</v>
      </c>
      <c r="BL1572" s="4" t="s">
        <v>1972</v>
      </c>
      <c r="BM1572" s="4" t="s">
        <v>2342</v>
      </c>
      <c r="BN1572" s="4" t="s">
        <v>2343</v>
      </c>
      <c r="BO1572" s="4" t="s">
        <v>1971</v>
      </c>
      <c r="BP1572" s="4" t="s">
        <v>1972</v>
      </c>
      <c r="BQ1572" s="4" t="s">
        <v>2342</v>
      </c>
      <c r="BR1572" s="4" t="s">
        <v>2343</v>
      </c>
    </row>
    <row r="1573" spans="1:72" ht="13.5" customHeight="1">
      <c r="A1573" s="6" t="str">
        <f>HYPERLINK("http://kyu.snu.ac.kr/sdhj/index.jsp?type=hj/GK14791_00IM0001_148a.jpg","1870_해북촌_148a")</f>
        <v>1870_해북촌_148a</v>
      </c>
      <c r="B1573" s="4">
        <v>1870</v>
      </c>
      <c r="C1573" s="4" t="s">
        <v>10184</v>
      </c>
      <c r="D1573" s="4" t="s">
        <v>10185</v>
      </c>
      <c r="E1573" s="4">
        <v>1572</v>
      </c>
      <c r="F1573" s="4">
        <v>8</v>
      </c>
      <c r="G1573" s="4" t="s">
        <v>4095</v>
      </c>
      <c r="H1573" s="4" t="s">
        <v>4096</v>
      </c>
      <c r="I1573" s="4">
        <v>18</v>
      </c>
      <c r="L1573" s="4">
        <v>4</v>
      </c>
      <c r="M1573" s="4" t="s">
        <v>5551</v>
      </c>
      <c r="N1573" s="4" t="s">
        <v>5594</v>
      </c>
      <c r="S1573" s="4" t="s">
        <v>96</v>
      </c>
      <c r="T1573" s="4" t="s">
        <v>97</v>
      </c>
      <c r="W1573" s="4" t="s">
        <v>198</v>
      </c>
      <c r="X1573" s="4" t="s">
        <v>199</v>
      </c>
      <c r="Y1573" s="4" t="s">
        <v>21</v>
      </c>
      <c r="Z1573" s="4" t="s">
        <v>22</v>
      </c>
      <c r="AC1573" s="4">
        <v>40</v>
      </c>
      <c r="AD1573" s="4" t="s">
        <v>308</v>
      </c>
      <c r="AE1573" s="4" t="s">
        <v>309</v>
      </c>
      <c r="AJ1573" s="4" t="s">
        <v>34</v>
      </c>
      <c r="AK1573" s="4" t="s">
        <v>35</v>
      </c>
      <c r="AL1573" s="4" t="s">
        <v>202</v>
      </c>
      <c r="AM1573" s="4" t="s">
        <v>203</v>
      </c>
    </row>
    <row r="1574" spans="1:72" ht="13.5" customHeight="1">
      <c r="A1574" s="6" t="str">
        <f>HYPERLINK("http://kyu.snu.ac.kr/sdhj/index.jsp?type=hj/GK14791_00IM0001_148a.jpg","1870_해북촌_148a")</f>
        <v>1870_해북촌_148a</v>
      </c>
      <c r="B1574" s="4">
        <v>1870</v>
      </c>
      <c r="C1574" s="4" t="s">
        <v>10184</v>
      </c>
      <c r="D1574" s="4" t="s">
        <v>10185</v>
      </c>
      <c r="E1574" s="4">
        <v>1573</v>
      </c>
      <c r="F1574" s="4">
        <v>8</v>
      </c>
      <c r="G1574" s="4" t="s">
        <v>4095</v>
      </c>
      <c r="H1574" s="4" t="s">
        <v>4096</v>
      </c>
      <c r="I1574" s="4">
        <v>18</v>
      </c>
      <c r="L1574" s="4">
        <v>4</v>
      </c>
      <c r="M1574" s="4" t="s">
        <v>5551</v>
      </c>
      <c r="N1574" s="4" t="s">
        <v>5594</v>
      </c>
      <c r="S1574" s="4" t="s">
        <v>165</v>
      </c>
      <c r="T1574" s="4" t="s">
        <v>166</v>
      </c>
      <c r="Y1574" s="4" t="s">
        <v>5597</v>
      </c>
      <c r="Z1574" s="4" t="s">
        <v>5598</v>
      </c>
      <c r="AC1574" s="4">
        <v>23</v>
      </c>
      <c r="AD1574" s="4" t="s">
        <v>826</v>
      </c>
      <c r="AE1574" s="4" t="s">
        <v>827</v>
      </c>
    </row>
    <row r="1575" spans="1:72" ht="13.5" customHeight="1">
      <c r="A1575" s="6" t="str">
        <f>HYPERLINK("http://kyu.snu.ac.kr/sdhj/index.jsp?type=hj/GK14791_00IM0001_148a.jpg","1870_해북촌_148a")</f>
        <v>1870_해북촌_148a</v>
      </c>
      <c r="B1575" s="4">
        <v>1870</v>
      </c>
      <c r="C1575" s="4" t="s">
        <v>10184</v>
      </c>
      <c r="D1575" s="4" t="s">
        <v>10185</v>
      </c>
      <c r="E1575" s="4">
        <v>1574</v>
      </c>
      <c r="F1575" s="4">
        <v>8</v>
      </c>
      <c r="G1575" s="4" t="s">
        <v>4095</v>
      </c>
      <c r="H1575" s="4" t="s">
        <v>4096</v>
      </c>
      <c r="I1575" s="4">
        <v>18</v>
      </c>
      <c r="L1575" s="4">
        <v>4</v>
      </c>
      <c r="M1575" s="4" t="s">
        <v>5551</v>
      </c>
      <c r="N1575" s="4" t="s">
        <v>5594</v>
      </c>
      <c r="T1575" s="4" t="s">
        <v>10186</v>
      </c>
      <c r="U1575" s="4" t="s">
        <v>138</v>
      </c>
      <c r="V1575" s="4" t="s">
        <v>139</v>
      </c>
      <c r="Y1575" s="4" t="s">
        <v>370</v>
      </c>
      <c r="Z1575" s="4" t="s">
        <v>371</v>
      </c>
      <c r="AD1575" s="4" t="s">
        <v>238</v>
      </c>
      <c r="AE1575" s="4" t="s">
        <v>239</v>
      </c>
    </row>
    <row r="1576" spans="1:72" ht="13.5" customHeight="1">
      <c r="A1576" s="6" t="str">
        <f>HYPERLINK("http://kyu.snu.ac.kr/sdhj/index.jsp?type=hj/GK14791_00IM0001_148a.jpg","1870_해북촌_148a")</f>
        <v>1870_해북촌_148a</v>
      </c>
      <c r="B1576" s="4">
        <v>1870</v>
      </c>
      <c r="C1576" s="4" t="s">
        <v>10184</v>
      </c>
      <c r="D1576" s="4" t="s">
        <v>10185</v>
      </c>
      <c r="E1576" s="4">
        <v>1575</v>
      </c>
      <c r="F1576" s="4">
        <v>8</v>
      </c>
      <c r="G1576" s="4" t="s">
        <v>4095</v>
      </c>
      <c r="H1576" s="4" t="s">
        <v>4096</v>
      </c>
      <c r="I1576" s="4">
        <v>18</v>
      </c>
      <c r="L1576" s="4">
        <v>5</v>
      </c>
      <c r="M1576" s="4" t="s">
        <v>5599</v>
      </c>
      <c r="N1576" s="4" t="s">
        <v>5600</v>
      </c>
      <c r="T1576" s="4" t="s">
        <v>10187</v>
      </c>
      <c r="U1576" s="4" t="s">
        <v>73</v>
      </c>
      <c r="V1576" s="4" t="s">
        <v>74</v>
      </c>
      <c r="W1576" s="4" t="s">
        <v>75</v>
      </c>
      <c r="X1576" s="4" t="s">
        <v>10188</v>
      </c>
      <c r="Y1576" s="4" t="s">
        <v>5601</v>
      </c>
      <c r="Z1576" s="4" t="s">
        <v>5602</v>
      </c>
      <c r="AC1576" s="4">
        <v>27</v>
      </c>
      <c r="AD1576" s="4" t="s">
        <v>136</v>
      </c>
      <c r="AE1576" s="4" t="s">
        <v>137</v>
      </c>
      <c r="AJ1576" s="4" t="s">
        <v>34</v>
      </c>
      <c r="AK1576" s="4" t="s">
        <v>35</v>
      </c>
      <c r="AL1576" s="4" t="s">
        <v>260</v>
      </c>
      <c r="AM1576" s="4" t="s">
        <v>261</v>
      </c>
      <c r="AT1576" s="4" t="s">
        <v>82</v>
      </c>
      <c r="AU1576" s="4" t="s">
        <v>83</v>
      </c>
      <c r="AV1576" s="4" t="s">
        <v>4510</v>
      </c>
      <c r="AW1576" s="4" t="s">
        <v>4511</v>
      </c>
      <c r="BG1576" s="4" t="s">
        <v>82</v>
      </c>
      <c r="BH1576" s="4" t="s">
        <v>83</v>
      </c>
      <c r="BI1576" s="4" t="s">
        <v>1517</v>
      </c>
      <c r="BJ1576" s="4" t="s">
        <v>1042</v>
      </c>
      <c r="BK1576" s="4" t="s">
        <v>82</v>
      </c>
      <c r="BL1576" s="4" t="s">
        <v>83</v>
      </c>
      <c r="BM1576" s="4" t="s">
        <v>2819</v>
      </c>
      <c r="BN1576" s="4" t="s">
        <v>2820</v>
      </c>
      <c r="BO1576" s="4" t="s">
        <v>82</v>
      </c>
      <c r="BP1576" s="4" t="s">
        <v>83</v>
      </c>
      <c r="BQ1576" s="4" t="s">
        <v>4923</v>
      </c>
      <c r="BR1576" s="4" t="s">
        <v>4924</v>
      </c>
      <c r="BS1576" s="4" t="s">
        <v>4516</v>
      </c>
      <c r="BT1576" s="4" t="s">
        <v>4517</v>
      </c>
    </row>
    <row r="1577" spans="1:72" ht="13.5" customHeight="1">
      <c r="A1577" s="6" t="str">
        <f>HYPERLINK("http://kyu.snu.ac.kr/sdhj/index.jsp?type=hj/GK14791_00IM0001_148a.jpg","1870_해북촌_148a")</f>
        <v>1870_해북촌_148a</v>
      </c>
      <c r="B1577" s="4">
        <v>1870</v>
      </c>
      <c r="C1577" s="4" t="s">
        <v>9075</v>
      </c>
      <c r="D1577" s="4" t="s">
        <v>9076</v>
      </c>
      <c r="E1577" s="4">
        <v>1576</v>
      </c>
      <c r="F1577" s="4">
        <v>8</v>
      </c>
      <c r="G1577" s="4" t="s">
        <v>4095</v>
      </c>
      <c r="H1577" s="4" t="s">
        <v>4096</v>
      </c>
      <c r="I1577" s="4">
        <v>18</v>
      </c>
      <c r="L1577" s="4">
        <v>5</v>
      </c>
      <c r="M1577" s="4" t="s">
        <v>5599</v>
      </c>
      <c r="N1577" s="4" t="s">
        <v>5600</v>
      </c>
      <c r="S1577" s="4" t="s">
        <v>96</v>
      </c>
      <c r="T1577" s="4" t="s">
        <v>97</v>
      </c>
      <c r="W1577" s="4" t="s">
        <v>126</v>
      </c>
      <c r="X1577" s="4" t="s">
        <v>10189</v>
      </c>
      <c r="Y1577" s="4" t="s">
        <v>100</v>
      </c>
      <c r="Z1577" s="4" t="s">
        <v>101</v>
      </c>
      <c r="AC1577" s="4">
        <v>27</v>
      </c>
      <c r="AD1577" s="4" t="s">
        <v>136</v>
      </c>
      <c r="AE1577" s="4" t="s">
        <v>137</v>
      </c>
      <c r="AJ1577" s="4" t="s">
        <v>104</v>
      </c>
      <c r="AK1577" s="4" t="s">
        <v>105</v>
      </c>
      <c r="AL1577" s="4" t="s">
        <v>115</v>
      </c>
      <c r="AM1577" s="4" t="s">
        <v>10190</v>
      </c>
    </row>
    <row r="1578" spans="1:72" ht="13.5" customHeight="1">
      <c r="A1578" s="6" t="str">
        <f>HYPERLINK("http://kyu.snu.ac.kr/sdhj/index.jsp?type=hj/GK14791_00IM0001_148a.jpg","1870_해북촌_148a")</f>
        <v>1870_해북촌_148a</v>
      </c>
      <c r="B1578" s="4">
        <v>1870</v>
      </c>
      <c r="C1578" s="4" t="s">
        <v>9518</v>
      </c>
      <c r="D1578" s="4" t="s">
        <v>9519</v>
      </c>
      <c r="E1578" s="4">
        <v>1577</v>
      </c>
      <c r="F1578" s="4">
        <v>8</v>
      </c>
      <c r="G1578" s="4" t="s">
        <v>4095</v>
      </c>
      <c r="H1578" s="4" t="s">
        <v>4096</v>
      </c>
      <c r="I1578" s="4">
        <v>18</v>
      </c>
      <c r="L1578" s="4">
        <v>5</v>
      </c>
      <c r="M1578" s="4" t="s">
        <v>5599</v>
      </c>
      <c r="N1578" s="4" t="s">
        <v>5600</v>
      </c>
      <c r="S1578" s="4" t="s">
        <v>165</v>
      </c>
      <c r="T1578" s="4" t="s">
        <v>166</v>
      </c>
      <c r="Y1578" s="4" t="s">
        <v>5603</v>
      </c>
      <c r="Z1578" s="4" t="s">
        <v>5604</v>
      </c>
      <c r="AC1578" s="4">
        <v>20</v>
      </c>
      <c r="AD1578" s="4" t="s">
        <v>765</v>
      </c>
      <c r="AE1578" s="4" t="s">
        <v>766</v>
      </c>
    </row>
    <row r="1579" spans="1:72" ht="13.5" customHeight="1">
      <c r="A1579" s="6" t="str">
        <f>HYPERLINK("http://kyu.snu.ac.kr/sdhj/index.jsp?type=hj/GK14791_00IM0001_148a.jpg","1870_해북촌_148a")</f>
        <v>1870_해북촌_148a</v>
      </c>
      <c r="B1579" s="4">
        <v>1870</v>
      </c>
      <c r="C1579" s="4" t="s">
        <v>9518</v>
      </c>
      <c r="D1579" s="4" t="s">
        <v>9519</v>
      </c>
      <c r="E1579" s="4">
        <v>1578</v>
      </c>
      <c r="F1579" s="4">
        <v>8</v>
      </c>
      <c r="G1579" s="4" t="s">
        <v>4095</v>
      </c>
      <c r="H1579" s="4" t="s">
        <v>4096</v>
      </c>
      <c r="I1579" s="4">
        <v>18</v>
      </c>
      <c r="L1579" s="4">
        <v>5</v>
      </c>
      <c r="M1579" s="4" t="s">
        <v>5599</v>
      </c>
      <c r="N1579" s="4" t="s">
        <v>5600</v>
      </c>
      <c r="T1579" s="4" t="s">
        <v>10191</v>
      </c>
      <c r="U1579" s="4" t="s">
        <v>138</v>
      </c>
      <c r="V1579" s="4" t="s">
        <v>139</v>
      </c>
      <c r="Y1579" s="4" t="s">
        <v>2917</v>
      </c>
      <c r="Z1579" s="4" t="s">
        <v>2918</v>
      </c>
      <c r="AD1579" s="4" t="s">
        <v>366</v>
      </c>
      <c r="AE1579" s="4" t="s">
        <v>367</v>
      </c>
    </row>
    <row r="1580" spans="1:72" ht="13.5" customHeight="1">
      <c r="A1580" s="6" t="str">
        <f>HYPERLINK("http://kyu.snu.ac.kr/sdhj/index.jsp?type=hj/GK14791_00IM0001_148a.jpg","1870_해북촌_148a")</f>
        <v>1870_해북촌_148a</v>
      </c>
      <c r="B1580" s="4">
        <v>1870</v>
      </c>
      <c r="C1580" s="4" t="s">
        <v>8930</v>
      </c>
      <c r="D1580" s="4" t="s">
        <v>8931</v>
      </c>
      <c r="E1580" s="4">
        <v>1579</v>
      </c>
      <c r="F1580" s="4">
        <v>8</v>
      </c>
      <c r="G1580" s="4" t="s">
        <v>4095</v>
      </c>
      <c r="H1580" s="4" t="s">
        <v>4096</v>
      </c>
      <c r="I1580" s="4">
        <v>18</v>
      </c>
      <c r="L1580" s="4">
        <v>5</v>
      </c>
      <c r="M1580" s="4" t="s">
        <v>5599</v>
      </c>
      <c r="N1580" s="4" t="s">
        <v>5600</v>
      </c>
      <c r="T1580" s="4" t="s">
        <v>10191</v>
      </c>
      <c r="U1580" s="4" t="s">
        <v>138</v>
      </c>
      <c r="V1580" s="4" t="s">
        <v>139</v>
      </c>
      <c r="Y1580" s="4" t="s">
        <v>5405</v>
      </c>
      <c r="Z1580" s="4" t="s">
        <v>5406</v>
      </c>
      <c r="AD1580" s="4" t="s">
        <v>174</v>
      </c>
      <c r="AE1580" s="4" t="s">
        <v>175</v>
      </c>
    </row>
    <row r="1581" spans="1:72" ht="13.5" customHeight="1">
      <c r="A1581" s="6" t="str">
        <f>HYPERLINK("http://kyu.snu.ac.kr/sdhj/index.jsp?type=hj/GK14791_00IM0001_148a.jpg","1870_해북촌_148a")</f>
        <v>1870_해북촌_148a</v>
      </c>
      <c r="B1581" s="4">
        <v>1870</v>
      </c>
      <c r="C1581" s="4" t="s">
        <v>9518</v>
      </c>
      <c r="D1581" s="4" t="s">
        <v>9519</v>
      </c>
      <c r="E1581" s="4">
        <v>1580</v>
      </c>
      <c r="F1581" s="4">
        <v>8</v>
      </c>
      <c r="G1581" s="4" t="s">
        <v>4095</v>
      </c>
      <c r="H1581" s="4" t="s">
        <v>4096</v>
      </c>
      <c r="I1581" s="4">
        <v>19</v>
      </c>
      <c r="J1581" s="4" t="s">
        <v>5605</v>
      </c>
      <c r="K1581" s="4" t="s">
        <v>5606</v>
      </c>
      <c r="L1581" s="4">
        <v>1</v>
      </c>
      <c r="M1581" s="4" t="s">
        <v>5605</v>
      </c>
      <c r="N1581" s="4" t="s">
        <v>5606</v>
      </c>
      <c r="O1581" s="4" t="s">
        <v>13</v>
      </c>
      <c r="P1581" s="4" t="s">
        <v>14</v>
      </c>
      <c r="T1581" s="4" t="s">
        <v>10192</v>
      </c>
      <c r="U1581" s="4" t="s">
        <v>1971</v>
      </c>
      <c r="V1581" s="4" t="s">
        <v>1972</v>
      </c>
      <c r="W1581" s="4" t="s">
        <v>5607</v>
      </c>
      <c r="X1581" s="4" t="s">
        <v>5608</v>
      </c>
      <c r="Y1581" s="4" t="s">
        <v>5609</v>
      </c>
      <c r="Z1581" s="4" t="s">
        <v>5610</v>
      </c>
      <c r="AC1581" s="4">
        <v>57</v>
      </c>
      <c r="AD1581" s="4" t="s">
        <v>248</v>
      </c>
      <c r="AE1581" s="4" t="s">
        <v>249</v>
      </c>
      <c r="AJ1581" s="4" t="s">
        <v>34</v>
      </c>
      <c r="AK1581" s="4" t="s">
        <v>35</v>
      </c>
      <c r="AL1581" s="4" t="s">
        <v>5611</v>
      </c>
      <c r="AM1581" s="4" t="s">
        <v>5612</v>
      </c>
      <c r="AT1581" s="4" t="s">
        <v>1971</v>
      </c>
      <c r="AU1581" s="4" t="s">
        <v>1972</v>
      </c>
      <c r="AV1581" s="4" t="s">
        <v>3011</v>
      </c>
      <c r="AW1581" s="4" t="s">
        <v>3012</v>
      </c>
      <c r="BG1581" s="4" t="s">
        <v>1971</v>
      </c>
      <c r="BH1581" s="4" t="s">
        <v>1972</v>
      </c>
      <c r="BI1581" s="4" t="s">
        <v>5613</v>
      </c>
      <c r="BJ1581" s="4" t="s">
        <v>5614</v>
      </c>
      <c r="BK1581" s="4" t="s">
        <v>1971</v>
      </c>
      <c r="BL1581" s="4" t="s">
        <v>1972</v>
      </c>
      <c r="BM1581" s="4" t="s">
        <v>5615</v>
      </c>
      <c r="BN1581" s="4" t="s">
        <v>5616</v>
      </c>
      <c r="BO1581" s="4" t="s">
        <v>1971</v>
      </c>
      <c r="BP1581" s="4" t="s">
        <v>1972</v>
      </c>
      <c r="BQ1581" s="4" t="s">
        <v>5617</v>
      </c>
      <c r="BR1581" s="4" t="s">
        <v>5618</v>
      </c>
      <c r="BS1581" s="4" t="s">
        <v>260</v>
      </c>
      <c r="BT1581" s="4" t="s">
        <v>261</v>
      </c>
    </row>
    <row r="1582" spans="1:72" ht="13.5" customHeight="1">
      <c r="A1582" s="6" t="str">
        <f>HYPERLINK("http://kyu.snu.ac.kr/sdhj/index.jsp?type=hj/GK14791_00IM0001_148a.jpg","1870_해북촌_148a")</f>
        <v>1870_해북촌_148a</v>
      </c>
      <c r="B1582" s="4">
        <v>1870</v>
      </c>
      <c r="C1582" s="4" t="s">
        <v>9016</v>
      </c>
      <c r="D1582" s="4" t="s">
        <v>9017</v>
      </c>
      <c r="E1582" s="4">
        <v>1581</v>
      </c>
      <c r="F1582" s="4">
        <v>8</v>
      </c>
      <c r="G1582" s="4" t="s">
        <v>4095</v>
      </c>
      <c r="H1582" s="4" t="s">
        <v>4096</v>
      </c>
      <c r="I1582" s="4">
        <v>19</v>
      </c>
      <c r="L1582" s="4">
        <v>1</v>
      </c>
      <c r="M1582" s="4" t="s">
        <v>5605</v>
      </c>
      <c r="N1582" s="4" t="s">
        <v>5606</v>
      </c>
      <c r="S1582" s="4" t="s">
        <v>96</v>
      </c>
      <c r="T1582" s="4" t="s">
        <v>97</v>
      </c>
      <c r="W1582" s="4" t="s">
        <v>198</v>
      </c>
      <c r="X1582" s="4" t="s">
        <v>199</v>
      </c>
      <c r="Y1582" s="4" t="s">
        <v>21</v>
      </c>
      <c r="Z1582" s="4" t="s">
        <v>22</v>
      </c>
      <c r="AC1582" s="4">
        <v>57</v>
      </c>
      <c r="AD1582" s="4" t="s">
        <v>248</v>
      </c>
      <c r="AE1582" s="4" t="s">
        <v>249</v>
      </c>
      <c r="AJ1582" s="4" t="s">
        <v>34</v>
      </c>
      <c r="AK1582" s="4" t="s">
        <v>35</v>
      </c>
      <c r="AL1582" s="4" t="s">
        <v>202</v>
      </c>
      <c r="AM1582" s="4" t="s">
        <v>203</v>
      </c>
    </row>
    <row r="1583" spans="1:72" ht="13.5" customHeight="1">
      <c r="A1583" s="6" t="str">
        <f>HYPERLINK("http://kyu.snu.ac.kr/sdhj/index.jsp?type=hj/GK14791_00IM0001_148a.jpg","1870_해북촌_148a")</f>
        <v>1870_해북촌_148a</v>
      </c>
      <c r="B1583" s="4">
        <v>1870</v>
      </c>
      <c r="C1583" s="4" t="s">
        <v>9402</v>
      </c>
      <c r="D1583" s="4" t="s">
        <v>9403</v>
      </c>
      <c r="E1583" s="4">
        <v>1582</v>
      </c>
      <c r="F1583" s="4">
        <v>8</v>
      </c>
      <c r="G1583" s="4" t="s">
        <v>4095</v>
      </c>
      <c r="H1583" s="4" t="s">
        <v>4096</v>
      </c>
      <c r="I1583" s="4">
        <v>19</v>
      </c>
      <c r="L1583" s="4">
        <v>1</v>
      </c>
      <c r="M1583" s="4" t="s">
        <v>5605</v>
      </c>
      <c r="N1583" s="4" t="s">
        <v>5606</v>
      </c>
      <c r="S1583" s="4" t="s">
        <v>116</v>
      </c>
      <c r="T1583" s="4" t="s">
        <v>117</v>
      </c>
      <c r="Y1583" s="4" t="s">
        <v>5619</v>
      </c>
      <c r="Z1583" s="4" t="s">
        <v>3535</v>
      </c>
      <c r="AC1583" s="4">
        <v>22</v>
      </c>
      <c r="AD1583" s="4" t="s">
        <v>127</v>
      </c>
      <c r="AE1583" s="4" t="s">
        <v>128</v>
      </c>
    </row>
    <row r="1584" spans="1:72" ht="13.5" customHeight="1">
      <c r="A1584" s="6" t="str">
        <f>HYPERLINK("http://kyu.snu.ac.kr/sdhj/index.jsp?type=hj/GK14791_00IM0001_148a.jpg","1870_해북촌_148a")</f>
        <v>1870_해북촌_148a</v>
      </c>
      <c r="B1584" s="4">
        <v>1870</v>
      </c>
      <c r="C1584" s="4" t="s">
        <v>9402</v>
      </c>
      <c r="D1584" s="4" t="s">
        <v>9403</v>
      </c>
      <c r="E1584" s="4">
        <v>1583</v>
      </c>
      <c r="F1584" s="4">
        <v>8</v>
      </c>
      <c r="G1584" s="4" t="s">
        <v>4095</v>
      </c>
      <c r="H1584" s="4" t="s">
        <v>4096</v>
      </c>
      <c r="I1584" s="4">
        <v>19</v>
      </c>
      <c r="L1584" s="4">
        <v>1</v>
      </c>
      <c r="M1584" s="4" t="s">
        <v>5605</v>
      </c>
      <c r="N1584" s="4" t="s">
        <v>5606</v>
      </c>
      <c r="T1584" s="4" t="s">
        <v>10193</v>
      </c>
      <c r="U1584" s="4" t="s">
        <v>138</v>
      </c>
      <c r="V1584" s="4" t="s">
        <v>139</v>
      </c>
      <c r="Y1584" s="4" t="s">
        <v>4858</v>
      </c>
      <c r="Z1584" s="4" t="s">
        <v>4859</v>
      </c>
      <c r="AD1584" s="4" t="s">
        <v>238</v>
      </c>
      <c r="AE1584" s="4" t="s">
        <v>239</v>
      </c>
    </row>
    <row r="1585" spans="1:72" ht="13.5" customHeight="1">
      <c r="A1585" s="6" t="str">
        <f>HYPERLINK("http://kyu.snu.ac.kr/sdhj/index.jsp?type=hj/GK14791_00IM0001_148a.jpg","1870_해북촌_148a")</f>
        <v>1870_해북촌_148a</v>
      </c>
      <c r="B1585" s="4">
        <v>1870</v>
      </c>
      <c r="C1585" s="4" t="s">
        <v>9402</v>
      </c>
      <c r="D1585" s="4" t="s">
        <v>9403</v>
      </c>
      <c r="E1585" s="4">
        <v>1584</v>
      </c>
      <c r="F1585" s="4">
        <v>8</v>
      </c>
      <c r="G1585" s="4" t="s">
        <v>4095</v>
      </c>
      <c r="H1585" s="4" t="s">
        <v>4096</v>
      </c>
      <c r="I1585" s="4">
        <v>19</v>
      </c>
      <c r="L1585" s="4">
        <v>2</v>
      </c>
      <c r="M1585" s="4" t="s">
        <v>5620</v>
      </c>
      <c r="N1585" s="4" t="s">
        <v>5621</v>
      </c>
      <c r="O1585" s="4" t="s">
        <v>13</v>
      </c>
      <c r="P1585" s="4" t="s">
        <v>14</v>
      </c>
      <c r="T1585" s="4" t="s">
        <v>9401</v>
      </c>
      <c r="U1585" s="4" t="s">
        <v>1971</v>
      </c>
      <c r="V1585" s="4" t="s">
        <v>1972</v>
      </c>
      <c r="W1585" s="4" t="s">
        <v>75</v>
      </c>
      <c r="X1585" s="4" t="s">
        <v>9406</v>
      </c>
      <c r="Y1585" s="4" t="s">
        <v>5622</v>
      </c>
      <c r="Z1585" s="4" t="s">
        <v>5623</v>
      </c>
      <c r="AC1585" s="4">
        <v>63</v>
      </c>
      <c r="AD1585" s="4" t="s">
        <v>319</v>
      </c>
      <c r="AE1585" s="4" t="s">
        <v>320</v>
      </c>
      <c r="AJ1585" s="4" t="s">
        <v>34</v>
      </c>
      <c r="AK1585" s="4" t="s">
        <v>35</v>
      </c>
      <c r="AL1585" s="4" t="s">
        <v>222</v>
      </c>
      <c r="AM1585" s="4" t="s">
        <v>223</v>
      </c>
      <c r="AT1585" s="4" t="s">
        <v>1971</v>
      </c>
      <c r="AU1585" s="4" t="s">
        <v>1972</v>
      </c>
      <c r="AV1585" s="4" t="s">
        <v>2342</v>
      </c>
      <c r="AW1585" s="4" t="s">
        <v>2343</v>
      </c>
      <c r="BG1585" s="4" t="s">
        <v>1971</v>
      </c>
      <c r="BH1585" s="4" t="s">
        <v>1972</v>
      </c>
      <c r="BI1585" s="4" t="s">
        <v>4975</v>
      </c>
      <c r="BJ1585" s="4" t="s">
        <v>10194</v>
      </c>
      <c r="BM1585" s="4" t="s">
        <v>5624</v>
      </c>
      <c r="BN1585" s="4" t="s">
        <v>2343</v>
      </c>
      <c r="BO1585" s="4" t="s">
        <v>1971</v>
      </c>
      <c r="BP1585" s="4" t="s">
        <v>1972</v>
      </c>
      <c r="BQ1585" s="4" t="s">
        <v>2342</v>
      </c>
      <c r="BR1585" s="4" t="s">
        <v>2343</v>
      </c>
    </row>
    <row r="1586" spans="1:72" ht="13.5" customHeight="1">
      <c r="A1586" s="6" t="str">
        <f>HYPERLINK("http://kyu.snu.ac.kr/sdhj/index.jsp?type=hj/GK14791_00IM0001_148a.jpg","1870_해북촌_148a")</f>
        <v>1870_해북촌_148a</v>
      </c>
      <c r="B1586" s="4">
        <v>1870</v>
      </c>
      <c r="C1586" s="4" t="s">
        <v>9297</v>
      </c>
      <c r="D1586" s="4" t="s">
        <v>9298</v>
      </c>
      <c r="E1586" s="4">
        <v>1585</v>
      </c>
      <c r="F1586" s="4">
        <v>8</v>
      </c>
      <c r="G1586" s="4" t="s">
        <v>4095</v>
      </c>
      <c r="H1586" s="4" t="s">
        <v>4096</v>
      </c>
      <c r="I1586" s="4">
        <v>19</v>
      </c>
      <c r="L1586" s="4">
        <v>2</v>
      </c>
      <c r="M1586" s="4" t="s">
        <v>5620</v>
      </c>
      <c r="N1586" s="4" t="s">
        <v>5621</v>
      </c>
      <c r="S1586" s="4" t="s">
        <v>96</v>
      </c>
      <c r="T1586" s="4" t="s">
        <v>97</v>
      </c>
      <c r="W1586" s="4" t="s">
        <v>198</v>
      </c>
      <c r="X1586" s="4" t="s">
        <v>199</v>
      </c>
      <c r="Y1586" s="4" t="s">
        <v>21</v>
      </c>
      <c r="Z1586" s="4" t="s">
        <v>22</v>
      </c>
      <c r="AC1586" s="4">
        <v>63</v>
      </c>
      <c r="AD1586" s="4" t="s">
        <v>319</v>
      </c>
      <c r="AE1586" s="4" t="s">
        <v>320</v>
      </c>
      <c r="AJ1586" s="4" t="s">
        <v>34</v>
      </c>
      <c r="AK1586" s="4" t="s">
        <v>35</v>
      </c>
      <c r="AL1586" s="4" t="s">
        <v>202</v>
      </c>
      <c r="AM1586" s="4" t="s">
        <v>203</v>
      </c>
    </row>
    <row r="1587" spans="1:72" ht="13.5" customHeight="1">
      <c r="A1587" s="6" t="str">
        <f>HYPERLINK("http://kyu.snu.ac.kr/sdhj/index.jsp?type=hj/GK14791_00IM0001_148a.jpg","1870_해북촌_148a")</f>
        <v>1870_해북촌_148a</v>
      </c>
      <c r="B1587" s="4">
        <v>1870</v>
      </c>
      <c r="C1587" s="4" t="s">
        <v>9297</v>
      </c>
      <c r="D1587" s="4" t="s">
        <v>9298</v>
      </c>
      <c r="E1587" s="4">
        <v>1586</v>
      </c>
      <c r="F1587" s="4">
        <v>8</v>
      </c>
      <c r="G1587" s="4" t="s">
        <v>4095</v>
      </c>
      <c r="H1587" s="4" t="s">
        <v>4096</v>
      </c>
      <c r="I1587" s="4">
        <v>19</v>
      </c>
      <c r="L1587" s="4">
        <v>2</v>
      </c>
      <c r="M1587" s="4" t="s">
        <v>5620</v>
      </c>
      <c r="N1587" s="4" t="s">
        <v>5621</v>
      </c>
      <c r="S1587" s="4" t="s">
        <v>116</v>
      </c>
      <c r="T1587" s="4" t="s">
        <v>117</v>
      </c>
      <c r="Y1587" s="4" t="s">
        <v>5625</v>
      </c>
      <c r="Z1587" s="4" t="s">
        <v>5626</v>
      </c>
      <c r="AC1587" s="4">
        <v>30</v>
      </c>
      <c r="AD1587" s="4" t="s">
        <v>282</v>
      </c>
      <c r="AE1587" s="4" t="s">
        <v>283</v>
      </c>
    </row>
    <row r="1588" spans="1:72" ht="13.5" customHeight="1">
      <c r="A1588" s="6" t="str">
        <f>HYPERLINK("http://kyu.snu.ac.kr/sdhj/index.jsp?type=hj/GK14791_00IM0001_148a.jpg","1870_해북촌_148a")</f>
        <v>1870_해북촌_148a</v>
      </c>
      <c r="B1588" s="4">
        <v>1870</v>
      </c>
      <c r="C1588" s="4" t="s">
        <v>9297</v>
      </c>
      <c r="D1588" s="4" t="s">
        <v>9298</v>
      </c>
      <c r="E1588" s="4">
        <v>1587</v>
      </c>
      <c r="F1588" s="4">
        <v>8</v>
      </c>
      <c r="G1588" s="4" t="s">
        <v>4095</v>
      </c>
      <c r="H1588" s="4" t="s">
        <v>4096</v>
      </c>
      <c r="I1588" s="4">
        <v>19</v>
      </c>
      <c r="L1588" s="4">
        <v>2</v>
      </c>
      <c r="M1588" s="4" t="s">
        <v>5620</v>
      </c>
      <c r="N1588" s="4" t="s">
        <v>5621</v>
      </c>
      <c r="T1588" s="4" t="s">
        <v>9407</v>
      </c>
      <c r="U1588" s="4" t="s">
        <v>138</v>
      </c>
      <c r="V1588" s="4" t="s">
        <v>139</v>
      </c>
      <c r="Y1588" s="4" t="s">
        <v>1051</v>
      </c>
      <c r="Z1588" s="4" t="s">
        <v>1052</v>
      </c>
      <c r="AD1588" s="4" t="s">
        <v>238</v>
      </c>
      <c r="AE1588" s="4" t="s">
        <v>239</v>
      </c>
    </row>
    <row r="1589" spans="1:72" ht="13.5" customHeight="1">
      <c r="A1589" s="6" t="str">
        <f>HYPERLINK("http://kyu.snu.ac.kr/sdhj/index.jsp?type=hj/GK14791_00IM0001_148a.jpg","1870_해북촌_148a")</f>
        <v>1870_해북촌_148a</v>
      </c>
      <c r="B1589" s="4">
        <v>1870</v>
      </c>
      <c r="C1589" s="4" t="s">
        <v>9297</v>
      </c>
      <c r="D1589" s="4" t="s">
        <v>9298</v>
      </c>
      <c r="E1589" s="4">
        <v>1588</v>
      </c>
      <c r="F1589" s="4">
        <v>8</v>
      </c>
      <c r="G1589" s="4" t="s">
        <v>4095</v>
      </c>
      <c r="H1589" s="4" t="s">
        <v>4096</v>
      </c>
      <c r="I1589" s="4">
        <v>19</v>
      </c>
      <c r="L1589" s="4">
        <v>3</v>
      </c>
      <c r="M1589" s="4" t="s">
        <v>5627</v>
      </c>
      <c r="N1589" s="4" t="s">
        <v>5628</v>
      </c>
      <c r="O1589" s="4" t="s">
        <v>13</v>
      </c>
      <c r="P1589" s="4" t="s">
        <v>14</v>
      </c>
      <c r="T1589" s="4" t="s">
        <v>9109</v>
      </c>
      <c r="U1589" s="4" t="s">
        <v>1971</v>
      </c>
      <c r="V1589" s="4" t="s">
        <v>1972</v>
      </c>
      <c r="W1589" s="4" t="s">
        <v>461</v>
      </c>
      <c r="X1589" s="4" t="s">
        <v>462</v>
      </c>
      <c r="Y1589" s="4" t="s">
        <v>961</v>
      </c>
      <c r="Z1589" s="4" t="s">
        <v>962</v>
      </c>
      <c r="AC1589" s="4">
        <v>28</v>
      </c>
      <c r="AD1589" s="4" t="s">
        <v>771</v>
      </c>
      <c r="AE1589" s="4" t="s">
        <v>772</v>
      </c>
      <c r="AJ1589" s="4" t="s">
        <v>34</v>
      </c>
      <c r="AK1589" s="4" t="s">
        <v>35</v>
      </c>
      <c r="AL1589" s="4" t="s">
        <v>463</v>
      </c>
      <c r="AM1589" s="4" t="s">
        <v>464</v>
      </c>
      <c r="AT1589" s="4" t="s">
        <v>1971</v>
      </c>
      <c r="AU1589" s="4" t="s">
        <v>1972</v>
      </c>
      <c r="AV1589" s="4" t="s">
        <v>4975</v>
      </c>
      <c r="AW1589" s="4" t="s">
        <v>2343</v>
      </c>
      <c r="BG1589" s="4" t="s">
        <v>1971</v>
      </c>
      <c r="BH1589" s="4" t="s">
        <v>1972</v>
      </c>
      <c r="BI1589" s="4" t="s">
        <v>2342</v>
      </c>
      <c r="BJ1589" s="4" t="s">
        <v>2343</v>
      </c>
      <c r="BK1589" s="4" t="s">
        <v>1971</v>
      </c>
      <c r="BL1589" s="4" t="s">
        <v>1972</v>
      </c>
      <c r="BM1589" s="4" t="s">
        <v>5624</v>
      </c>
      <c r="BN1589" s="4" t="s">
        <v>2343</v>
      </c>
      <c r="BO1589" s="4" t="s">
        <v>1971</v>
      </c>
      <c r="BP1589" s="4" t="s">
        <v>1972</v>
      </c>
      <c r="BQ1589" s="4" t="s">
        <v>2342</v>
      </c>
      <c r="BR1589" s="4" t="s">
        <v>2343</v>
      </c>
    </row>
    <row r="1590" spans="1:72" ht="13.5" customHeight="1">
      <c r="A1590" s="6" t="str">
        <f>HYPERLINK("http://kyu.snu.ac.kr/sdhj/index.jsp?type=hj/GK14791_00IM0001_148a.jpg","1870_해북촌_148a")</f>
        <v>1870_해북촌_148a</v>
      </c>
      <c r="B1590" s="4">
        <v>1870</v>
      </c>
      <c r="C1590" s="4" t="s">
        <v>9116</v>
      </c>
      <c r="D1590" s="4" t="s">
        <v>9117</v>
      </c>
      <c r="E1590" s="4">
        <v>1589</v>
      </c>
      <c r="F1590" s="4">
        <v>8</v>
      </c>
      <c r="G1590" s="4" t="s">
        <v>4095</v>
      </c>
      <c r="H1590" s="4" t="s">
        <v>4096</v>
      </c>
      <c r="I1590" s="4">
        <v>19</v>
      </c>
      <c r="L1590" s="4">
        <v>3</v>
      </c>
      <c r="M1590" s="4" t="s">
        <v>5627</v>
      </c>
      <c r="N1590" s="4" t="s">
        <v>5628</v>
      </c>
      <c r="S1590" s="4" t="s">
        <v>96</v>
      </c>
      <c r="T1590" s="4" t="s">
        <v>97</v>
      </c>
      <c r="W1590" s="4" t="s">
        <v>75</v>
      </c>
      <c r="X1590" s="4" t="s">
        <v>9165</v>
      </c>
      <c r="Y1590" s="4" t="s">
        <v>21</v>
      </c>
      <c r="Z1590" s="4" t="s">
        <v>22</v>
      </c>
      <c r="AC1590" s="4">
        <v>28</v>
      </c>
      <c r="AD1590" s="4" t="s">
        <v>771</v>
      </c>
      <c r="AE1590" s="4" t="s">
        <v>772</v>
      </c>
      <c r="AJ1590" s="4" t="s">
        <v>34</v>
      </c>
      <c r="AK1590" s="4" t="s">
        <v>35</v>
      </c>
      <c r="AL1590" s="4" t="s">
        <v>222</v>
      </c>
      <c r="AM1590" s="4" t="s">
        <v>223</v>
      </c>
    </row>
    <row r="1591" spans="1:72" ht="13.5" customHeight="1">
      <c r="A1591" s="6" t="str">
        <f>HYPERLINK("http://kyu.snu.ac.kr/sdhj/index.jsp?type=hj/GK14791_00IM0001_148a.jpg","1870_해북촌_148a")</f>
        <v>1870_해북촌_148a</v>
      </c>
      <c r="B1591" s="4">
        <v>1870</v>
      </c>
      <c r="C1591" s="4" t="s">
        <v>9116</v>
      </c>
      <c r="D1591" s="4" t="s">
        <v>9117</v>
      </c>
      <c r="E1591" s="4">
        <v>1590</v>
      </c>
      <c r="F1591" s="4">
        <v>8</v>
      </c>
      <c r="G1591" s="4" t="s">
        <v>4095</v>
      </c>
      <c r="H1591" s="4" t="s">
        <v>4096</v>
      </c>
      <c r="I1591" s="4">
        <v>19</v>
      </c>
      <c r="L1591" s="4">
        <v>3</v>
      </c>
      <c r="M1591" s="4" t="s">
        <v>5627</v>
      </c>
      <c r="N1591" s="4" t="s">
        <v>5628</v>
      </c>
      <c r="T1591" s="4" t="s">
        <v>9120</v>
      </c>
      <c r="U1591" s="4" t="s">
        <v>138</v>
      </c>
      <c r="V1591" s="4" t="s">
        <v>139</v>
      </c>
      <c r="Y1591" s="4" t="s">
        <v>4487</v>
      </c>
      <c r="Z1591" s="4" t="s">
        <v>4488</v>
      </c>
      <c r="AD1591" s="4" t="s">
        <v>238</v>
      </c>
      <c r="AE1591" s="4" t="s">
        <v>239</v>
      </c>
    </row>
    <row r="1592" spans="1:72" ht="13.5" customHeight="1">
      <c r="A1592" s="6" t="str">
        <f>HYPERLINK("http://kyu.snu.ac.kr/sdhj/index.jsp?type=hj/GK14791_00IM0001_148a.jpg","1870_해북촌_148a")</f>
        <v>1870_해북촌_148a</v>
      </c>
      <c r="B1592" s="4">
        <v>1870</v>
      </c>
      <c r="C1592" s="4" t="s">
        <v>9116</v>
      </c>
      <c r="D1592" s="4" t="s">
        <v>9117</v>
      </c>
      <c r="E1592" s="4">
        <v>1591</v>
      </c>
      <c r="F1592" s="4">
        <v>8</v>
      </c>
      <c r="G1592" s="4" t="s">
        <v>4095</v>
      </c>
      <c r="H1592" s="4" t="s">
        <v>4096</v>
      </c>
      <c r="I1592" s="4">
        <v>19</v>
      </c>
      <c r="L1592" s="4">
        <v>4</v>
      </c>
      <c r="M1592" s="4" t="s">
        <v>5629</v>
      </c>
      <c r="N1592" s="4" t="s">
        <v>5630</v>
      </c>
      <c r="O1592" s="4" t="s">
        <v>13</v>
      </c>
      <c r="P1592" s="4" t="s">
        <v>14</v>
      </c>
      <c r="T1592" s="4" t="s">
        <v>9256</v>
      </c>
      <c r="U1592" s="4" t="s">
        <v>1971</v>
      </c>
      <c r="V1592" s="4" t="s">
        <v>1972</v>
      </c>
      <c r="W1592" s="4" t="s">
        <v>198</v>
      </c>
      <c r="X1592" s="4" t="s">
        <v>199</v>
      </c>
      <c r="Y1592" s="4" t="s">
        <v>10195</v>
      </c>
      <c r="Z1592" s="4" t="s">
        <v>5631</v>
      </c>
      <c r="AC1592" s="4">
        <v>43</v>
      </c>
      <c r="AD1592" s="4" t="s">
        <v>274</v>
      </c>
      <c r="AE1592" s="4" t="s">
        <v>275</v>
      </c>
      <c r="AJ1592" s="4" t="s">
        <v>34</v>
      </c>
      <c r="AK1592" s="4" t="s">
        <v>35</v>
      </c>
      <c r="AL1592" s="4" t="s">
        <v>202</v>
      </c>
      <c r="AM1592" s="4" t="s">
        <v>203</v>
      </c>
      <c r="AT1592" s="4" t="s">
        <v>1971</v>
      </c>
      <c r="AU1592" s="4" t="s">
        <v>1972</v>
      </c>
      <c r="AV1592" s="4" t="s">
        <v>2342</v>
      </c>
      <c r="AW1592" s="4" t="s">
        <v>2343</v>
      </c>
      <c r="BG1592" s="4" t="s">
        <v>1971</v>
      </c>
      <c r="BH1592" s="4" t="s">
        <v>1972</v>
      </c>
      <c r="BI1592" s="4" t="s">
        <v>4975</v>
      </c>
      <c r="BJ1592" s="4" t="s">
        <v>10196</v>
      </c>
      <c r="BK1592" s="4" t="s">
        <v>1971</v>
      </c>
      <c r="BL1592" s="4" t="s">
        <v>1972</v>
      </c>
      <c r="BM1592" s="4" t="s">
        <v>5624</v>
      </c>
      <c r="BN1592" s="4" t="s">
        <v>2343</v>
      </c>
      <c r="BO1592" s="4" t="s">
        <v>1971</v>
      </c>
      <c r="BP1592" s="4" t="s">
        <v>1972</v>
      </c>
      <c r="BQ1592" s="4" t="s">
        <v>2342</v>
      </c>
      <c r="BR1592" s="4" t="s">
        <v>2343</v>
      </c>
    </row>
    <row r="1593" spans="1:72" ht="13.5" customHeight="1">
      <c r="A1593" s="6" t="str">
        <f>HYPERLINK("http://kyu.snu.ac.kr/sdhj/index.jsp?type=hj/GK14791_00IM0001_148b.jpg","1870_해북촌_148b")</f>
        <v>1870_해북촌_148b</v>
      </c>
      <c r="B1593" s="4">
        <v>1870</v>
      </c>
      <c r="C1593" s="4" t="s">
        <v>9258</v>
      </c>
      <c r="D1593" s="4" t="s">
        <v>9259</v>
      </c>
      <c r="E1593" s="4">
        <v>1592</v>
      </c>
      <c r="F1593" s="4">
        <v>8</v>
      </c>
      <c r="G1593" s="4" t="s">
        <v>4095</v>
      </c>
      <c r="H1593" s="4" t="s">
        <v>4096</v>
      </c>
      <c r="I1593" s="4">
        <v>19</v>
      </c>
      <c r="L1593" s="4">
        <v>4</v>
      </c>
      <c r="M1593" s="4" t="s">
        <v>5629</v>
      </c>
      <c r="N1593" s="4" t="s">
        <v>5630</v>
      </c>
      <c r="S1593" s="4" t="s">
        <v>96</v>
      </c>
      <c r="T1593" s="4" t="s">
        <v>97</v>
      </c>
      <c r="W1593" s="4" t="s">
        <v>4434</v>
      </c>
      <c r="X1593" s="4" t="s">
        <v>10197</v>
      </c>
      <c r="Y1593" s="4" t="s">
        <v>21</v>
      </c>
      <c r="Z1593" s="4" t="s">
        <v>22</v>
      </c>
      <c r="AC1593" s="4">
        <v>43</v>
      </c>
      <c r="AD1593" s="4" t="s">
        <v>274</v>
      </c>
      <c r="AE1593" s="4" t="s">
        <v>275</v>
      </c>
      <c r="AJ1593" s="4" t="s">
        <v>104</v>
      </c>
      <c r="AK1593" s="4" t="s">
        <v>105</v>
      </c>
      <c r="AL1593" s="4" t="s">
        <v>4436</v>
      </c>
      <c r="AM1593" s="4" t="s">
        <v>10198</v>
      </c>
    </row>
    <row r="1594" spans="1:72" ht="13.5" customHeight="1">
      <c r="A1594" s="6" t="str">
        <f>HYPERLINK("http://kyu.snu.ac.kr/sdhj/index.jsp?type=hj/GK14791_00IM0001_148b.jpg","1870_해북촌_148b")</f>
        <v>1870_해북촌_148b</v>
      </c>
      <c r="B1594" s="4">
        <v>1870</v>
      </c>
      <c r="C1594" s="4" t="s">
        <v>9258</v>
      </c>
      <c r="D1594" s="4" t="s">
        <v>9259</v>
      </c>
      <c r="E1594" s="4">
        <v>1593</v>
      </c>
      <c r="F1594" s="4">
        <v>8</v>
      </c>
      <c r="G1594" s="4" t="s">
        <v>4095</v>
      </c>
      <c r="H1594" s="4" t="s">
        <v>4096</v>
      </c>
      <c r="I1594" s="4">
        <v>19</v>
      </c>
      <c r="L1594" s="4">
        <v>4</v>
      </c>
      <c r="M1594" s="4" t="s">
        <v>5629</v>
      </c>
      <c r="N1594" s="4" t="s">
        <v>5630</v>
      </c>
      <c r="T1594" s="4" t="s">
        <v>9263</v>
      </c>
      <c r="U1594" s="4" t="s">
        <v>138</v>
      </c>
      <c r="V1594" s="4" t="s">
        <v>139</v>
      </c>
      <c r="Y1594" s="4" t="s">
        <v>5632</v>
      </c>
      <c r="Z1594" s="4" t="s">
        <v>5633</v>
      </c>
      <c r="AD1594" s="4" t="s">
        <v>174</v>
      </c>
      <c r="AE1594" s="4" t="s">
        <v>175</v>
      </c>
    </row>
    <row r="1595" spans="1:72" ht="13.5" customHeight="1">
      <c r="A1595" s="6" t="str">
        <f>HYPERLINK("http://kyu.snu.ac.kr/sdhj/index.jsp?type=hj/GK14791_00IM0001_148b.jpg","1870_해북촌_148b")</f>
        <v>1870_해북촌_148b</v>
      </c>
      <c r="B1595" s="4">
        <v>1870</v>
      </c>
      <c r="C1595" s="4" t="s">
        <v>9258</v>
      </c>
      <c r="D1595" s="4" t="s">
        <v>9259</v>
      </c>
      <c r="E1595" s="4">
        <v>1594</v>
      </c>
      <c r="F1595" s="4">
        <v>8</v>
      </c>
      <c r="G1595" s="4" t="s">
        <v>4095</v>
      </c>
      <c r="H1595" s="4" t="s">
        <v>4096</v>
      </c>
      <c r="I1595" s="4">
        <v>19</v>
      </c>
      <c r="L1595" s="4">
        <v>5</v>
      </c>
      <c r="M1595" s="4" t="s">
        <v>5634</v>
      </c>
      <c r="N1595" s="4" t="s">
        <v>5635</v>
      </c>
      <c r="T1595" s="4" t="s">
        <v>9041</v>
      </c>
      <c r="U1595" s="4" t="s">
        <v>73</v>
      </c>
      <c r="V1595" s="4" t="s">
        <v>74</v>
      </c>
      <c r="W1595" s="4" t="s">
        <v>558</v>
      </c>
      <c r="X1595" s="4" t="s">
        <v>559</v>
      </c>
      <c r="Y1595" s="4" t="s">
        <v>5636</v>
      </c>
      <c r="Z1595" s="4" t="s">
        <v>5637</v>
      </c>
      <c r="AC1595" s="4">
        <v>69</v>
      </c>
      <c r="AD1595" s="4" t="s">
        <v>366</v>
      </c>
      <c r="AE1595" s="4" t="s">
        <v>367</v>
      </c>
      <c r="AJ1595" s="4" t="s">
        <v>34</v>
      </c>
      <c r="AK1595" s="4" t="s">
        <v>35</v>
      </c>
      <c r="AL1595" s="4" t="s">
        <v>883</v>
      </c>
      <c r="AM1595" s="4" t="s">
        <v>884</v>
      </c>
      <c r="AT1595" s="4" t="s">
        <v>82</v>
      </c>
      <c r="AU1595" s="4" t="s">
        <v>83</v>
      </c>
      <c r="AV1595" s="4" t="s">
        <v>5638</v>
      </c>
      <c r="AW1595" s="4" t="s">
        <v>5639</v>
      </c>
      <c r="BG1595" s="4" t="s">
        <v>82</v>
      </c>
      <c r="BH1595" s="4" t="s">
        <v>83</v>
      </c>
      <c r="BI1595" s="4" t="s">
        <v>5640</v>
      </c>
      <c r="BJ1595" s="4" t="s">
        <v>10199</v>
      </c>
      <c r="BK1595" s="4" t="s">
        <v>1971</v>
      </c>
      <c r="BL1595" s="4" t="s">
        <v>1972</v>
      </c>
      <c r="BM1595" s="4" t="s">
        <v>5641</v>
      </c>
      <c r="BN1595" s="4" t="s">
        <v>5642</v>
      </c>
      <c r="BO1595" s="4" t="s">
        <v>82</v>
      </c>
      <c r="BP1595" s="4" t="s">
        <v>83</v>
      </c>
      <c r="BQ1595" s="4" t="s">
        <v>5643</v>
      </c>
      <c r="BR1595" s="4" t="s">
        <v>5644</v>
      </c>
      <c r="BS1595" s="4" t="s">
        <v>4516</v>
      </c>
      <c r="BT1595" s="4" t="s">
        <v>4517</v>
      </c>
    </row>
    <row r="1596" spans="1:72" ht="13.5" customHeight="1">
      <c r="A1596" s="6" t="str">
        <f>HYPERLINK("http://kyu.snu.ac.kr/sdhj/index.jsp?type=hj/GK14791_00IM0001_148b.jpg","1870_해북촌_148b")</f>
        <v>1870_해북촌_148b</v>
      </c>
      <c r="B1596" s="4">
        <v>1870</v>
      </c>
      <c r="C1596" s="4" t="s">
        <v>9417</v>
      </c>
      <c r="D1596" s="4" t="s">
        <v>9418</v>
      </c>
      <c r="E1596" s="4">
        <v>1595</v>
      </c>
      <c r="F1596" s="4">
        <v>8</v>
      </c>
      <c r="G1596" s="4" t="s">
        <v>4095</v>
      </c>
      <c r="H1596" s="4" t="s">
        <v>4096</v>
      </c>
      <c r="I1596" s="4">
        <v>19</v>
      </c>
      <c r="L1596" s="4">
        <v>5</v>
      </c>
      <c r="M1596" s="4" t="s">
        <v>5634</v>
      </c>
      <c r="N1596" s="4" t="s">
        <v>5635</v>
      </c>
      <c r="S1596" s="4" t="s">
        <v>96</v>
      </c>
      <c r="T1596" s="4" t="s">
        <v>97</v>
      </c>
      <c r="W1596" s="4" t="s">
        <v>126</v>
      </c>
      <c r="X1596" s="4" t="s">
        <v>10200</v>
      </c>
      <c r="Y1596" s="4" t="s">
        <v>100</v>
      </c>
      <c r="Z1596" s="4" t="s">
        <v>101</v>
      </c>
      <c r="AC1596" s="4">
        <v>69</v>
      </c>
      <c r="AD1596" s="4" t="s">
        <v>366</v>
      </c>
      <c r="AE1596" s="4" t="s">
        <v>367</v>
      </c>
      <c r="AJ1596" s="4" t="s">
        <v>34</v>
      </c>
      <c r="AK1596" s="4" t="s">
        <v>35</v>
      </c>
      <c r="AL1596" s="4" t="s">
        <v>115</v>
      </c>
      <c r="AM1596" s="4" t="s">
        <v>9573</v>
      </c>
    </row>
    <row r="1597" spans="1:72" ht="13.5" customHeight="1">
      <c r="A1597" s="6" t="str">
        <f>HYPERLINK("http://kyu.snu.ac.kr/sdhj/index.jsp?type=hj/GK14791_00IM0001_148b.jpg","1870_해북촌_148b")</f>
        <v>1870_해북촌_148b</v>
      </c>
      <c r="B1597" s="4">
        <v>1870</v>
      </c>
      <c r="C1597" s="4" t="s">
        <v>9057</v>
      </c>
      <c r="D1597" s="4" t="s">
        <v>9058</v>
      </c>
      <c r="E1597" s="4">
        <v>1596</v>
      </c>
      <c r="F1597" s="4">
        <v>8</v>
      </c>
      <c r="G1597" s="4" t="s">
        <v>4095</v>
      </c>
      <c r="H1597" s="4" t="s">
        <v>4096</v>
      </c>
      <c r="I1597" s="4">
        <v>19</v>
      </c>
      <c r="L1597" s="4">
        <v>5</v>
      </c>
      <c r="M1597" s="4" t="s">
        <v>5634</v>
      </c>
      <c r="N1597" s="4" t="s">
        <v>5635</v>
      </c>
      <c r="S1597" s="4" t="s">
        <v>165</v>
      </c>
      <c r="T1597" s="4" t="s">
        <v>166</v>
      </c>
      <c r="Y1597" s="4" t="s">
        <v>5645</v>
      </c>
      <c r="Z1597" s="4" t="s">
        <v>5646</v>
      </c>
      <c r="AC1597" s="4">
        <v>44</v>
      </c>
      <c r="AD1597" s="4" t="s">
        <v>480</v>
      </c>
      <c r="AE1597" s="4" t="s">
        <v>481</v>
      </c>
    </row>
    <row r="1598" spans="1:72" ht="13.5" customHeight="1">
      <c r="A1598" s="6" t="str">
        <f>HYPERLINK("http://kyu.snu.ac.kr/sdhj/index.jsp?type=hj/GK14791_00IM0001_148b.jpg","1870_해북촌_148b")</f>
        <v>1870_해북촌_148b</v>
      </c>
      <c r="B1598" s="4">
        <v>1870</v>
      </c>
      <c r="C1598" s="4" t="s">
        <v>9057</v>
      </c>
      <c r="D1598" s="4" t="s">
        <v>9058</v>
      </c>
      <c r="E1598" s="4">
        <v>1597</v>
      </c>
      <c r="F1598" s="4">
        <v>8</v>
      </c>
      <c r="G1598" s="4" t="s">
        <v>4095</v>
      </c>
      <c r="H1598" s="4" t="s">
        <v>4096</v>
      </c>
      <c r="I1598" s="4">
        <v>19</v>
      </c>
      <c r="L1598" s="4">
        <v>5</v>
      </c>
      <c r="M1598" s="4" t="s">
        <v>5634</v>
      </c>
      <c r="N1598" s="4" t="s">
        <v>5635</v>
      </c>
      <c r="S1598" s="4" t="s">
        <v>10201</v>
      </c>
      <c r="T1598" s="4" t="s">
        <v>10202</v>
      </c>
      <c r="W1598" s="4" t="s">
        <v>75</v>
      </c>
      <c r="X1598" s="4" t="s">
        <v>9046</v>
      </c>
      <c r="Y1598" s="4" t="s">
        <v>100</v>
      </c>
      <c r="Z1598" s="4" t="s">
        <v>101</v>
      </c>
      <c r="AC1598" s="4">
        <v>44</v>
      </c>
      <c r="AD1598" s="4" t="s">
        <v>480</v>
      </c>
      <c r="AE1598" s="4" t="s">
        <v>481</v>
      </c>
    </row>
    <row r="1599" spans="1:72" ht="13.5" customHeight="1">
      <c r="A1599" s="6" t="str">
        <f>HYPERLINK("http://kyu.snu.ac.kr/sdhj/index.jsp?type=hj/GK14791_00IM0001_148b.jpg","1870_해북촌_148b")</f>
        <v>1870_해북촌_148b</v>
      </c>
      <c r="B1599" s="4">
        <v>1870</v>
      </c>
      <c r="C1599" s="4" t="s">
        <v>9057</v>
      </c>
      <c r="D1599" s="4" t="s">
        <v>9058</v>
      </c>
      <c r="E1599" s="4">
        <v>1598</v>
      </c>
      <c r="F1599" s="4">
        <v>8</v>
      </c>
      <c r="G1599" s="4" t="s">
        <v>4095</v>
      </c>
      <c r="H1599" s="4" t="s">
        <v>4096</v>
      </c>
      <c r="I1599" s="4">
        <v>19</v>
      </c>
      <c r="L1599" s="4">
        <v>5</v>
      </c>
      <c r="M1599" s="4" t="s">
        <v>5634</v>
      </c>
      <c r="N1599" s="4" t="s">
        <v>5635</v>
      </c>
      <c r="T1599" s="4" t="s">
        <v>9049</v>
      </c>
      <c r="U1599" s="4" t="s">
        <v>138</v>
      </c>
      <c r="V1599" s="4" t="s">
        <v>139</v>
      </c>
      <c r="Y1599" s="4" t="s">
        <v>5647</v>
      </c>
      <c r="Z1599" s="4" t="s">
        <v>5648</v>
      </c>
      <c r="AD1599" s="4" t="s">
        <v>330</v>
      </c>
      <c r="AE1599" s="4" t="s">
        <v>331</v>
      </c>
    </row>
    <row r="1600" spans="1:72" ht="13.5" customHeight="1">
      <c r="A1600" s="6" t="str">
        <f>HYPERLINK("http://kyu.snu.ac.kr/sdhj/index.jsp?type=hj/GK14791_00IM0001_148b.jpg","1870_해북촌_148b")</f>
        <v>1870_해북촌_148b</v>
      </c>
      <c r="B1600" s="4">
        <v>1870</v>
      </c>
      <c r="C1600" s="4" t="s">
        <v>9057</v>
      </c>
      <c r="D1600" s="4" t="s">
        <v>9058</v>
      </c>
      <c r="E1600" s="4">
        <v>1599</v>
      </c>
      <c r="F1600" s="4">
        <v>8</v>
      </c>
      <c r="G1600" s="4" t="s">
        <v>4095</v>
      </c>
      <c r="H1600" s="4" t="s">
        <v>4096</v>
      </c>
      <c r="I1600" s="4">
        <v>19</v>
      </c>
      <c r="L1600" s="4">
        <v>5</v>
      </c>
      <c r="M1600" s="4" t="s">
        <v>5634</v>
      </c>
      <c r="N1600" s="4" t="s">
        <v>5635</v>
      </c>
      <c r="T1600" s="4" t="s">
        <v>9049</v>
      </c>
      <c r="Y1600" s="4" t="s">
        <v>5649</v>
      </c>
      <c r="Z1600" s="4" t="s">
        <v>5650</v>
      </c>
      <c r="AD1600" s="4" t="s">
        <v>671</v>
      </c>
      <c r="AE1600" s="4" t="s">
        <v>672</v>
      </c>
    </row>
    <row r="1601" spans="1:72" ht="13.5" customHeight="1">
      <c r="A1601" s="6" t="str">
        <f>HYPERLINK("http://kyu.snu.ac.kr/sdhj/index.jsp?type=hj/GK14791_00IM0001_148b.jpg","1870_해북촌_148b")</f>
        <v>1870_해북촌_148b</v>
      </c>
      <c r="B1601" s="4">
        <v>1870</v>
      </c>
      <c r="C1601" s="4" t="s">
        <v>9057</v>
      </c>
      <c r="D1601" s="4" t="s">
        <v>9058</v>
      </c>
      <c r="E1601" s="4">
        <v>1600</v>
      </c>
      <c r="F1601" s="4">
        <v>8</v>
      </c>
      <c r="G1601" s="4" t="s">
        <v>4095</v>
      </c>
      <c r="H1601" s="4" t="s">
        <v>4096</v>
      </c>
      <c r="I1601" s="4">
        <v>19</v>
      </c>
      <c r="L1601" s="4">
        <v>5</v>
      </c>
      <c r="M1601" s="4" t="s">
        <v>5634</v>
      </c>
      <c r="N1601" s="4" t="s">
        <v>5635</v>
      </c>
      <c r="T1601" s="4" t="s">
        <v>9049</v>
      </c>
      <c r="U1601" s="4" t="s">
        <v>284</v>
      </c>
      <c r="V1601" s="4" t="s">
        <v>285</v>
      </c>
      <c r="Y1601" s="4" t="s">
        <v>1865</v>
      </c>
      <c r="Z1601" s="4" t="s">
        <v>1866</v>
      </c>
      <c r="AD1601" s="4" t="s">
        <v>813</v>
      </c>
      <c r="AE1601" s="4" t="s">
        <v>814</v>
      </c>
    </row>
    <row r="1602" spans="1:72" ht="13.5" customHeight="1">
      <c r="A1602" s="6" t="str">
        <f>HYPERLINK("http://kyu.snu.ac.kr/sdhj/index.jsp?type=hj/GK14791_00IM0001_148b.jpg","1870_해북촌_148b")</f>
        <v>1870_해북촌_148b</v>
      </c>
      <c r="B1602" s="4">
        <v>1870</v>
      </c>
      <c r="C1602" s="4" t="s">
        <v>9057</v>
      </c>
      <c r="D1602" s="4" t="s">
        <v>9058</v>
      </c>
      <c r="E1602" s="4">
        <v>1601</v>
      </c>
      <c r="F1602" s="4">
        <v>8</v>
      </c>
      <c r="G1602" s="4" t="s">
        <v>4095</v>
      </c>
      <c r="H1602" s="4" t="s">
        <v>4096</v>
      </c>
      <c r="I1602" s="4">
        <v>20</v>
      </c>
      <c r="J1602" s="4" t="s">
        <v>5651</v>
      </c>
      <c r="K1602" s="4" t="s">
        <v>10203</v>
      </c>
      <c r="L1602" s="4">
        <v>1</v>
      </c>
      <c r="M1602" s="4" t="s">
        <v>5652</v>
      </c>
      <c r="N1602" s="4" t="s">
        <v>5653</v>
      </c>
      <c r="T1602" s="4" t="s">
        <v>9945</v>
      </c>
      <c r="U1602" s="4" t="s">
        <v>73</v>
      </c>
      <c r="V1602" s="4" t="s">
        <v>74</v>
      </c>
      <c r="W1602" s="4" t="s">
        <v>688</v>
      </c>
      <c r="X1602" s="4" t="s">
        <v>689</v>
      </c>
      <c r="Y1602" s="4" t="s">
        <v>5654</v>
      </c>
      <c r="Z1602" s="4" t="s">
        <v>894</v>
      </c>
      <c r="AC1602" s="4">
        <v>45</v>
      </c>
      <c r="AD1602" s="4" t="s">
        <v>510</v>
      </c>
      <c r="AE1602" s="4" t="s">
        <v>511</v>
      </c>
      <c r="AJ1602" s="4" t="s">
        <v>34</v>
      </c>
      <c r="AK1602" s="4" t="s">
        <v>35</v>
      </c>
      <c r="AL1602" s="4" t="s">
        <v>260</v>
      </c>
      <c r="AM1602" s="4" t="s">
        <v>261</v>
      </c>
      <c r="AT1602" s="4" t="s">
        <v>82</v>
      </c>
      <c r="AU1602" s="4" t="s">
        <v>83</v>
      </c>
      <c r="AV1602" s="4" t="s">
        <v>5655</v>
      </c>
      <c r="AW1602" s="4" t="s">
        <v>5656</v>
      </c>
      <c r="BG1602" s="4" t="s">
        <v>82</v>
      </c>
      <c r="BH1602" s="4" t="s">
        <v>83</v>
      </c>
      <c r="BI1602" s="4" t="s">
        <v>3989</v>
      </c>
      <c r="BJ1602" s="4" t="s">
        <v>3990</v>
      </c>
      <c r="BK1602" s="4" t="s">
        <v>82</v>
      </c>
      <c r="BL1602" s="4" t="s">
        <v>83</v>
      </c>
      <c r="BM1602" s="4" t="s">
        <v>9893</v>
      </c>
      <c r="BN1602" s="4" t="s">
        <v>10204</v>
      </c>
      <c r="BO1602" s="4" t="s">
        <v>82</v>
      </c>
      <c r="BP1602" s="4" t="s">
        <v>83</v>
      </c>
      <c r="BQ1602" s="4" t="s">
        <v>5657</v>
      </c>
      <c r="BR1602" s="4" t="s">
        <v>5658</v>
      </c>
      <c r="BS1602" s="4" t="s">
        <v>358</v>
      </c>
      <c r="BT1602" s="4" t="s">
        <v>359</v>
      </c>
    </row>
    <row r="1603" spans="1:72" ht="13.5" customHeight="1">
      <c r="A1603" s="6" t="str">
        <f>HYPERLINK("http://kyu.snu.ac.kr/sdhj/index.jsp?type=hj/GK14791_00IM0001_148b.jpg","1870_해북촌_148b")</f>
        <v>1870_해북촌_148b</v>
      </c>
      <c r="B1603" s="4">
        <v>1870</v>
      </c>
      <c r="C1603" s="4" t="s">
        <v>9038</v>
      </c>
      <c r="D1603" s="4" t="s">
        <v>9039</v>
      </c>
      <c r="E1603" s="4">
        <v>1602</v>
      </c>
      <c r="F1603" s="4">
        <v>8</v>
      </c>
      <c r="G1603" s="4" t="s">
        <v>4095</v>
      </c>
      <c r="H1603" s="4" t="s">
        <v>4096</v>
      </c>
      <c r="I1603" s="4">
        <v>20</v>
      </c>
      <c r="L1603" s="4">
        <v>1</v>
      </c>
      <c r="M1603" s="4" t="s">
        <v>5652</v>
      </c>
      <c r="N1603" s="4" t="s">
        <v>5653</v>
      </c>
      <c r="S1603" s="4" t="s">
        <v>96</v>
      </c>
      <c r="T1603" s="4" t="s">
        <v>97</v>
      </c>
      <c r="W1603" s="4" t="s">
        <v>126</v>
      </c>
      <c r="X1603" s="4" t="s">
        <v>10205</v>
      </c>
      <c r="Y1603" s="4" t="s">
        <v>100</v>
      </c>
      <c r="Z1603" s="4" t="s">
        <v>101</v>
      </c>
      <c r="AC1603" s="4">
        <v>44</v>
      </c>
      <c r="AJ1603" s="4" t="s">
        <v>104</v>
      </c>
      <c r="AK1603" s="4" t="s">
        <v>105</v>
      </c>
      <c r="AL1603" s="4" t="s">
        <v>115</v>
      </c>
      <c r="AM1603" s="4" t="s">
        <v>10206</v>
      </c>
      <c r="AT1603" s="4" t="s">
        <v>82</v>
      </c>
      <c r="AU1603" s="4" t="s">
        <v>83</v>
      </c>
      <c r="AV1603" s="4" t="s">
        <v>5659</v>
      </c>
      <c r="AW1603" s="4" t="s">
        <v>5660</v>
      </c>
      <c r="BG1603" s="4" t="s">
        <v>1812</v>
      </c>
      <c r="BH1603" s="4" t="s">
        <v>1813</v>
      </c>
      <c r="BI1603" s="4" t="s">
        <v>180</v>
      </c>
      <c r="BJ1603" s="4" t="s">
        <v>181</v>
      </c>
      <c r="BK1603" s="4" t="s">
        <v>2684</v>
      </c>
      <c r="BL1603" s="4" t="s">
        <v>2685</v>
      </c>
      <c r="BM1603" s="4" t="s">
        <v>5661</v>
      </c>
      <c r="BN1603" s="4" t="s">
        <v>5662</v>
      </c>
      <c r="BO1603" s="4" t="s">
        <v>82</v>
      </c>
      <c r="BP1603" s="4" t="s">
        <v>83</v>
      </c>
      <c r="BQ1603" s="4" t="s">
        <v>5663</v>
      </c>
      <c r="BR1603" s="4" t="s">
        <v>5664</v>
      </c>
      <c r="BS1603" s="4" t="s">
        <v>222</v>
      </c>
      <c r="BT1603" s="4" t="s">
        <v>223</v>
      </c>
    </row>
    <row r="1604" spans="1:72" ht="13.5" customHeight="1">
      <c r="A1604" s="6" t="str">
        <f>HYPERLINK("http://kyu.snu.ac.kr/sdhj/index.jsp?type=hj/GK14791_00IM0001_148b.jpg","1870_해북촌_148b")</f>
        <v>1870_해북촌_148b</v>
      </c>
      <c r="B1604" s="4">
        <v>1870</v>
      </c>
      <c r="C1604" s="4" t="s">
        <v>9152</v>
      </c>
      <c r="D1604" s="4" t="s">
        <v>9153</v>
      </c>
      <c r="E1604" s="4">
        <v>1603</v>
      </c>
      <c r="F1604" s="4">
        <v>8</v>
      </c>
      <c r="G1604" s="4" t="s">
        <v>4095</v>
      </c>
      <c r="H1604" s="4" t="s">
        <v>4096</v>
      </c>
      <c r="I1604" s="4">
        <v>20</v>
      </c>
      <c r="L1604" s="4">
        <v>1</v>
      </c>
      <c r="M1604" s="4" t="s">
        <v>5652</v>
      </c>
      <c r="N1604" s="4" t="s">
        <v>5653</v>
      </c>
      <c r="T1604" s="4" t="s">
        <v>9951</v>
      </c>
      <c r="U1604" s="4" t="s">
        <v>138</v>
      </c>
      <c r="V1604" s="4" t="s">
        <v>139</v>
      </c>
      <c r="Y1604" s="4" t="s">
        <v>862</v>
      </c>
      <c r="Z1604" s="4" t="s">
        <v>863</v>
      </c>
      <c r="AD1604" s="4" t="s">
        <v>278</v>
      </c>
      <c r="AE1604" s="4" t="s">
        <v>279</v>
      </c>
    </row>
    <row r="1605" spans="1:72" ht="13.5" customHeight="1">
      <c r="A1605" s="6" t="str">
        <f>HYPERLINK("http://kyu.snu.ac.kr/sdhj/index.jsp?type=hj/GK14791_00IM0001_148b.jpg","1870_해북촌_148b")</f>
        <v>1870_해북촌_148b</v>
      </c>
      <c r="B1605" s="4">
        <v>1870</v>
      </c>
      <c r="C1605" s="4" t="s">
        <v>9393</v>
      </c>
      <c r="D1605" s="4" t="s">
        <v>9394</v>
      </c>
      <c r="E1605" s="4">
        <v>1604</v>
      </c>
      <c r="F1605" s="4">
        <v>8</v>
      </c>
      <c r="G1605" s="4" t="s">
        <v>4095</v>
      </c>
      <c r="H1605" s="4" t="s">
        <v>4096</v>
      </c>
      <c r="I1605" s="4">
        <v>20</v>
      </c>
      <c r="L1605" s="4">
        <v>1</v>
      </c>
      <c r="M1605" s="4" t="s">
        <v>5652</v>
      </c>
      <c r="N1605" s="4" t="s">
        <v>5653</v>
      </c>
      <c r="T1605" s="4" t="s">
        <v>9951</v>
      </c>
      <c r="U1605" s="4" t="s">
        <v>138</v>
      </c>
      <c r="V1605" s="4" t="s">
        <v>139</v>
      </c>
      <c r="Y1605" s="4" t="s">
        <v>1212</v>
      </c>
      <c r="Z1605" s="4" t="s">
        <v>1213</v>
      </c>
      <c r="AD1605" s="4" t="s">
        <v>188</v>
      </c>
      <c r="AE1605" s="4" t="s">
        <v>189</v>
      </c>
    </row>
    <row r="1606" spans="1:72" ht="13.5" customHeight="1">
      <c r="A1606" s="6" t="str">
        <f>HYPERLINK("http://kyu.snu.ac.kr/sdhj/index.jsp?type=hj/GK14791_00IM0001_148b.jpg","1870_해북촌_148b")</f>
        <v>1870_해북촌_148b</v>
      </c>
      <c r="B1606" s="4">
        <v>1870</v>
      </c>
      <c r="C1606" s="4" t="s">
        <v>9393</v>
      </c>
      <c r="D1606" s="4" t="s">
        <v>9394</v>
      </c>
      <c r="E1606" s="4">
        <v>1605</v>
      </c>
      <c r="F1606" s="4">
        <v>8</v>
      </c>
      <c r="G1606" s="4" t="s">
        <v>4095</v>
      </c>
      <c r="H1606" s="4" t="s">
        <v>4096</v>
      </c>
      <c r="I1606" s="4">
        <v>20</v>
      </c>
      <c r="L1606" s="4">
        <v>1</v>
      </c>
      <c r="M1606" s="4" t="s">
        <v>5652</v>
      </c>
      <c r="N1606" s="4" t="s">
        <v>5653</v>
      </c>
      <c r="T1606" s="4" t="s">
        <v>9951</v>
      </c>
      <c r="U1606" s="4" t="s">
        <v>284</v>
      </c>
      <c r="V1606" s="4" t="s">
        <v>285</v>
      </c>
      <c r="Y1606" s="4" t="s">
        <v>5665</v>
      </c>
      <c r="Z1606" s="4" t="s">
        <v>5666</v>
      </c>
      <c r="AD1606" s="4" t="s">
        <v>414</v>
      </c>
      <c r="AE1606" s="4" t="s">
        <v>415</v>
      </c>
    </row>
    <row r="1607" spans="1:72" ht="13.5" customHeight="1">
      <c r="A1607" s="6" t="str">
        <f>HYPERLINK("http://kyu.snu.ac.kr/sdhj/index.jsp?type=hj/GK14791_00IM0001_148b.jpg","1870_해북촌_148b")</f>
        <v>1870_해북촌_148b</v>
      </c>
      <c r="B1607" s="4">
        <v>1870</v>
      </c>
      <c r="C1607" s="4" t="s">
        <v>9393</v>
      </c>
      <c r="D1607" s="4" t="s">
        <v>9394</v>
      </c>
      <c r="E1607" s="4">
        <v>1606</v>
      </c>
      <c r="F1607" s="4">
        <v>8</v>
      </c>
      <c r="G1607" s="4" t="s">
        <v>4095</v>
      </c>
      <c r="H1607" s="4" t="s">
        <v>4096</v>
      </c>
      <c r="I1607" s="4">
        <v>20</v>
      </c>
      <c r="L1607" s="4">
        <v>2</v>
      </c>
      <c r="M1607" s="4" t="s">
        <v>5667</v>
      </c>
      <c r="N1607" s="4" t="s">
        <v>5668</v>
      </c>
      <c r="T1607" s="4" t="s">
        <v>10207</v>
      </c>
      <c r="U1607" s="4" t="s">
        <v>1971</v>
      </c>
      <c r="V1607" s="4" t="s">
        <v>1972</v>
      </c>
      <c r="W1607" s="4" t="s">
        <v>584</v>
      </c>
      <c r="X1607" s="4" t="s">
        <v>585</v>
      </c>
      <c r="Y1607" s="4" t="s">
        <v>5669</v>
      </c>
      <c r="Z1607" s="4" t="s">
        <v>5670</v>
      </c>
      <c r="AC1607" s="4">
        <v>43</v>
      </c>
      <c r="AD1607" s="4" t="s">
        <v>274</v>
      </c>
      <c r="AE1607" s="4" t="s">
        <v>275</v>
      </c>
      <c r="AJ1607" s="4" t="s">
        <v>34</v>
      </c>
      <c r="AK1607" s="4" t="s">
        <v>35</v>
      </c>
      <c r="AL1607" s="4" t="s">
        <v>257</v>
      </c>
      <c r="AM1607" s="4" t="s">
        <v>10208</v>
      </c>
      <c r="AT1607" s="4" t="s">
        <v>1971</v>
      </c>
      <c r="AU1607" s="4" t="s">
        <v>1972</v>
      </c>
      <c r="AV1607" s="4" t="s">
        <v>5340</v>
      </c>
      <c r="AW1607" s="4" t="s">
        <v>5341</v>
      </c>
      <c r="BG1607" s="4" t="s">
        <v>1971</v>
      </c>
      <c r="BH1607" s="4" t="s">
        <v>1972</v>
      </c>
      <c r="BI1607" s="4" t="s">
        <v>5671</v>
      </c>
      <c r="BJ1607" s="4" t="s">
        <v>5672</v>
      </c>
      <c r="BK1607" s="4" t="s">
        <v>1971</v>
      </c>
      <c r="BL1607" s="4" t="s">
        <v>1972</v>
      </c>
      <c r="BM1607" s="4" t="s">
        <v>5673</v>
      </c>
      <c r="BN1607" s="4" t="s">
        <v>5674</v>
      </c>
      <c r="BO1607" s="4" t="s">
        <v>1971</v>
      </c>
      <c r="BP1607" s="4" t="s">
        <v>1972</v>
      </c>
      <c r="BQ1607" s="4" t="s">
        <v>5675</v>
      </c>
      <c r="BR1607" s="4" t="s">
        <v>5364</v>
      </c>
      <c r="BS1607" s="4" t="s">
        <v>129</v>
      </c>
      <c r="BT1607" s="4" t="s">
        <v>10209</v>
      </c>
    </row>
    <row r="1608" spans="1:72" ht="13.5" customHeight="1">
      <c r="A1608" s="6" t="str">
        <f>HYPERLINK("http://kyu.snu.ac.kr/sdhj/index.jsp?type=hj/GK14791_00IM0001_148b.jpg","1870_해북촌_148b")</f>
        <v>1870_해북촌_148b</v>
      </c>
      <c r="B1608" s="4">
        <v>1870</v>
      </c>
      <c r="C1608" s="4" t="s">
        <v>9897</v>
      </c>
      <c r="D1608" s="4" t="s">
        <v>9898</v>
      </c>
      <c r="E1608" s="4">
        <v>1607</v>
      </c>
      <c r="F1608" s="4">
        <v>8</v>
      </c>
      <c r="G1608" s="4" t="s">
        <v>4095</v>
      </c>
      <c r="H1608" s="4" t="s">
        <v>4096</v>
      </c>
      <c r="I1608" s="4">
        <v>20</v>
      </c>
      <c r="L1608" s="4">
        <v>2</v>
      </c>
      <c r="M1608" s="4" t="s">
        <v>5667</v>
      </c>
      <c r="N1608" s="4" t="s">
        <v>5668</v>
      </c>
      <c r="S1608" s="4" t="s">
        <v>96</v>
      </c>
      <c r="T1608" s="4" t="s">
        <v>97</v>
      </c>
      <c r="W1608" s="4" t="s">
        <v>198</v>
      </c>
      <c r="X1608" s="4" t="s">
        <v>199</v>
      </c>
      <c r="Y1608" s="4" t="s">
        <v>21</v>
      </c>
      <c r="Z1608" s="4" t="s">
        <v>22</v>
      </c>
      <c r="AC1608" s="4">
        <v>43</v>
      </c>
      <c r="AD1608" s="4" t="s">
        <v>274</v>
      </c>
      <c r="AE1608" s="4" t="s">
        <v>275</v>
      </c>
      <c r="AJ1608" s="4" t="s">
        <v>104</v>
      </c>
      <c r="AK1608" s="4" t="s">
        <v>105</v>
      </c>
      <c r="AL1608" s="4" t="s">
        <v>228</v>
      </c>
      <c r="AM1608" s="4" t="s">
        <v>229</v>
      </c>
    </row>
    <row r="1609" spans="1:72" ht="13.5" customHeight="1">
      <c r="A1609" s="6" t="str">
        <f>HYPERLINK("http://kyu.snu.ac.kr/sdhj/index.jsp?type=hj/GK14791_00IM0001_148b.jpg","1870_해북촌_148b")</f>
        <v>1870_해북촌_148b</v>
      </c>
      <c r="B1609" s="4">
        <v>1870</v>
      </c>
      <c r="C1609" s="4" t="s">
        <v>9131</v>
      </c>
      <c r="D1609" s="4" t="s">
        <v>9132</v>
      </c>
      <c r="E1609" s="4">
        <v>1608</v>
      </c>
      <c r="F1609" s="4">
        <v>8</v>
      </c>
      <c r="G1609" s="4" t="s">
        <v>4095</v>
      </c>
      <c r="H1609" s="4" t="s">
        <v>4096</v>
      </c>
      <c r="I1609" s="4">
        <v>20</v>
      </c>
      <c r="L1609" s="4">
        <v>2</v>
      </c>
      <c r="M1609" s="4" t="s">
        <v>5667</v>
      </c>
      <c r="N1609" s="4" t="s">
        <v>5668</v>
      </c>
      <c r="S1609" s="4" t="s">
        <v>4425</v>
      </c>
      <c r="T1609" s="4" t="s">
        <v>1840</v>
      </c>
      <c r="Y1609" s="4" t="s">
        <v>5676</v>
      </c>
      <c r="Z1609" s="4" t="s">
        <v>5677</v>
      </c>
      <c r="AC1609" s="4">
        <v>55</v>
      </c>
      <c r="AD1609" s="4" t="s">
        <v>258</v>
      </c>
      <c r="AE1609" s="4" t="s">
        <v>259</v>
      </c>
    </row>
    <row r="1610" spans="1:72" ht="13.5" customHeight="1">
      <c r="A1610" s="6" t="str">
        <f>HYPERLINK("http://kyu.snu.ac.kr/sdhj/index.jsp?type=hj/GK14791_00IM0001_148b.jpg","1870_해북촌_148b")</f>
        <v>1870_해북촌_148b</v>
      </c>
      <c r="B1610" s="4">
        <v>1870</v>
      </c>
      <c r="C1610" s="4" t="s">
        <v>9131</v>
      </c>
      <c r="D1610" s="4" t="s">
        <v>9132</v>
      </c>
      <c r="E1610" s="4">
        <v>1609</v>
      </c>
      <c r="F1610" s="4">
        <v>8</v>
      </c>
      <c r="G1610" s="4" t="s">
        <v>4095</v>
      </c>
      <c r="H1610" s="4" t="s">
        <v>4096</v>
      </c>
      <c r="I1610" s="4">
        <v>20</v>
      </c>
      <c r="L1610" s="4">
        <v>2</v>
      </c>
      <c r="M1610" s="4" t="s">
        <v>5667</v>
      </c>
      <c r="N1610" s="4" t="s">
        <v>5668</v>
      </c>
      <c r="S1610" s="4" t="s">
        <v>4978</v>
      </c>
      <c r="T1610" s="4" t="s">
        <v>4979</v>
      </c>
      <c r="AC1610" s="4">
        <v>15</v>
      </c>
      <c r="AD1610" s="4" t="s">
        <v>701</v>
      </c>
      <c r="AE1610" s="4" t="s">
        <v>702</v>
      </c>
    </row>
    <row r="1611" spans="1:72" ht="13.5" customHeight="1">
      <c r="A1611" s="6" t="str">
        <f>HYPERLINK("http://kyu.snu.ac.kr/sdhj/index.jsp?type=hj/GK14791_00IM0001_148b.jpg","1870_해북촌_148b")</f>
        <v>1870_해북촌_148b</v>
      </c>
      <c r="B1611" s="4">
        <v>1870</v>
      </c>
      <c r="C1611" s="4" t="s">
        <v>9131</v>
      </c>
      <c r="D1611" s="4" t="s">
        <v>9132</v>
      </c>
      <c r="E1611" s="4">
        <v>1610</v>
      </c>
      <c r="F1611" s="4">
        <v>8</v>
      </c>
      <c r="G1611" s="4" t="s">
        <v>4095</v>
      </c>
      <c r="H1611" s="4" t="s">
        <v>4096</v>
      </c>
      <c r="I1611" s="4">
        <v>20</v>
      </c>
      <c r="L1611" s="4">
        <v>2</v>
      </c>
      <c r="M1611" s="4" t="s">
        <v>5667</v>
      </c>
      <c r="N1611" s="4" t="s">
        <v>5668</v>
      </c>
      <c r="T1611" s="4" t="s">
        <v>10210</v>
      </c>
      <c r="U1611" s="4" t="s">
        <v>138</v>
      </c>
      <c r="V1611" s="4" t="s">
        <v>139</v>
      </c>
      <c r="Y1611" s="4" t="s">
        <v>1975</v>
      </c>
      <c r="Z1611" s="4" t="s">
        <v>1976</v>
      </c>
      <c r="AD1611" s="4" t="s">
        <v>258</v>
      </c>
      <c r="AE1611" s="4" t="s">
        <v>259</v>
      </c>
    </row>
    <row r="1612" spans="1:72" ht="13.5" customHeight="1">
      <c r="A1612" s="6" t="str">
        <f>HYPERLINK("http://kyu.snu.ac.kr/sdhj/index.jsp?type=hj/GK14791_00IM0001_148b.jpg","1870_해북촌_148b")</f>
        <v>1870_해북촌_148b</v>
      </c>
      <c r="B1612" s="4">
        <v>1870</v>
      </c>
      <c r="C1612" s="4" t="s">
        <v>9131</v>
      </c>
      <c r="D1612" s="4" t="s">
        <v>9132</v>
      </c>
      <c r="E1612" s="4">
        <v>1611</v>
      </c>
      <c r="F1612" s="4">
        <v>8</v>
      </c>
      <c r="G1612" s="4" t="s">
        <v>4095</v>
      </c>
      <c r="H1612" s="4" t="s">
        <v>4096</v>
      </c>
      <c r="I1612" s="4">
        <v>20</v>
      </c>
      <c r="L1612" s="4">
        <v>2</v>
      </c>
      <c r="M1612" s="4" t="s">
        <v>5667</v>
      </c>
      <c r="N1612" s="4" t="s">
        <v>5668</v>
      </c>
      <c r="T1612" s="4" t="s">
        <v>10210</v>
      </c>
      <c r="U1612" s="4" t="s">
        <v>138</v>
      </c>
      <c r="V1612" s="4" t="s">
        <v>139</v>
      </c>
      <c r="Y1612" s="4" t="s">
        <v>4402</v>
      </c>
      <c r="Z1612" s="4" t="s">
        <v>4403</v>
      </c>
      <c r="AD1612" s="4" t="s">
        <v>174</v>
      </c>
      <c r="AE1612" s="4" t="s">
        <v>175</v>
      </c>
    </row>
    <row r="1613" spans="1:72" ht="13.5" customHeight="1">
      <c r="A1613" s="6" t="str">
        <f>HYPERLINK("http://kyu.snu.ac.kr/sdhj/index.jsp?type=hj/GK14791_00IM0001_148b.jpg","1870_해북촌_148b")</f>
        <v>1870_해북촌_148b</v>
      </c>
      <c r="B1613" s="4">
        <v>1870</v>
      </c>
      <c r="C1613" s="4" t="s">
        <v>9131</v>
      </c>
      <c r="D1613" s="4" t="s">
        <v>9132</v>
      </c>
      <c r="E1613" s="4">
        <v>1612</v>
      </c>
      <c r="F1613" s="4">
        <v>8</v>
      </c>
      <c r="G1613" s="4" t="s">
        <v>4095</v>
      </c>
      <c r="H1613" s="4" t="s">
        <v>4096</v>
      </c>
      <c r="I1613" s="4">
        <v>20</v>
      </c>
      <c r="L1613" s="4">
        <v>3</v>
      </c>
      <c r="M1613" s="4" t="s">
        <v>5651</v>
      </c>
      <c r="N1613" s="4" t="s">
        <v>5678</v>
      </c>
      <c r="Q1613" s="4" t="s">
        <v>5679</v>
      </c>
      <c r="R1613" s="4" t="s">
        <v>10211</v>
      </c>
      <c r="T1613" s="4" t="s">
        <v>9202</v>
      </c>
      <c r="W1613" s="4" t="s">
        <v>126</v>
      </c>
      <c r="X1613" s="4" t="s">
        <v>9852</v>
      </c>
      <c r="Y1613" s="4" t="s">
        <v>5680</v>
      </c>
      <c r="Z1613" s="4" t="s">
        <v>5681</v>
      </c>
      <c r="AC1613" s="4">
        <v>15</v>
      </c>
      <c r="AD1613" s="4" t="s">
        <v>218</v>
      </c>
      <c r="AE1613" s="4" t="s">
        <v>219</v>
      </c>
      <c r="AJ1613" s="4" t="s">
        <v>34</v>
      </c>
      <c r="AK1613" s="4" t="s">
        <v>35</v>
      </c>
      <c r="AL1613" s="4" t="s">
        <v>115</v>
      </c>
      <c r="AM1613" s="4" t="s">
        <v>9853</v>
      </c>
      <c r="AT1613" s="4" t="s">
        <v>2337</v>
      </c>
      <c r="AU1613" s="4" t="s">
        <v>2338</v>
      </c>
      <c r="AV1613" s="4" t="s">
        <v>5682</v>
      </c>
      <c r="AW1613" s="4" t="s">
        <v>5683</v>
      </c>
      <c r="BG1613" s="4" t="s">
        <v>2337</v>
      </c>
      <c r="BH1613" s="4" t="s">
        <v>2338</v>
      </c>
      <c r="BI1613" s="4" t="s">
        <v>5684</v>
      </c>
      <c r="BJ1613" s="4" t="s">
        <v>5685</v>
      </c>
      <c r="BK1613" s="4" t="s">
        <v>2337</v>
      </c>
      <c r="BL1613" s="4" t="s">
        <v>2338</v>
      </c>
      <c r="BM1613" s="4" t="s">
        <v>4628</v>
      </c>
      <c r="BN1613" s="4" t="s">
        <v>4629</v>
      </c>
      <c r="BO1613" s="4" t="s">
        <v>2337</v>
      </c>
      <c r="BP1613" s="4" t="s">
        <v>2338</v>
      </c>
      <c r="BQ1613" s="4" t="s">
        <v>5686</v>
      </c>
      <c r="BR1613" s="4" t="s">
        <v>5687</v>
      </c>
      <c r="BS1613" s="4" t="s">
        <v>260</v>
      </c>
      <c r="BT1613" s="4" t="s">
        <v>261</v>
      </c>
    </row>
    <row r="1614" spans="1:72" ht="13.5" customHeight="1">
      <c r="A1614" s="6" t="str">
        <f>HYPERLINK("http://kyu.snu.ac.kr/sdhj/index.jsp?type=hj/GK14791_00IM0001_148b.jpg","1870_해북촌_148b")</f>
        <v>1870_해북촌_148b</v>
      </c>
      <c r="B1614" s="4">
        <v>1870</v>
      </c>
      <c r="C1614" s="4" t="s">
        <v>9417</v>
      </c>
      <c r="D1614" s="4" t="s">
        <v>9418</v>
      </c>
      <c r="E1614" s="4">
        <v>1613</v>
      </c>
      <c r="F1614" s="4">
        <v>8</v>
      </c>
      <c r="G1614" s="4" t="s">
        <v>4095</v>
      </c>
      <c r="H1614" s="4" t="s">
        <v>4096</v>
      </c>
      <c r="I1614" s="4">
        <v>20</v>
      </c>
      <c r="L1614" s="4">
        <v>3</v>
      </c>
      <c r="M1614" s="4" t="s">
        <v>5651</v>
      </c>
      <c r="N1614" s="4" t="s">
        <v>5678</v>
      </c>
      <c r="S1614" s="4" t="s">
        <v>4978</v>
      </c>
      <c r="T1614" s="4" t="s">
        <v>4979</v>
      </c>
      <c r="AC1614" s="4">
        <v>15</v>
      </c>
      <c r="AD1614" s="4" t="s">
        <v>701</v>
      </c>
      <c r="AE1614" s="4" t="s">
        <v>702</v>
      </c>
    </row>
    <row r="1615" spans="1:72" ht="13.5" customHeight="1">
      <c r="A1615" s="6" t="str">
        <f>HYPERLINK("http://kyu.snu.ac.kr/sdhj/index.jsp?type=hj/GK14791_00IM0001_148b.jpg","1870_해북촌_148b")</f>
        <v>1870_해북촌_148b</v>
      </c>
      <c r="B1615" s="4">
        <v>1870</v>
      </c>
      <c r="C1615" s="4" t="s">
        <v>9206</v>
      </c>
      <c r="D1615" s="4" t="s">
        <v>9207</v>
      </c>
      <c r="E1615" s="4">
        <v>1614</v>
      </c>
      <c r="F1615" s="4">
        <v>8</v>
      </c>
      <c r="G1615" s="4" t="s">
        <v>4095</v>
      </c>
      <c r="H1615" s="4" t="s">
        <v>4096</v>
      </c>
      <c r="I1615" s="4">
        <v>20</v>
      </c>
      <c r="L1615" s="4">
        <v>3</v>
      </c>
      <c r="M1615" s="4" t="s">
        <v>5651</v>
      </c>
      <c r="N1615" s="4" t="s">
        <v>5678</v>
      </c>
      <c r="T1615" s="4" t="s">
        <v>9202</v>
      </c>
      <c r="Y1615" s="4" t="s">
        <v>5688</v>
      </c>
      <c r="Z1615" s="4" t="s">
        <v>5255</v>
      </c>
      <c r="AD1615" s="4" t="s">
        <v>174</v>
      </c>
      <c r="AE1615" s="4" t="s">
        <v>175</v>
      </c>
    </row>
    <row r="1616" spans="1:72" ht="13.5" customHeight="1">
      <c r="A1616" s="6" t="str">
        <f>HYPERLINK("http://kyu.snu.ac.kr/sdhj/index.jsp?type=hj/GK14791_00IM0001_148b.jpg","1870_해북촌_148b")</f>
        <v>1870_해북촌_148b</v>
      </c>
      <c r="B1616" s="4">
        <v>1870</v>
      </c>
      <c r="C1616" s="4" t="s">
        <v>9206</v>
      </c>
      <c r="D1616" s="4" t="s">
        <v>9207</v>
      </c>
      <c r="E1616" s="4">
        <v>1615</v>
      </c>
      <c r="F1616" s="4">
        <v>8</v>
      </c>
      <c r="G1616" s="4" t="s">
        <v>4095</v>
      </c>
      <c r="H1616" s="4" t="s">
        <v>4096</v>
      </c>
      <c r="I1616" s="4">
        <v>20</v>
      </c>
      <c r="L1616" s="4">
        <v>3</v>
      </c>
      <c r="M1616" s="4" t="s">
        <v>5651</v>
      </c>
      <c r="N1616" s="4" t="s">
        <v>5678</v>
      </c>
      <c r="T1616" s="4" t="s">
        <v>9208</v>
      </c>
      <c r="U1616" s="4" t="s">
        <v>138</v>
      </c>
      <c r="V1616" s="4" t="s">
        <v>139</v>
      </c>
      <c r="Y1616" s="4" t="s">
        <v>5689</v>
      </c>
      <c r="Z1616" s="4" t="s">
        <v>5690</v>
      </c>
      <c r="AD1616" s="4" t="s">
        <v>282</v>
      </c>
      <c r="AE1616" s="4" t="s">
        <v>283</v>
      </c>
    </row>
    <row r="1617" spans="1:72" ht="13.5" customHeight="1">
      <c r="A1617" s="6" t="str">
        <f>HYPERLINK("http://kyu.snu.ac.kr/sdhj/index.jsp?type=hj/GK14791_00IM0001_148b.jpg","1870_해북촌_148b")</f>
        <v>1870_해북촌_148b</v>
      </c>
      <c r="B1617" s="4">
        <v>1870</v>
      </c>
      <c r="C1617" s="4" t="s">
        <v>9206</v>
      </c>
      <c r="D1617" s="4" t="s">
        <v>9207</v>
      </c>
      <c r="E1617" s="4">
        <v>1616</v>
      </c>
      <c r="F1617" s="4">
        <v>8</v>
      </c>
      <c r="G1617" s="4" t="s">
        <v>4095</v>
      </c>
      <c r="H1617" s="4" t="s">
        <v>4096</v>
      </c>
      <c r="I1617" s="4">
        <v>20</v>
      </c>
      <c r="L1617" s="4">
        <v>4</v>
      </c>
      <c r="M1617" s="4" t="s">
        <v>5691</v>
      </c>
      <c r="N1617" s="4" t="s">
        <v>5692</v>
      </c>
      <c r="T1617" s="4" t="s">
        <v>9109</v>
      </c>
      <c r="U1617" s="4" t="s">
        <v>73</v>
      </c>
      <c r="V1617" s="4" t="s">
        <v>74</v>
      </c>
      <c r="W1617" s="4" t="s">
        <v>126</v>
      </c>
      <c r="X1617" s="4" t="s">
        <v>9119</v>
      </c>
      <c r="Y1617" s="4" t="s">
        <v>5693</v>
      </c>
      <c r="Z1617" s="4" t="s">
        <v>5694</v>
      </c>
      <c r="AC1617" s="4">
        <v>25</v>
      </c>
      <c r="AD1617" s="4" t="s">
        <v>398</v>
      </c>
      <c r="AE1617" s="4" t="s">
        <v>399</v>
      </c>
      <c r="AJ1617" s="4" t="s">
        <v>34</v>
      </c>
      <c r="AK1617" s="4" t="s">
        <v>35</v>
      </c>
      <c r="AL1617" s="4" t="s">
        <v>115</v>
      </c>
      <c r="AM1617" s="4" t="s">
        <v>9554</v>
      </c>
      <c r="AT1617" s="4" t="s">
        <v>82</v>
      </c>
      <c r="AU1617" s="4" t="s">
        <v>83</v>
      </c>
      <c r="AV1617" s="4" t="s">
        <v>5695</v>
      </c>
      <c r="AW1617" s="4" t="s">
        <v>1020</v>
      </c>
      <c r="BG1617" s="4" t="s">
        <v>82</v>
      </c>
      <c r="BH1617" s="4" t="s">
        <v>83</v>
      </c>
      <c r="BI1617" s="4" t="s">
        <v>5696</v>
      </c>
      <c r="BJ1617" s="4" t="s">
        <v>5697</v>
      </c>
      <c r="BK1617" s="4" t="s">
        <v>82</v>
      </c>
      <c r="BL1617" s="4" t="s">
        <v>83</v>
      </c>
      <c r="BM1617" s="4" t="s">
        <v>4494</v>
      </c>
      <c r="BN1617" s="4" t="s">
        <v>4495</v>
      </c>
      <c r="BO1617" s="4" t="s">
        <v>82</v>
      </c>
      <c r="BP1617" s="4" t="s">
        <v>83</v>
      </c>
      <c r="BQ1617" s="4" t="s">
        <v>5698</v>
      </c>
      <c r="BR1617" s="4" t="s">
        <v>5699</v>
      </c>
      <c r="BS1617" s="4" t="s">
        <v>1039</v>
      </c>
      <c r="BT1617" s="4" t="s">
        <v>1040</v>
      </c>
    </row>
    <row r="1618" spans="1:72" ht="13.5" customHeight="1">
      <c r="A1618" s="6" t="str">
        <f>HYPERLINK("http://kyu.snu.ac.kr/sdhj/index.jsp?type=hj/GK14791_00IM0001_148b.jpg","1870_해북촌_148b")</f>
        <v>1870_해북촌_148b</v>
      </c>
      <c r="B1618" s="4">
        <v>1870</v>
      </c>
      <c r="C1618" s="4" t="s">
        <v>9582</v>
      </c>
      <c r="D1618" s="4" t="s">
        <v>9583</v>
      </c>
      <c r="E1618" s="4">
        <v>1617</v>
      </c>
      <c r="F1618" s="4">
        <v>8</v>
      </c>
      <c r="G1618" s="4" t="s">
        <v>4095</v>
      </c>
      <c r="H1618" s="4" t="s">
        <v>4096</v>
      </c>
      <c r="I1618" s="4">
        <v>20</v>
      </c>
      <c r="L1618" s="4">
        <v>4</v>
      </c>
      <c r="M1618" s="4" t="s">
        <v>5691</v>
      </c>
      <c r="N1618" s="4" t="s">
        <v>5692</v>
      </c>
      <c r="S1618" s="4" t="s">
        <v>96</v>
      </c>
      <c r="T1618" s="4" t="s">
        <v>97</v>
      </c>
      <c r="W1618" s="4" t="s">
        <v>75</v>
      </c>
      <c r="X1618" s="4" t="s">
        <v>9165</v>
      </c>
      <c r="Y1618" s="4" t="s">
        <v>100</v>
      </c>
      <c r="Z1618" s="4" t="s">
        <v>101</v>
      </c>
      <c r="AC1618" s="4">
        <v>26</v>
      </c>
      <c r="AD1618" s="4" t="s">
        <v>136</v>
      </c>
      <c r="AE1618" s="4" t="s">
        <v>137</v>
      </c>
      <c r="AJ1618" s="4" t="s">
        <v>104</v>
      </c>
      <c r="AK1618" s="4" t="s">
        <v>105</v>
      </c>
      <c r="AL1618" s="4" t="s">
        <v>260</v>
      </c>
      <c r="AM1618" s="4" t="s">
        <v>261</v>
      </c>
      <c r="AT1618" s="4" t="s">
        <v>73</v>
      </c>
      <c r="AU1618" s="4" t="s">
        <v>74</v>
      </c>
      <c r="AV1618" s="4" t="s">
        <v>5700</v>
      </c>
      <c r="AW1618" s="4" t="s">
        <v>5701</v>
      </c>
      <c r="BG1618" s="4" t="s">
        <v>82</v>
      </c>
      <c r="BH1618" s="4" t="s">
        <v>83</v>
      </c>
      <c r="BI1618" s="4" t="s">
        <v>5133</v>
      </c>
      <c r="BJ1618" s="4" t="s">
        <v>5134</v>
      </c>
      <c r="BK1618" s="4" t="s">
        <v>82</v>
      </c>
      <c r="BL1618" s="4" t="s">
        <v>83</v>
      </c>
      <c r="BM1618" s="4" t="s">
        <v>5702</v>
      </c>
      <c r="BN1618" s="4" t="s">
        <v>5703</v>
      </c>
      <c r="BO1618" s="4" t="s">
        <v>82</v>
      </c>
      <c r="BP1618" s="4" t="s">
        <v>83</v>
      </c>
      <c r="BQ1618" s="4" t="s">
        <v>5704</v>
      </c>
      <c r="BR1618" s="4" t="s">
        <v>5705</v>
      </c>
      <c r="BS1618" s="4" t="s">
        <v>502</v>
      </c>
      <c r="BT1618" s="4" t="s">
        <v>10212</v>
      </c>
    </row>
    <row r="1619" spans="1:72" ht="13.5" customHeight="1">
      <c r="A1619" s="6" t="str">
        <f>HYPERLINK("http://kyu.snu.ac.kr/sdhj/index.jsp?type=hj/GK14791_00IM0001_148b.jpg","1870_해북촌_148b")</f>
        <v>1870_해북촌_148b</v>
      </c>
      <c r="B1619" s="4">
        <v>1870</v>
      </c>
      <c r="C1619" s="4" t="s">
        <v>9676</v>
      </c>
      <c r="D1619" s="4" t="s">
        <v>9677</v>
      </c>
      <c r="E1619" s="4">
        <v>1618</v>
      </c>
      <c r="F1619" s="4">
        <v>8</v>
      </c>
      <c r="G1619" s="4" t="s">
        <v>4095</v>
      </c>
      <c r="H1619" s="4" t="s">
        <v>4096</v>
      </c>
      <c r="I1619" s="4">
        <v>20</v>
      </c>
      <c r="L1619" s="4">
        <v>4</v>
      </c>
      <c r="M1619" s="4" t="s">
        <v>5691</v>
      </c>
      <c r="N1619" s="4" t="s">
        <v>5692</v>
      </c>
      <c r="T1619" s="4" t="s">
        <v>9120</v>
      </c>
      <c r="U1619" s="4" t="s">
        <v>138</v>
      </c>
      <c r="V1619" s="4" t="s">
        <v>139</v>
      </c>
      <c r="Y1619" s="4" t="s">
        <v>5706</v>
      </c>
      <c r="Z1619" s="4" t="s">
        <v>5707</v>
      </c>
      <c r="AD1619" s="4" t="s">
        <v>134</v>
      </c>
      <c r="AE1619" s="4" t="s">
        <v>135</v>
      </c>
    </row>
    <row r="1620" spans="1:72" ht="13.5" customHeight="1">
      <c r="A1620" s="6" t="str">
        <f>HYPERLINK("http://kyu.snu.ac.kr/sdhj/index.jsp?type=hj/GK14791_00IM0001_148b.jpg","1870_해북촌_148b")</f>
        <v>1870_해북촌_148b</v>
      </c>
      <c r="B1620" s="4">
        <v>1870</v>
      </c>
      <c r="C1620" s="4" t="s">
        <v>9116</v>
      </c>
      <c r="D1620" s="4" t="s">
        <v>9117</v>
      </c>
      <c r="E1620" s="4">
        <v>1619</v>
      </c>
      <c r="F1620" s="4">
        <v>8</v>
      </c>
      <c r="G1620" s="4" t="s">
        <v>4095</v>
      </c>
      <c r="H1620" s="4" t="s">
        <v>4096</v>
      </c>
      <c r="I1620" s="4">
        <v>20</v>
      </c>
      <c r="L1620" s="4">
        <v>4</v>
      </c>
      <c r="M1620" s="4" t="s">
        <v>5691</v>
      </c>
      <c r="N1620" s="4" t="s">
        <v>5692</v>
      </c>
      <c r="T1620" s="4" t="s">
        <v>9120</v>
      </c>
      <c r="Y1620" s="4" t="s">
        <v>5708</v>
      </c>
      <c r="Z1620" s="4" t="s">
        <v>5709</v>
      </c>
      <c r="AD1620" s="4" t="s">
        <v>238</v>
      </c>
      <c r="AE1620" s="4" t="s">
        <v>239</v>
      </c>
    </row>
    <row r="1621" spans="1:72" ht="13.5" customHeight="1">
      <c r="A1621" s="6" t="str">
        <f>HYPERLINK("http://kyu.snu.ac.kr/sdhj/index.jsp?type=hj/GK14791_00IM0001_149a.jpg","1870_해북촌_149a")</f>
        <v>1870_해북촌_149a</v>
      </c>
      <c r="B1621" s="4">
        <v>1870</v>
      </c>
      <c r="C1621" s="4" t="s">
        <v>9116</v>
      </c>
      <c r="D1621" s="4" t="s">
        <v>9117</v>
      </c>
      <c r="E1621" s="4">
        <v>1620</v>
      </c>
      <c r="F1621" s="4">
        <v>8</v>
      </c>
      <c r="G1621" s="4" t="s">
        <v>4095</v>
      </c>
      <c r="H1621" s="4" t="s">
        <v>4096</v>
      </c>
      <c r="I1621" s="4">
        <v>20</v>
      </c>
      <c r="L1621" s="4">
        <v>5</v>
      </c>
      <c r="M1621" s="4" t="s">
        <v>5710</v>
      </c>
      <c r="N1621" s="4" t="s">
        <v>5711</v>
      </c>
      <c r="O1621" s="4" t="s">
        <v>13</v>
      </c>
      <c r="P1621" s="4" t="s">
        <v>14</v>
      </c>
      <c r="T1621" s="4" t="s">
        <v>9448</v>
      </c>
      <c r="U1621" s="4" t="s">
        <v>73</v>
      </c>
      <c r="V1621" s="4" t="s">
        <v>74</v>
      </c>
      <c r="W1621" s="4" t="s">
        <v>1167</v>
      </c>
      <c r="X1621" s="4" t="s">
        <v>1168</v>
      </c>
      <c r="Y1621" s="4" t="s">
        <v>5712</v>
      </c>
      <c r="Z1621" s="4" t="s">
        <v>3603</v>
      </c>
      <c r="AC1621" s="4">
        <v>39</v>
      </c>
      <c r="AD1621" s="4" t="s">
        <v>282</v>
      </c>
      <c r="AE1621" s="4" t="s">
        <v>283</v>
      </c>
      <c r="AJ1621" s="4" t="s">
        <v>34</v>
      </c>
      <c r="AK1621" s="4" t="s">
        <v>35</v>
      </c>
      <c r="AL1621" s="4" t="s">
        <v>959</v>
      </c>
      <c r="AM1621" s="4" t="s">
        <v>960</v>
      </c>
      <c r="AT1621" s="4" t="s">
        <v>82</v>
      </c>
      <c r="AU1621" s="4" t="s">
        <v>83</v>
      </c>
      <c r="AV1621" s="4" t="s">
        <v>2342</v>
      </c>
      <c r="AW1621" s="4" t="s">
        <v>2343</v>
      </c>
      <c r="BG1621" s="4" t="s">
        <v>82</v>
      </c>
      <c r="BH1621" s="4" t="s">
        <v>83</v>
      </c>
      <c r="BI1621" s="4" t="s">
        <v>2342</v>
      </c>
      <c r="BJ1621" s="4" t="s">
        <v>2343</v>
      </c>
      <c r="BK1621" s="4" t="s">
        <v>82</v>
      </c>
      <c r="BL1621" s="4" t="s">
        <v>83</v>
      </c>
      <c r="BM1621" s="4" t="s">
        <v>2342</v>
      </c>
      <c r="BN1621" s="4" t="s">
        <v>2343</v>
      </c>
      <c r="BO1621" s="4" t="s">
        <v>82</v>
      </c>
      <c r="BP1621" s="4" t="s">
        <v>83</v>
      </c>
      <c r="BQ1621" s="4" t="s">
        <v>2342</v>
      </c>
      <c r="BR1621" s="4" t="s">
        <v>2343</v>
      </c>
    </row>
    <row r="1622" spans="1:72" ht="13.5" customHeight="1">
      <c r="A1622" s="6" t="str">
        <f>HYPERLINK("http://kyu.snu.ac.kr/sdhj/index.jsp?type=hj/GK14791_00IM0001_149a.jpg","1870_해북촌_149a")</f>
        <v>1870_해북촌_149a</v>
      </c>
      <c r="B1622" s="4">
        <v>1870</v>
      </c>
      <c r="C1622" s="4" t="s">
        <v>9450</v>
      </c>
      <c r="D1622" s="4" t="s">
        <v>9451</v>
      </c>
      <c r="E1622" s="4">
        <v>1621</v>
      </c>
      <c r="F1622" s="4">
        <v>8</v>
      </c>
      <c r="G1622" s="4" t="s">
        <v>4095</v>
      </c>
      <c r="H1622" s="4" t="s">
        <v>4096</v>
      </c>
      <c r="I1622" s="4">
        <v>20</v>
      </c>
      <c r="L1622" s="4">
        <v>5</v>
      </c>
      <c r="M1622" s="4" t="s">
        <v>5710</v>
      </c>
      <c r="N1622" s="4" t="s">
        <v>5711</v>
      </c>
      <c r="S1622" s="4" t="s">
        <v>96</v>
      </c>
      <c r="T1622" s="4" t="s">
        <v>97</v>
      </c>
      <c r="W1622" s="4" t="s">
        <v>688</v>
      </c>
      <c r="X1622" s="4" t="s">
        <v>689</v>
      </c>
      <c r="Y1622" s="4" t="s">
        <v>100</v>
      </c>
      <c r="Z1622" s="4" t="s">
        <v>101</v>
      </c>
      <c r="AC1622" s="4">
        <v>34</v>
      </c>
      <c r="AD1622" s="4" t="s">
        <v>188</v>
      </c>
      <c r="AE1622" s="4" t="s">
        <v>189</v>
      </c>
      <c r="AJ1622" s="4" t="s">
        <v>34</v>
      </c>
      <c r="AK1622" s="4" t="s">
        <v>35</v>
      </c>
      <c r="AL1622" s="4" t="s">
        <v>260</v>
      </c>
      <c r="AM1622" s="4" t="s">
        <v>261</v>
      </c>
    </row>
    <row r="1623" spans="1:72" ht="13.5" customHeight="1">
      <c r="A1623" s="6" t="str">
        <f>HYPERLINK("http://kyu.snu.ac.kr/sdhj/index.jsp?type=hj/GK14791_00IM0001_149a.jpg","1870_해북촌_149a")</f>
        <v>1870_해북촌_149a</v>
      </c>
      <c r="B1623" s="4">
        <v>1870</v>
      </c>
      <c r="C1623" s="4" t="s">
        <v>9450</v>
      </c>
      <c r="D1623" s="4" t="s">
        <v>9451</v>
      </c>
      <c r="E1623" s="4">
        <v>1622</v>
      </c>
      <c r="F1623" s="4">
        <v>8</v>
      </c>
      <c r="G1623" s="4" t="s">
        <v>4095</v>
      </c>
      <c r="H1623" s="4" t="s">
        <v>4096</v>
      </c>
      <c r="I1623" s="4">
        <v>20</v>
      </c>
      <c r="L1623" s="4">
        <v>5</v>
      </c>
      <c r="M1623" s="4" t="s">
        <v>5710</v>
      </c>
      <c r="N1623" s="4" t="s">
        <v>5711</v>
      </c>
      <c r="T1623" s="4" t="s">
        <v>9453</v>
      </c>
      <c r="U1623" s="4" t="s">
        <v>138</v>
      </c>
      <c r="V1623" s="4" t="s">
        <v>139</v>
      </c>
      <c r="Y1623" s="4" t="s">
        <v>5713</v>
      </c>
      <c r="Z1623" s="4" t="s">
        <v>5714</v>
      </c>
      <c r="AD1623" s="4" t="s">
        <v>510</v>
      </c>
      <c r="AE1623" s="4" t="s">
        <v>511</v>
      </c>
    </row>
    <row r="1624" spans="1:72" ht="13.5" customHeight="1">
      <c r="A1624" s="6" t="str">
        <f>HYPERLINK("http://kyu.snu.ac.kr/sdhj/index.jsp?type=hj/GK14791_00IM0001_149a.jpg","1870_해북촌_149a")</f>
        <v>1870_해북촌_149a</v>
      </c>
      <c r="B1624" s="4">
        <v>1870</v>
      </c>
      <c r="C1624" s="4" t="s">
        <v>9171</v>
      </c>
      <c r="D1624" s="4" t="s">
        <v>9172</v>
      </c>
      <c r="E1624" s="4">
        <v>1623</v>
      </c>
      <c r="F1624" s="4">
        <v>9</v>
      </c>
      <c r="G1624" s="4" t="s">
        <v>5715</v>
      </c>
      <c r="H1624" s="4" t="s">
        <v>5716</v>
      </c>
      <c r="I1624" s="4">
        <v>1</v>
      </c>
      <c r="J1624" s="4" t="s">
        <v>5717</v>
      </c>
      <c r="K1624" s="4" t="s">
        <v>5718</v>
      </c>
      <c r="L1624" s="4">
        <v>1</v>
      </c>
      <c r="M1624" s="4" t="s">
        <v>5717</v>
      </c>
      <c r="N1624" s="4" t="s">
        <v>5718</v>
      </c>
      <c r="T1624" s="4" t="s">
        <v>9089</v>
      </c>
      <c r="U1624" s="4" t="s">
        <v>5719</v>
      </c>
      <c r="V1624" s="4" t="s">
        <v>5720</v>
      </c>
      <c r="W1624" s="4" t="s">
        <v>2317</v>
      </c>
      <c r="X1624" s="4" t="s">
        <v>2318</v>
      </c>
      <c r="Y1624" s="4" t="s">
        <v>5721</v>
      </c>
      <c r="Z1624" s="4" t="s">
        <v>5722</v>
      </c>
      <c r="AC1624" s="4">
        <v>70</v>
      </c>
      <c r="AD1624" s="4" t="s">
        <v>282</v>
      </c>
      <c r="AE1624" s="4" t="s">
        <v>283</v>
      </c>
      <c r="AJ1624" s="4" t="s">
        <v>34</v>
      </c>
      <c r="AK1624" s="4" t="s">
        <v>35</v>
      </c>
      <c r="AL1624" s="4" t="s">
        <v>212</v>
      </c>
      <c r="AM1624" s="4" t="s">
        <v>213</v>
      </c>
      <c r="AT1624" s="4" t="s">
        <v>82</v>
      </c>
      <c r="AU1624" s="4" t="s">
        <v>83</v>
      </c>
      <c r="AV1624" s="4" t="s">
        <v>5723</v>
      </c>
      <c r="AW1624" s="4" t="s">
        <v>5724</v>
      </c>
      <c r="BG1624" s="4" t="s">
        <v>82</v>
      </c>
      <c r="BH1624" s="4" t="s">
        <v>83</v>
      </c>
      <c r="BI1624" s="4" t="s">
        <v>5725</v>
      </c>
      <c r="BJ1624" s="4" t="s">
        <v>5726</v>
      </c>
      <c r="BK1624" s="4" t="s">
        <v>82</v>
      </c>
      <c r="BL1624" s="4" t="s">
        <v>83</v>
      </c>
      <c r="BM1624" s="4" t="s">
        <v>5727</v>
      </c>
      <c r="BN1624" s="4" t="s">
        <v>5728</v>
      </c>
      <c r="BO1624" s="4" t="s">
        <v>82</v>
      </c>
      <c r="BP1624" s="4" t="s">
        <v>83</v>
      </c>
      <c r="BQ1624" s="4" t="s">
        <v>5729</v>
      </c>
      <c r="BR1624" s="4" t="s">
        <v>5730</v>
      </c>
      <c r="BS1624" s="4" t="s">
        <v>572</v>
      </c>
      <c r="BT1624" s="4" t="s">
        <v>573</v>
      </c>
    </row>
    <row r="1625" spans="1:72" ht="13.5" customHeight="1">
      <c r="A1625" s="6" t="str">
        <f>HYPERLINK("http://kyu.snu.ac.kr/sdhj/index.jsp?type=hj/GK14791_00IM0001_149a.jpg","1870_해북촌_149a")</f>
        <v>1870_해북촌_149a</v>
      </c>
      <c r="B1625" s="4">
        <v>1870</v>
      </c>
      <c r="C1625" s="4" t="s">
        <v>9084</v>
      </c>
      <c r="D1625" s="4" t="s">
        <v>9085</v>
      </c>
      <c r="E1625" s="4">
        <v>1624</v>
      </c>
      <c r="F1625" s="4">
        <v>9</v>
      </c>
      <c r="G1625" s="4" t="s">
        <v>5715</v>
      </c>
      <c r="H1625" s="4" t="s">
        <v>5716</v>
      </c>
      <c r="I1625" s="4">
        <v>1</v>
      </c>
      <c r="L1625" s="4">
        <v>1</v>
      </c>
      <c r="M1625" s="4" t="s">
        <v>5717</v>
      </c>
      <c r="N1625" s="4" t="s">
        <v>5718</v>
      </c>
      <c r="S1625" s="4" t="s">
        <v>116</v>
      </c>
      <c r="T1625" s="4" t="s">
        <v>117</v>
      </c>
      <c r="Y1625" s="4" t="s">
        <v>5731</v>
      </c>
      <c r="Z1625" s="4" t="s">
        <v>5732</v>
      </c>
      <c r="AC1625" s="4">
        <v>49</v>
      </c>
      <c r="AD1625" s="4" t="s">
        <v>492</v>
      </c>
      <c r="AE1625" s="4" t="s">
        <v>493</v>
      </c>
    </row>
    <row r="1626" spans="1:72" ht="13.5" customHeight="1">
      <c r="A1626" s="6" t="str">
        <f>HYPERLINK("http://kyu.snu.ac.kr/sdhj/index.jsp?type=hj/GK14791_00IM0001_149a.jpg","1870_해북촌_149a")</f>
        <v>1870_해북촌_149a</v>
      </c>
      <c r="B1626" s="4">
        <v>1870</v>
      </c>
      <c r="C1626" s="4" t="s">
        <v>9016</v>
      </c>
      <c r="D1626" s="4" t="s">
        <v>9017</v>
      </c>
      <c r="E1626" s="4">
        <v>1625</v>
      </c>
      <c r="F1626" s="4">
        <v>9</v>
      </c>
      <c r="G1626" s="4" t="s">
        <v>5715</v>
      </c>
      <c r="H1626" s="4" t="s">
        <v>5716</v>
      </c>
      <c r="I1626" s="4">
        <v>1</v>
      </c>
      <c r="L1626" s="4">
        <v>1</v>
      </c>
      <c r="M1626" s="4" t="s">
        <v>5717</v>
      </c>
      <c r="N1626" s="4" t="s">
        <v>5718</v>
      </c>
      <c r="S1626" s="4" t="s">
        <v>124</v>
      </c>
      <c r="T1626" s="4" t="s">
        <v>125</v>
      </c>
      <c r="W1626" s="4" t="s">
        <v>126</v>
      </c>
      <c r="X1626" s="4" t="s">
        <v>9697</v>
      </c>
      <c r="Y1626" s="4" t="s">
        <v>100</v>
      </c>
      <c r="Z1626" s="4" t="s">
        <v>101</v>
      </c>
      <c r="AC1626" s="4">
        <v>47</v>
      </c>
      <c r="AD1626" s="4" t="s">
        <v>287</v>
      </c>
      <c r="AE1626" s="4" t="s">
        <v>288</v>
      </c>
    </row>
    <row r="1627" spans="1:72" ht="13.5" customHeight="1">
      <c r="A1627" s="6" t="str">
        <f>HYPERLINK("http://kyu.snu.ac.kr/sdhj/index.jsp?type=hj/GK14791_00IM0001_149a.jpg","1870_해북촌_149a")</f>
        <v>1870_해북촌_149a</v>
      </c>
      <c r="B1627" s="4">
        <v>1870</v>
      </c>
      <c r="C1627" s="4" t="s">
        <v>9016</v>
      </c>
      <c r="D1627" s="4" t="s">
        <v>9017</v>
      </c>
      <c r="E1627" s="4">
        <v>1626</v>
      </c>
      <c r="F1627" s="4">
        <v>9</v>
      </c>
      <c r="G1627" s="4" t="s">
        <v>5715</v>
      </c>
      <c r="H1627" s="4" t="s">
        <v>5716</v>
      </c>
      <c r="I1627" s="4">
        <v>1</v>
      </c>
      <c r="L1627" s="4">
        <v>1</v>
      </c>
      <c r="M1627" s="4" t="s">
        <v>5717</v>
      </c>
      <c r="N1627" s="4" t="s">
        <v>5718</v>
      </c>
      <c r="S1627" s="4" t="s">
        <v>116</v>
      </c>
      <c r="T1627" s="4" t="s">
        <v>117</v>
      </c>
      <c r="Y1627" s="4" t="s">
        <v>5733</v>
      </c>
      <c r="Z1627" s="4" t="s">
        <v>5734</v>
      </c>
      <c r="AC1627" s="4">
        <v>47</v>
      </c>
      <c r="AD1627" s="4" t="s">
        <v>287</v>
      </c>
      <c r="AE1627" s="4" t="s">
        <v>288</v>
      </c>
    </row>
    <row r="1628" spans="1:72" ht="13.5" customHeight="1">
      <c r="A1628" s="6" t="str">
        <f>HYPERLINK("http://kyu.snu.ac.kr/sdhj/index.jsp?type=hj/GK14791_00IM0001_149a.jpg","1870_해북촌_149a")</f>
        <v>1870_해북촌_149a</v>
      </c>
      <c r="B1628" s="4">
        <v>1870</v>
      </c>
      <c r="C1628" s="4" t="s">
        <v>9016</v>
      </c>
      <c r="D1628" s="4" t="s">
        <v>9017</v>
      </c>
      <c r="E1628" s="4">
        <v>1627</v>
      </c>
      <c r="F1628" s="4">
        <v>9</v>
      </c>
      <c r="G1628" s="4" t="s">
        <v>5715</v>
      </c>
      <c r="H1628" s="4" t="s">
        <v>5716</v>
      </c>
      <c r="I1628" s="4">
        <v>1</v>
      </c>
      <c r="L1628" s="4">
        <v>1</v>
      </c>
      <c r="M1628" s="4" t="s">
        <v>5717</v>
      </c>
      <c r="N1628" s="4" t="s">
        <v>5718</v>
      </c>
      <c r="S1628" s="4" t="s">
        <v>124</v>
      </c>
      <c r="T1628" s="4" t="s">
        <v>125</v>
      </c>
      <c r="W1628" s="4" t="s">
        <v>10213</v>
      </c>
      <c r="X1628" s="4" t="s">
        <v>10214</v>
      </c>
      <c r="Y1628" s="4" t="s">
        <v>100</v>
      </c>
      <c r="Z1628" s="4" t="s">
        <v>101</v>
      </c>
      <c r="AC1628" s="4">
        <v>47</v>
      </c>
      <c r="AD1628" s="4" t="s">
        <v>287</v>
      </c>
      <c r="AE1628" s="4" t="s">
        <v>288</v>
      </c>
    </row>
    <row r="1629" spans="1:72" ht="13.5" customHeight="1">
      <c r="A1629" s="6" t="str">
        <f>HYPERLINK("http://kyu.snu.ac.kr/sdhj/index.jsp?type=hj/GK14791_00IM0001_149a.jpg","1870_해북촌_149a")</f>
        <v>1870_해북촌_149a</v>
      </c>
      <c r="B1629" s="4">
        <v>1870</v>
      </c>
      <c r="C1629" s="4" t="s">
        <v>9016</v>
      </c>
      <c r="D1629" s="4" t="s">
        <v>9017</v>
      </c>
      <c r="E1629" s="4">
        <v>1628</v>
      </c>
      <c r="F1629" s="4">
        <v>9</v>
      </c>
      <c r="G1629" s="4" t="s">
        <v>5715</v>
      </c>
      <c r="H1629" s="4" t="s">
        <v>5716</v>
      </c>
      <c r="I1629" s="4">
        <v>1</v>
      </c>
      <c r="L1629" s="4">
        <v>1</v>
      </c>
      <c r="M1629" s="4" t="s">
        <v>5717</v>
      </c>
      <c r="N1629" s="4" t="s">
        <v>5718</v>
      </c>
      <c r="S1629" s="4" t="s">
        <v>116</v>
      </c>
      <c r="T1629" s="4" t="s">
        <v>117</v>
      </c>
      <c r="Y1629" s="4" t="s">
        <v>5735</v>
      </c>
      <c r="Z1629" s="4" t="s">
        <v>5736</v>
      </c>
      <c r="AC1629" s="4">
        <v>45</v>
      </c>
      <c r="AD1629" s="4" t="s">
        <v>480</v>
      </c>
      <c r="AE1629" s="4" t="s">
        <v>481</v>
      </c>
    </row>
    <row r="1630" spans="1:72" ht="13.5" customHeight="1">
      <c r="A1630" s="6" t="str">
        <f>HYPERLINK("http://kyu.snu.ac.kr/sdhj/index.jsp?type=hj/GK14791_00IM0001_149a.jpg","1870_해북촌_149a")</f>
        <v>1870_해북촌_149a</v>
      </c>
      <c r="B1630" s="4">
        <v>1870</v>
      </c>
      <c r="C1630" s="4" t="s">
        <v>9016</v>
      </c>
      <c r="D1630" s="4" t="s">
        <v>9017</v>
      </c>
      <c r="E1630" s="4">
        <v>1629</v>
      </c>
      <c r="F1630" s="4">
        <v>9</v>
      </c>
      <c r="G1630" s="4" t="s">
        <v>5715</v>
      </c>
      <c r="H1630" s="4" t="s">
        <v>5716</v>
      </c>
      <c r="I1630" s="4">
        <v>1</v>
      </c>
      <c r="L1630" s="4">
        <v>1</v>
      </c>
      <c r="M1630" s="4" t="s">
        <v>5717</v>
      </c>
      <c r="N1630" s="4" t="s">
        <v>5718</v>
      </c>
      <c r="S1630" s="4" t="s">
        <v>124</v>
      </c>
      <c r="T1630" s="4" t="s">
        <v>125</v>
      </c>
      <c r="W1630" s="4" t="s">
        <v>126</v>
      </c>
      <c r="X1630" s="4" t="s">
        <v>9697</v>
      </c>
      <c r="Y1630" s="4" t="s">
        <v>100</v>
      </c>
      <c r="Z1630" s="4" t="s">
        <v>101</v>
      </c>
      <c r="AC1630" s="4">
        <v>45</v>
      </c>
      <c r="AD1630" s="4" t="s">
        <v>480</v>
      </c>
      <c r="AE1630" s="4" t="s">
        <v>481</v>
      </c>
    </row>
    <row r="1631" spans="1:72" ht="13.5" customHeight="1">
      <c r="A1631" s="6" t="str">
        <f>HYPERLINK("http://kyu.snu.ac.kr/sdhj/index.jsp?type=hj/GK14791_00IM0001_149a.jpg","1870_해북촌_149a")</f>
        <v>1870_해북촌_149a</v>
      </c>
      <c r="B1631" s="4">
        <v>1870</v>
      </c>
      <c r="C1631" s="4" t="s">
        <v>9016</v>
      </c>
      <c r="D1631" s="4" t="s">
        <v>9017</v>
      </c>
      <c r="E1631" s="4">
        <v>1630</v>
      </c>
      <c r="F1631" s="4">
        <v>9</v>
      </c>
      <c r="G1631" s="4" t="s">
        <v>5715</v>
      </c>
      <c r="H1631" s="4" t="s">
        <v>5716</v>
      </c>
      <c r="I1631" s="4">
        <v>1</v>
      </c>
      <c r="L1631" s="4">
        <v>1</v>
      </c>
      <c r="M1631" s="4" t="s">
        <v>5717</v>
      </c>
      <c r="N1631" s="4" t="s">
        <v>5718</v>
      </c>
      <c r="T1631" s="4" t="s">
        <v>9096</v>
      </c>
      <c r="U1631" s="4" t="s">
        <v>138</v>
      </c>
      <c r="V1631" s="4" t="s">
        <v>139</v>
      </c>
      <c r="Y1631" s="4" t="s">
        <v>630</v>
      </c>
      <c r="Z1631" s="4" t="s">
        <v>631</v>
      </c>
      <c r="AD1631" s="4" t="s">
        <v>188</v>
      </c>
      <c r="AE1631" s="4" t="s">
        <v>189</v>
      </c>
    </row>
    <row r="1632" spans="1:72" ht="13.5" customHeight="1">
      <c r="A1632" s="6" t="str">
        <f>HYPERLINK("http://kyu.snu.ac.kr/sdhj/index.jsp?type=hj/GK14791_00IM0001_149a.jpg","1870_해북촌_149a")</f>
        <v>1870_해북촌_149a</v>
      </c>
      <c r="B1632" s="4">
        <v>1870</v>
      </c>
      <c r="C1632" s="4" t="s">
        <v>9016</v>
      </c>
      <c r="D1632" s="4" t="s">
        <v>9017</v>
      </c>
      <c r="E1632" s="4">
        <v>1631</v>
      </c>
      <c r="F1632" s="4">
        <v>9</v>
      </c>
      <c r="G1632" s="4" t="s">
        <v>5715</v>
      </c>
      <c r="H1632" s="4" t="s">
        <v>5716</v>
      </c>
      <c r="I1632" s="4">
        <v>1</v>
      </c>
      <c r="L1632" s="4">
        <v>1</v>
      </c>
      <c r="M1632" s="4" t="s">
        <v>5717</v>
      </c>
      <c r="N1632" s="4" t="s">
        <v>5718</v>
      </c>
      <c r="T1632" s="4" t="s">
        <v>9096</v>
      </c>
      <c r="U1632" s="4" t="s">
        <v>138</v>
      </c>
      <c r="V1632" s="4" t="s">
        <v>139</v>
      </c>
      <c r="Y1632" s="4" t="s">
        <v>5737</v>
      </c>
      <c r="Z1632" s="4" t="s">
        <v>5738</v>
      </c>
      <c r="AD1632" s="4" t="s">
        <v>510</v>
      </c>
      <c r="AE1632" s="4" t="s">
        <v>511</v>
      </c>
    </row>
    <row r="1633" spans="1:72" ht="13.5" customHeight="1">
      <c r="A1633" s="6" t="str">
        <f>HYPERLINK("http://kyu.snu.ac.kr/sdhj/index.jsp?type=hj/GK14791_00IM0001_149a.jpg","1870_해북촌_149a")</f>
        <v>1870_해북촌_149a</v>
      </c>
      <c r="B1633" s="4">
        <v>1870</v>
      </c>
      <c r="C1633" s="4" t="s">
        <v>9016</v>
      </c>
      <c r="D1633" s="4" t="s">
        <v>9017</v>
      </c>
      <c r="E1633" s="4">
        <v>1632</v>
      </c>
      <c r="F1633" s="4">
        <v>9</v>
      </c>
      <c r="G1633" s="4" t="s">
        <v>5715</v>
      </c>
      <c r="H1633" s="4" t="s">
        <v>5716</v>
      </c>
      <c r="I1633" s="4">
        <v>1</v>
      </c>
      <c r="L1633" s="4">
        <v>2</v>
      </c>
      <c r="M1633" s="4" t="s">
        <v>5739</v>
      </c>
      <c r="N1633" s="4" t="s">
        <v>5740</v>
      </c>
      <c r="T1633" s="4" t="s">
        <v>9121</v>
      </c>
      <c r="U1633" s="4" t="s">
        <v>73</v>
      </c>
      <c r="V1633" s="4" t="s">
        <v>74</v>
      </c>
      <c r="W1633" s="4" t="s">
        <v>623</v>
      </c>
      <c r="X1633" s="4" t="s">
        <v>425</v>
      </c>
      <c r="Y1633" s="4" t="s">
        <v>5741</v>
      </c>
      <c r="Z1633" s="4" t="s">
        <v>1885</v>
      </c>
      <c r="AC1633" s="4">
        <v>66</v>
      </c>
      <c r="AD1633" s="4" t="s">
        <v>671</v>
      </c>
      <c r="AE1633" s="4" t="s">
        <v>672</v>
      </c>
      <c r="AJ1633" s="4" t="s">
        <v>34</v>
      </c>
      <c r="AK1633" s="4" t="s">
        <v>35</v>
      </c>
      <c r="AL1633" s="4" t="s">
        <v>1255</v>
      </c>
      <c r="AM1633" s="4" t="s">
        <v>1256</v>
      </c>
      <c r="AT1633" s="4" t="s">
        <v>82</v>
      </c>
      <c r="AU1633" s="4" t="s">
        <v>83</v>
      </c>
      <c r="AV1633" s="4" t="s">
        <v>5742</v>
      </c>
      <c r="AW1633" s="4" t="s">
        <v>5743</v>
      </c>
      <c r="BG1633" s="4" t="s">
        <v>82</v>
      </c>
      <c r="BH1633" s="4" t="s">
        <v>83</v>
      </c>
      <c r="BI1633" s="4" t="s">
        <v>5744</v>
      </c>
      <c r="BJ1633" s="4" t="s">
        <v>5745</v>
      </c>
      <c r="BK1633" s="4" t="s">
        <v>82</v>
      </c>
      <c r="BL1633" s="4" t="s">
        <v>83</v>
      </c>
      <c r="BM1633" s="4" t="s">
        <v>5746</v>
      </c>
      <c r="BN1633" s="4" t="s">
        <v>5747</v>
      </c>
      <c r="BO1633" s="4" t="s">
        <v>82</v>
      </c>
      <c r="BP1633" s="4" t="s">
        <v>83</v>
      </c>
      <c r="BQ1633" s="4" t="s">
        <v>5748</v>
      </c>
      <c r="BR1633" s="4" t="s">
        <v>5749</v>
      </c>
      <c r="BS1633" s="4" t="s">
        <v>5750</v>
      </c>
      <c r="BT1633" s="4" t="s">
        <v>5751</v>
      </c>
    </row>
    <row r="1634" spans="1:72" ht="13.5" customHeight="1">
      <c r="A1634" s="6" t="str">
        <f>HYPERLINK("http://kyu.snu.ac.kr/sdhj/index.jsp?type=hj/GK14791_00IM0001_149a.jpg","1870_해북촌_149a")</f>
        <v>1870_해북촌_149a</v>
      </c>
      <c r="B1634" s="4">
        <v>1870</v>
      </c>
      <c r="C1634" s="4" t="s">
        <v>9812</v>
      </c>
      <c r="D1634" s="4" t="s">
        <v>9813</v>
      </c>
      <c r="E1634" s="4">
        <v>1633</v>
      </c>
      <c r="F1634" s="4">
        <v>9</v>
      </c>
      <c r="G1634" s="4" t="s">
        <v>5715</v>
      </c>
      <c r="H1634" s="4" t="s">
        <v>5716</v>
      </c>
      <c r="I1634" s="4">
        <v>1</v>
      </c>
      <c r="L1634" s="4">
        <v>2</v>
      </c>
      <c r="M1634" s="4" t="s">
        <v>5739</v>
      </c>
      <c r="N1634" s="4" t="s">
        <v>5740</v>
      </c>
      <c r="S1634" s="4" t="s">
        <v>96</v>
      </c>
      <c r="T1634" s="4" t="s">
        <v>97</v>
      </c>
      <c r="W1634" s="4" t="s">
        <v>461</v>
      </c>
      <c r="X1634" s="4" t="s">
        <v>462</v>
      </c>
      <c r="Y1634" s="4" t="s">
        <v>100</v>
      </c>
      <c r="Z1634" s="4" t="s">
        <v>101</v>
      </c>
      <c r="AC1634" s="4">
        <v>66</v>
      </c>
      <c r="AD1634" s="4" t="s">
        <v>671</v>
      </c>
      <c r="AE1634" s="4" t="s">
        <v>672</v>
      </c>
      <c r="AJ1634" s="4" t="s">
        <v>104</v>
      </c>
      <c r="AK1634" s="4" t="s">
        <v>105</v>
      </c>
      <c r="AL1634" s="4" t="s">
        <v>463</v>
      </c>
      <c r="AM1634" s="4" t="s">
        <v>464</v>
      </c>
      <c r="AT1634" s="4" t="s">
        <v>82</v>
      </c>
      <c r="AU1634" s="4" t="s">
        <v>83</v>
      </c>
      <c r="AV1634" s="4" t="s">
        <v>5752</v>
      </c>
      <c r="AW1634" s="4" t="s">
        <v>5753</v>
      </c>
      <c r="BG1634" s="4" t="s">
        <v>82</v>
      </c>
      <c r="BH1634" s="4" t="s">
        <v>83</v>
      </c>
      <c r="BI1634" s="4" t="s">
        <v>937</v>
      </c>
      <c r="BJ1634" s="4" t="s">
        <v>938</v>
      </c>
      <c r="BK1634" s="4" t="s">
        <v>82</v>
      </c>
      <c r="BL1634" s="4" t="s">
        <v>83</v>
      </c>
      <c r="BM1634" s="4" t="s">
        <v>5754</v>
      </c>
      <c r="BN1634" s="4" t="s">
        <v>5755</v>
      </c>
      <c r="BO1634" s="4" t="s">
        <v>82</v>
      </c>
      <c r="BP1634" s="4" t="s">
        <v>83</v>
      </c>
      <c r="BQ1634" s="4" t="s">
        <v>5756</v>
      </c>
      <c r="BR1634" s="4" t="s">
        <v>5757</v>
      </c>
      <c r="BS1634" s="4" t="s">
        <v>153</v>
      </c>
      <c r="BT1634" s="4" t="s">
        <v>154</v>
      </c>
    </row>
    <row r="1635" spans="1:72" ht="13.5" customHeight="1">
      <c r="A1635" s="6" t="str">
        <f>HYPERLINK("http://kyu.snu.ac.kr/sdhj/index.jsp?type=hj/GK14791_00IM0001_149a.jpg","1870_해북촌_149a")</f>
        <v>1870_해북촌_149a</v>
      </c>
      <c r="B1635" s="4">
        <v>1870</v>
      </c>
      <c r="C1635" s="4" t="s">
        <v>9113</v>
      </c>
      <c r="D1635" s="4" t="s">
        <v>9114</v>
      </c>
      <c r="E1635" s="4">
        <v>1634</v>
      </c>
      <c r="F1635" s="4">
        <v>9</v>
      </c>
      <c r="G1635" s="4" t="s">
        <v>5715</v>
      </c>
      <c r="H1635" s="4" t="s">
        <v>5716</v>
      </c>
      <c r="I1635" s="4">
        <v>1</v>
      </c>
      <c r="L1635" s="4">
        <v>2</v>
      </c>
      <c r="M1635" s="4" t="s">
        <v>5739</v>
      </c>
      <c r="N1635" s="4" t="s">
        <v>5740</v>
      </c>
      <c r="T1635" s="4" t="s">
        <v>9139</v>
      </c>
      <c r="U1635" s="4" t="s">
        <v>138</v>
      </c>
      <c r="V1635" s="4" t="s">
        <v>139</v>
      </c>
      <c r="Y1635" s="4" t="s">
        <v>5758</v>
      </c>
      <c r="Z1635" s="4" t="s">
        <v>5759</v>
      </c>
      <c r="AD1635" s="4" t="s">
        <v>282</v>
      </c>
      <c r="AE1635" s="4" t="s">
        <v>283</v>
      </c>
    </row>
    <row r="1636" spans="1:72" ht="13.5" customHeight="1">
      <c r="A1636" s="6" t="str">
        <f>HYPERLINK("http://kyu.snu.ac.kr/sdhj/index.jsp?type=hj/GK14791_00IM0001_149a.jpg","1870_해북촌_149a")</f>
        <v>1870_해북촌_149a</v>
      </c>
      <c r="B1636" s="4">
        <v>1870</v>
      </c>
      <c r="C1636" s="4" t="s">
        <v>9658</v>
      </c>
      <c r="D1636" s="4" t="s">
        <v>9659</v>
      </c>
      <c r="E1636" s="4">
        <v>1635</v>
      </c>
      <c r="F1636" s="4">
        <v>9</v>
      </c>
      <c r="G1636" s="4" t="s">
        <v>5715</v>
      </c>
      <c r="H1636" s="4" t="s">
        <v>5716</v>
      </c>
      <c r="I1636" s="4">
        <v>1</v>
      </c>
      <c r="L1636" s="4">
        <v>2</v>
      </c>
      <c r="M1636" s="4" t="s">
        <v>5739</v>
      </c>
      <c r="N1636" s="4" t="s">
        <v>5740</v>
      </c>
      <c r="T1636" s="4" t="s">
        <v>9139</v>
      </c>
      <c r="U1636" s="4" t="s">
        <v>138</v>
      </c>
      <c r="V1636" s="4" t="s">
        <v>139</v>
      </c>
      <c r="Y1636" s="4" t="s">
        <v>1004</v>
      </c>
      <c r="Z1636" s="4" t="s">
        <v>1005</v>
      </c>
      <c r="AD1636" s="4" t="s">
        <v>194</v>
      </c>
      <c r="AE1636" s="4" t="s">
        <v>195</v>
      </c>
    </row>
    <row r="1637" spans="1:72" ht="13.5" customHeight="1">
      <c r="A1637" s="6" t="str">
        <f>HYPERLINK("http://kyu.snu.ac.kr/sdhj/index.jsp?type=hj/GK14791_00IM0001_149a.jpg","1870_해북촌_149a")</f>
        <v>1870_해북촌_149a</v>
      </c>
      <c r="B1637" s="4">
        <v>1870</v>
      </c>
      <c r="C1637" s="4" t="s">
        <v>9127</v>
      </c>
      <c r="D1637" s="4" t="s">
        <v>9128</v>
      </c>
      <c r="E1637" s="4">
        <v>1636</v>
      </c>
      <c r="F1637" s="4">
        <v>9</v>
      </c>
      <c r="G1637" s="4" t="s">
        <v>5715</v>
      </c>
      <c r="H1637" s="4" t="s">
        <v>5716</v>
      </c>
      <c r="I1637" s="4">
        <v>1</v>
      </c>
      <c r="L1637" s="4">
        <v>3</v>
      </c>
      <c r="M1637" s="4" t="s">
        <v>5760</v>
      </c>
      <c r="N1637" s="4" t="s">
        <v>5761</v>
      </c>
      <c r="Q1637" s="4" t="s">
        <v>5762</v>
      </c>
      <c r="R1637" s="4" t="s">
        <v>5763</v>
      </c>
      <c r="T1637" s="4" t="s">
        <v>9661</v>
      </c>
      <c r="U1637" s="4" t="s">
        <v>73</v>
      </c>
      <c r="V1637" s="4" t="s">
        <v>74</v>
      </c>
      <c r="W1637" s="4" t="s">
        <v>10215</v>
      </c>
      <c r="X1637" s="4" t="s">
        <v>10216</v>
      </c>
      <c r="Y1637" s="4" t="s">
        <v>5764</v>
      </c>
      <c r="Z1637" s="4" t="s">
        <v>5765</v>
      </c>
      <c r="AC1637" s="4">
        <v>38</v>
      </c>
      <c r="AD1637" s="4" t="s">
        <v>312</v>
      </c>
      <c r="AE1637" s="4" t="s">
        <v>313</v>
      </c>
      <c r="AJ1637" s="4" t="s">
        <v>34</v>
      </c>
      <c r="AK1637" s="4" t="s">
        <v>35</v>
      </c>
      <c r="AL1637" s="4" t="s">
        <v>202</v>
      </c>
      <c r="AM1637" s="4" t="s">
        <v>203</v>
      </c>
      <c r="AT1637" s="4" t="s">
        <v>82</v>
      </c>
      <c r="AU1637" s="4" t="s">
        <v>83</v>
      </c>
      <c r="AV1637" s="4" t="s">
        <v>5766</v>
      </c>
      <c r="AW1637" s="4" t="s">
        <v>4573</v>
      </c>
      <c r="BG1637" s="4" t="s">
        <v>82</v>
      </c>
      <c r="BH1637" s="4" t="s">
        <v>83</v>
      </c>
      <c r="BI1637" s="4" t="s">
        <v>5767</v>
      </c>
      <c r="BJ1637" s="4" t="s">
        <v>5768</v>
      </c>
      <c r="BK1637" s="4" t="s">
        <v>82</v>
      </c>
      <c r="BL1637" s="4" t="s">
        <v>83</v>
      </c>
      <c r="BM1637" s="4" t="s">
        <v>5769</v>
      </c>
      <c r="BN1637" s="4" t="s">
        <v>5770</v>
      </c>
      <c r="BO1637" s="4" t="s">
        <v>82</v>
      </c>
      <c r="BP1637" s="4" t="s">
        <v>83</v>
      </c>
      <c r="BQ1637" s="4" t="s">
        <v>5771</v>
      </c>
      <c r="BR1637" s="4" t="s">
        <v>5772</v>
      </c>
      <c r="BS1637" s="4" t="s">
        <v>260</v>
      </c>
      <c r="BT1637" s="4" t="s">
        <v>261</v>
      </c>
    </row>
    <row r="1638" spans="1:72" ht="13.5" customHeight="1">
      <c r="A1638" s="6" t="str">
        <f>HYPERLINK("http://kyu.snu.ac.kr/sdhj/index.jsp?type=hj/GK14791_00IM0001_149a.jpg","1870_해북촌_149a")</f>
        <v>1870_해북촌_149a</v>
      </c>
      <c r="B1638" s="4">
        <v>1870</v>
      </c>
      <c r="C1638" s="4" t="s">
        <v>10217</v>
      </c>
      <c r="D1638" s="4" t="s">
        <v>10218</v>
      </c>
      <c r="E1638" s="4">
        <v>1637</v>
      </c>
      <c r="F1638" s="4">
        <v>9</v>
      </c>
      <c r="G1638" s="4" t="s">
        <v>5715</v>
      </c>
      <c r="H1638" s="4" t="s">
        <v>5716</v>
      </c>
      <c r="I1638" s="4">
        <v>1</v>
      </c>
      <c r="L1638" s="4">
        <v>3</v>
      </c>
      <c r="M1638" s="4" t="s">
        <v>5760</v>
      </c>
      <c r="N1638" s="4" t="s">
        <v>5761</v>
      </c>
      <c r="S1638" s="4" t="s">
        <v>96</v>
      </c>
      <c r="T1638" s="4" t="s">
        <v>97</v>
      </c>
      <c r="W1638" s="4" t="s">
        <v>647</v>
      </c>
      <c r="X1638" s="4" t="s">
        <v>648</v>
      </c>
      <c r="Y1638" s="4" t="s">
        <v>100</v>
      </c>
      <c r="Z1638" s="4" t="s">
        <v>101</v>
      </c>
      <c r="AC1638" s="4">
        <v>29</v>
      </c>
      <c r="AD1638" s="4" t="s">
        <v>771</v>
      </c>
      <c r="AE1638" s="4" t="s">
        <v>772</v>
      </c>
      <c r="AJ1638" s="4" t="s">
        <v>34</v>
      </c>
      <c r="AK1638" s="4" t="s">
        <v>35</v>
      </c>
      <c r="AL1638" s="4" t="s">
        <v>697</v>
      </c>
      <c r="AM1638" s="4" t="s">
        <v>698</v>
      </c>
      <c r="AT1638" s="4" t="s">
        <v>82</v>
      </c>
      <c r="AU1638" s="4" t="s">
        <v>83</v>
      </c>
      <c r="AV1638" s="4" t="s">
        <v>5773</v>
      </c>
      <c r="AW1638" s="4" t="s">
        <v>5774</v>
      </c>
      <c r="BG1638" s="4" t="s">
        <v>82</v>
      </c>
      <c r="BH1638" s="4" t="s">
        <v>83</v>
      </c>
      <c r="BI1638" s="4" t="s">
        <v>5775</v>
      </c>
      <c r="BJ1638" s="4" t="s">
        <v>5776</v>
      </c>
      <c r="BK1638" s="4" t="s">
        <v>82</v>
      </c>
      <c r="BL1638" s="4" t="s">
        <v>83</v>
      </c>
      <c r="BM1638" s="4" t="s">
        <v>5777</v>
      </c>
      <c r="BN1638" s="4" t="s">
        <v>3515</v>
      </c>
      <c r="BO1638" s="4" t="s">
        <v>82</v>
      </c>
      <c r="BP1638" s="4" t="s">
        <v>83</v>
      </c>
      <c r="BQ1638" s="4" t="s">
        <v>5778</v>
      </c>
      <c r="BR1638" s="4" t="s">
        <v>5779</v>
      </c>
      <c r="BS1638" s="4" t="s">
        <v>260</v>
      </c>
      <c r="BT1638" s="4" t="s">
        <v>261</v>
      </c>
    </row>
    <row r="1639" spans="1:72" ht="13.5" customHeight="1">
      <c r="A1639" s="6" t="str">
        <f>HYPERLINK("http://kyu.snu.ac.kr/sdhj/index.jsp?type=hj/GK14791_00IM0001_149a.jpg","1870_해북촌_149a")</f>
        <v>1870_해북촌_149a</v>
      </c>
      <c r="B1639" s="4">
        <v>1870</v>
      </c>
      <c r="C1639" s="4" t="s">
        <v>9484</v>
      </c>
      <c r="D1639" s="4" t="s">
        <v>9485</v>
      </c>
      <c r="E1639" s="4">
        <v>1638</v>
      </c>
      <c r="F1639" s="4">
        <v>9</v>
      </c>
      <c r="G1639" s="4" t="s">
        <v>5715</v>
      </c>
      <c r="H1639" s="4" t="s">
        <v>5716</v>
      </c>
      <c r="I1639" s="4">
        <v>1</v>
      </c>
      <c r="L1639" s="4">
        <v>3</v>
      </c>
      <c r="M1639" s="4" t="s">
        <v>5760</v>
      </c>
      <c r="N1639" s="4" t="s">
        <v>5761</v>
      </c>
      <c r="S1639" s="4" t="s">
        <v>165</v>
      </c>
      <c r="T1639" s="4" t="s">
        <v>166</v>
      </c>
      <c r="Y1639" s="4" t="s">
        <v>5780</v>
      </c>
      <c r="Z1639" s="4" t="s">
        <v>5781</v>
      </c>
      <c r="AC1639" s="4">
        <v>35</v>
      </c>
      <c r="AD1639" s="4" t="s">
        <v>188</v>
      </c>
      <c r="AE1639" s="4" t="s">
        <v>189</v>
      </c>
    </row>
    <row r="1640" spans="1:72" ht="13.5" customHeight="1">
      <c r="A1640" s="6" t="str">
        <f>HYPERLINK("http://kyu.snu.ac.kr/sdhj/index.jsp?type=hj/GK14791_00IM0001_149a.jpg","1870_해북촌_149a")</f>
        <v>1870_해북촌_149a</v>
      </c>
      <c r="B1640" s="4">
        <v>1870</v>
      </c>
      <c r="C1640" s="4" t="s">
        <v>9665</v>
      </c>
      <c r="D1640" s="4" t="s">
        <v>9666</v>
      </c>
      <c r="E1640" s="4">
        <v>1639</v>
      </c>
      <c r="F1640" s="4">
        <v>9</v>
      </c>
      <c r="G1640" s="4" t="s">
        <v>5715</v>
      </c>
      <c r="H1640" s="4" t="s">
        <v>5716</v>
      </c>
      <c r="I1640" s="4">
        <v>1</v>
      </c>
      <c r="L1640" s="4">
        <v>3</v>
      </c>
      <c r="M1640" s="4" t="s">
        <v>5760</v>
      </c>
      <c r="N1640" s="4" t="s">
        <v>5761</v>
      </c>
      <c r="S1640" s="4" t="s">
        <v>1092</v>
      </c>
      <c r="T1640" s="4" t="s">
        <v>495</v>
      </c>
      <c r="W1640" s="4" t="s">
        <v>126</v>
      </c>
      <c r="X1640" s="4" t="s">
        <v>9667</v>
      </c>
      <c r="Y1640" s="4" t="s">
        <v>100</v>
      </c>
      <c r="Z1640" s="4" t="s">
        <v>101</v>
      </c>
      <c r="AC1640" s="4">
        <v>24</v>
      </c>
      <c r="AD1640" s="4" t="s">
        <v>1000</v>
      </c>
      <c r="AE1640" s="4" t="s">
        <v>1001</v>
      </c>
    </row>
    <row r="1641" spans="1:72" ht="13.5" customHeight="1">
      <c r="A1641" s="6" t="str">
        <f>HYPERLINK("http://kyu.snu.ac.kr/sdhj/index.jsp?type=hj/GK14791_00IM0001_149a.jpg","1870_해북촌_149a")</f>
        <v>1870_해북촌_149a</v>
      </c>
      <c r="B1641" s="4">
        <v>1870</v>
      </c>
      <c r="C1641" s="4" t="s">
        <v>9665</v>
      </c>
      <c r="D1641" s="4" t="s">
        <v>9666</v>
      </c>
      <c r="E1641" s="4">
        <v>1640</v>
      </c>
      <c r="F1641" s="4">
        <v>9</v>
      </c>
      <c r="G1641" s="4" t="s">
        <v>5715</v>
      </c>
      <c r="H1641" s="4" t="s">
        <v>5716</v>
      </c>
      <c r="I1641" s="4">
        <v>1</v>
      </c>
      <c r="L1641" s="4">
        <v>3</v>
      </c>
      <c r="M1641" s="4" t="s">
        <v>5760</v>
      </c>
      <c r="N1641" s="4" t="s">
        <v>5761</v>
      </c>
      <c r="T1641" s="4" t="s">
        <v>9668</v>
      </c>
      <c r="U1641" s="4" t="s">
        <v>138</v>
      </c>
      <c r="V1641" s="4" t="s">
        <v>139</v>
      </c>
      <c r="Y1641" s="4" t="s">
        <v>797</v>
      </c>
      <c r="Z1641" s="4" t="s">
        <v>798</v>
      </c>
      <c r="AD1641" s="4" t="s">
        <v>671</v>
      </c>
      <c r="AE1641" s="4" t="s">
        <v>672</v>
      </c>
    </row>
    <row r="1642" spans="1:72" ht="13.5" customHeight="1">
      <c r="A1642" s="6" t="str">
        <f>HYPERLINK("http://kyu.snu.ac.kr/sdhj/index.jsp?type=hj/GK14791_00IM0001_149a.jpg","1870_해북촌_149a")</f>
        <v>1870_해북촌_149a</v>
      </c>
      <c r="B1642" s="4">
        <v>1870</v>
      </c>
      <c r="C1642" s="4" t="s">
        <v>9665</v>
      </c>
      <c r="D1642" s="4" t="s">
        <v>9666</v>
      </c>
      <c r="E1642" s="4">
        <v>1641</v>
      </c>
      <c r="F1642" s="4">
        <v>9</v>
      </c>
      <c r="G1642" s="4" t="s">
        <v>5715</v>
      </c>
      <c r="H1642" s="4" t="s">
        <v>5716</v>
      </c>
      <c r="I1642" s="4">
        <v>1</v>
      </c>
      <c r="L1642" s="4">
        <v>3</v>
      </c>
      <c r="M1642" s="4" t="s">
        <v>5760</v>
      </c>
      <c r="N1642" s="4" t="s">
        <v>5761</v>
      </c>
      <c r="T1642" s="4" t="s">
        <v>9668</v>
      </c>
      <c r="U1642" s="4" t="s">
        <v>138</v>
      </c>
      <c r="V1642" s="4" t="s">
        <v>139</v>
      </c>
      <c r="Y1642" s="4" t="s">
        <v>1670</v>
      </c>
      <c r="Z1642" s="4" t="s">
        <v>1671</v>
      </c>
      <c r="AD1642" s="4" t="s">
        <v>258</v>
      </c>
      <c r="AE1642" s="4" t="s">
        <v>259</v>
      </c>
    </row>
    <row r="1643" spans="1:72" ht="13.5" customHeight="1">
      <c r="A1643" s="6" t="str">
        <f>HYPERLINK("http://kyu.snu.ac.kr/sdhj/index.jsp?type=hj/GK14791_00IM0001_149b.jpg","1870_해북촌_149b")</f>
        <v>1870_해북촌_149b</v>
      </c>
      <c r="B1643" s="4">
        <v>1870</v>
      </c>
      <c r="C1643" s="4" t="s">
        <v>9665</v>
      </c>
      <c r="D1643" s="4" t="s">
        <v>9666</v>
      </c>
      <c r="E1643" s="4">
        <v>1642</v>
      </c>
      <c r="F1643" s="4">
        <v>9</v>
      </c>
      <c r="G1643" s="4" t="s">
        <v>5715</v>
      </c>
      <c r="H1643" s="4" t="s">
        <v>5716</v>
      </c>
      <c r="I1643" s="4">
        <v>1</v>
      </c>
      <c r="L1643" s="4">
        <v>4</v>
      </c>
      <c r="M1643" s="4" t="s">
        <v>5782</v>
      </c>
      <c r="N1643" s="4" t="s">
        <v>5783</v>
      </c>
      <c r="T1643" s="4" t="s">
        <v>9121</v>
      </c>
      <c r="U1643" s="4" t="s">
        <v>73</v>
      </c>
      <c r="V1643" s="4" t="s">
        <v>74</v>
      </c>
      <c r="W1643" s="4" t="s">
        <v>623</v>
      </c>
      <c r="X1643" s="4" t="s">
        <v>425</v>
      </c>
      <c r="Y1643" s="4" t="s">
        <v>5784</v>
      </c>
      <c r="Z1643" s="4" t="s">
        <v>5538</v>
      </c>
      <c r="AC1643" s="4">
        <v>56</v>
      </c>
      <c r="AD1643" s="4" t="s">
        <v>321</v>
      </c>
      <c r="AE1643" s="4" t="s">
        <v>322</v>
      </c>
      <c r="AJ1643" s="4" t="s">
        <v>34</v>
      </c>
      <c r="AK1643" s="4" t="s">
        <v>35</v>
      </c>
      <c r="AL1643" s="4" t="s">
        <v>1255</v>
      </c>
      <c r="AM1643" s="4" t="s">
        <v>1256</v>
      </c>
      <c r="AT1643" s="4" t="s">
        <v>82</v>
      </c>
      <c r="AU1643" s="4" t="s">
        <v>83</v>
      </c>
      <c r="AV1643" s="4" t="s">
        <v>5785</v>
      </c>
      <c r="AW1643" s="4" t="s">
        <v>5596</v>
      </c>
      <c r="BG1643" s="4" t="s">
        <v>82</v>
      </c>
      <c r="BH1643" s="4" t="s">
        <v>83</v>
      </c>
      <c r="BI1643" s="4" t="s">
        <v>5744</v>
      </c>
      <c r="BJ1643" s="4" t="s">
        <v>5745</v>
      </c>
      <c r="BK1643" s="4" t="s">
        <v>82</v>
      </c>
      <c r="BL1643" s="4" t="s">
        <v>83</v>
      </c>
      <c r="BM1643" s="4" t="s">
        <v>5746</v>
      </c>
      <c r="BN1643" s="4" t="s">
        <v>5747</v>
      </c>
      <c r="BO1643" s="4" t="s">
        <v>82</v>
      </c>
      <c r="BP1643" s="4" t="s">
        <v>83</v>
      </c>
      <c r="BQ1643" s="4" t="s">
        <v>5786</v>
      </c>
      <c r="BR1643" s="4" t="s">
        <v>10219</v>
      </c>
      <c r="BS1643" s="4" t="s">
        <v>163</v>
      </c>
      <c r="BT1643" s="4" t="s">
        <v>164</v>
      </c>
    </row>
    <row r="1644" spans="1:72" ht="13.5" customHeight="1">
      <c r="A1644" s="6" t="str">
        <f>HYPERLINK("http://kyu.snu.ac.kr/sdhj/index.jsp?type=hj/GK14791_00IM0001_149b.jpg","1870_해북촌_149b")</f>
        <v>1870_해북촌_149b</v>
      </c>
      <c r="B1644" s="4">
        <v>1870</v>
      </c>
      <c r="C1644" s="4" t="s">
        <v>10220</v>
      </c>
      <c r="D1644" s="4" t="s">
        <v>10221</v>
      </c>
      <c r="E1644" s="4">
        <v>1643</v>
      </c>
      <c r="F1644" s="4">
        <v>9</v>
      </c>
      <c r="G1644" s="4" t="s">
        <v>5715</v>
      </c>
      <c r="H1644" s="4" t="s">
        <v>5716</v>
      </c>
      <c r="I1644" s="4">
        <v>1</v>
      </c>
      <c r="L1644" s="4">
        <v>4</v>
      </c>
      <c r="M1644" s="4" t="s">
        <v>5782</v>
      </c>
      <c r="N1644" s="4" t="s">
        <v>5783</v>
      </c>
      <c r="S1644" s="4" t="s">
        <v>96</v>
      </c>
      <c r="T1644" s="4" t="s">
        <v>97</v>
      </c>
      <c r="W1644" s="4" t="s">
        <v>75</v>
      </c>
      <c r="X1644" s="4" t="s">
        <v>9126</v>
      </c>
      <c r="Y1644" s="4" t="s">
        <v>100</v>
      </c>
      <c r="Z1644" s="4" t="s">
        <v>101</v>
      </c>
      <c r="AC1644" s="4">
        <v>60</v>
      </c>
      <c r="AD1644" s="4" t="s">
        <v>410</v>
      </c>
      <c r="AE1644" s="4" t="s">
        <v>411</v>
      </c>
      <c r="AJ1644" s="4" t="s">
        <v>104</v>
      </c>
      <c r="AK1644" s="4" t="s">
        <v>105</v>
      </c>
      <c r="AL1644" s="4" t="s">
        <v>260</v>
      </c>
      <c r="AM1644" s="4" t="s">
        <v>261</v>
      </c>
      <c r="AT1644" s="4" t="s">
        <v>82</v>
      </c>
      <c r="AU1644" s="4" t="s">
        <v>83</v>
      </c>
      <c r="AV1644" s="4" t="s">
        <v>5787</v>
      </c>
      <c r="AW1644" s="4" t="s">
        <v>5788</v>
      </c>
      <c r="BG1644" s="4" t="s">
        <v>82</v>
      </c>
      <c r="BH1644" s="4" t="s">
        <v>83</v>
      </c>
      <c r="BI1644" s="4" t="s">
        <v>5789</v>
      </c>
      <c r="BJ1644" s="4" t="s">
        <v>2636</v>
      </c>
      <c r="BK1644" s="4" t="s">
        <v>10222</v>
      </c>
      <c r="BL1644" s="4" t="s">
        <v>10223</v>
      </c>
      <c r="BM1644" s="4" t="s">
        <v>2637</v>
      </c>
      <c r="BN1644" s="4" t="s">
        <v>2638</v>
      </c>
      <c r="BO1644" s="4" t="s">
        <v>82</v>
      </c>
      <c r="BP1644" s="4" t="s">
        <v>83</v>
      </c>
      <c r="BQ1644" s="4" t="s">
        <v>5790</v>
      </c>
      <c r="BR1644" s="4" t="s">
        <v>5791</v>
      </c>
      <c r="BS1644" s="4" t="s">
        <v>129</v>
      </c>
      <c r="BT1644" s="4" t="s">
        <v>10128</v>
      </c>
    </row>
    <row r="1645" spans="1:72" ht="13.5" customHeight="1">
      <c r="A1645" s="6" t="str">
        <f>HYPERLINK("http://kyu.snu.ac.kr/sdhj/index.jsp?type=hj/GK14791_00IM0001_149b.jpg","1870_해북촌_149b")</f>
        <v>1870_해북촌_149b</v>
      </c>
      <c r="B1645" s="4">
        <v>1870</v>
      </c>
      <c r="C1645" s="4" t="s">
        <v>9812</v>
      </c>
      <c r="D1645" s="4" t="s">
        <v>9813</v>
      </c>
      <c r="E1645" s="4">
        <v>1644</v>
      </c>
      <c r="F1645" s="4">
        <v>9</v>
      </c>
      <c r="G1645" s="4" t="s">
        <v>5715</v>
      </c>
      <c r="H1645" s="4" t="s">
        <v>5716</v>
      </c>
      <c r="I1645" s="4">
        <v>1</v>
      </c>
      <c r="L1645" s="4">
        <v>4</v>
      </c>
      <c r="M1645" s="4" t="s">
        <v>5782</v>
      </c>
      <c r="N1645" s="4" t="s">
        <v>5783</v>
      </c>
      <c r="S1645" s="4" t="s">
        <v>116</v>
      </c>
      <c r="T1645" s="4" t="s">
        <v>117</v>
      </c>
      <c r="Y1645" s="4" t="s">
        <v>10224</v>
      </c>
      <c r="Z1645" s="4" t="s">
        <v>4444</v>
      </c>
      <c r="AC1645" s="4">
        <v>40</v>
      </c>
      <c r="AD1645" s="4" t="s">
        <v>308</v>
      </c>
      <c r="AE1645" s="4" t="s">
        <v>309</v>
      </c>
    </row>
    <row r="1646" spans="1:72" ht="13.5" customHeight="1">
      <c r="A1646" s="6" t="str">
        <f>HYPERLINK("http://kyu.snu.ac.kr/sdhj/index.jsp?type=hj/GK14791_00IM0001_149b.jpg","1870_해북촌_149b")</f>
        <v>1870_해북촌_149b</v>
      </c>
      <c r="B1646" s="4">
        <v>1870</v>
      </c>
      <c r="C1646" s="4" t="s">
        <v>9127</v>
      </c>
      <c r="D1646" s="4" t="s">
        <v>9128</v>
      </c>
      <c r="E1646" s="4">
        <v>1645</v>
      </c>
      <c r="F1646" s="4">
        <v>9</v>
      </c>
      <c r="G1646" s="4" t="s">
        <v>5715</v>
      </c>
      <c r="H1646" s="4" t="s">
        <v>5716</v>
      </c>
      <c r="I1646" s="4">
        <v>1</v>
      </c>
      <c r="L1646" s="4">
        <v>4</v>
      </c>
      <c r="M1646" s="4" t="s">
        <v>5782</v>
      </c>
      <c r="N1646" s="4" t="s">
        <v>5783</v>
      </c>
      <c r="S1646" s="4" t="s">
        <v>10225</v>
      </c>
      <c r="T1646" s="4" t="s">
        <v>10226</v>
      </c>
      <c r="W1646" s="4" t="s">
        <v>3992</v>
      </c>
      <c r="X1646" s="4" t="s">
        <v>3993</v>
      </c>
      <c r="Y1646" s="4" t="s">
        <v>100</v>
      </c>
      <c r="Z1646" s="4" t="s">
        <v>101</v>
      </c>
      <c r="AC1646" s="4">
        <v>41</v>
      </c>
      <c r="AD1646" s="4" t="s">
        <v>174</v>
      </c>
      <c r="AE1646" s="4" t="s">
        <v>175</v>
      </c>
    </row>
    <row r="1647" spans="1:72" ht="13.5" customHeight="1">
      <c r="A1647" s="6" t="str">
        <f>HYPERLINK("http://kyu.snu.ac.kr/sdhj/index.jsp?type=hj/GK14791_00IM0001_149b.jpg","1870_해북촌_149b")</f>
        <v>1870_해북촌_149b</v>
      </c>
      <c r="B1647" s="4">
        <v>1870</v>
      </c>
      <c r="C1647" s="4" t="s">
        <v>9127</v>
      </c>
      <c r="D1647" s="4" t="s">
        <v>9128</v>
      </c>
      <c r="E1647" s="4">
        <v>1646</v>
      </c>
      <c r="F1647" s="4">
        <v>9</v>
      </c>
      <c r="G1647" s="4" t="s">
        <v>5715</v>
      </c>
      <c r="H1647" s="4" t="s">
        <v>5716</v>
      </c>
      <c r="I1647" s="4">
        <v>1</v>
      </c>
      <c r="L1647" s="4">
        <v>4</v>
      </c>
      <c r="M1647" s="4" t="s">
        <v>5782</v>
      </c>
      <c r="N1647" s="4" t="s">
        <v>5783</v>
      </c>
      <c r="S1647" s="4" t="s">
        <v>116</v>
      </c>
      <c r="T1647" s="4" t="s">
        <v>117</v>
      </c>
      <c r="Y1647" s="4" t="s">
        <v>5792</v>
      </c>
      <c r="Z1647" s="4" t="s">
        <v>5793</v>
      </c>
      <c r="AC1647" s="4">
        <v>38</v>
      </c>
      <c r="AD1647" s="4" t="s">
        <v>312</v>
      </c>
      <c r="AE1647" s="4" t="s">
        <v>313</v>
      </c>
    </row>
    <row r="1648" spans="1:72" ht="13.5" customHeight="1">
      <c r="A1648" s="6" t="str">
        <f>HYPERLINK("http://kyu.snu.ac.kr/sdhj/index.jsp?type=hj/GK14791_00IM0001_149b.jpg","1870_해북촌_149b")</f>
        <v>1870_해북촌_149b</v>
      </c>
      <c r="B1648" s="4">
        <v>1870</v>
      </c>
      <c r="C1648" s="4" t="s">
        <v>9127</v>
      </c>
      <c r="D1648" s="4" t="s">
        <v>9128</v>
      </c>
      <c r="E1648" s="4">
        <v>1647</v>
      </c>
      <c r="F1648" s="4">
        <v>9</v>
      </c>
      <c r="G1648" s="4" t="s">
        <v>5715</v>
      </c>
      <c r="H1648" s="4" t="s">
        <v>5716</v>
      </c>
      <c r="I1648" s="4">
        <v>1</v>
      </c>
      <c r="L1648" s="4">
        <v>4</v>
      </c>
      <c r="M1648" s="4" t="s">
        <v>5782</v>
      </c>
      <c r="N1648" s="4" t="s">
        <v>5783</v>
      </c>
      <c r="S1648" s="4" t="s">
        <v>124</v>
      </c>
      <c r="T1648" s="4" t="s">
        <v>125</v>
      </c>
      <c r="W1648" s="4" t="s">
        <v>558</v>
      </c>
      <c r="X1648" s="4" t="s">
        <v>559</v>
      </c>
      <c r="Y1648" s="4" t="s">
        <v>100</v>
      </c>
      <c r="Z1648" s="4" t="s">
        <v>101</v>
      </c>
      <c r="AC1648" s="4">
        <v>40</v>
      </c>
      <c r="AD1648" s="4" t="s">
        <v>308</v>
      </c>
      <c r="AE1648" s="4" t="s">
        <v>309</v>
      </c>
    </row>
    <row r="1649" spans="1:72" ht="13.5" customHeight="1">
      <c r="A1649" s="6" t="str">
        <f>HYPERLINK("http://kyu.snu.ac.kr/sdhj/index.jsp?type=hj/GK14791_00IM0001_149b.jpg","1870_해북촌_149b")</f>
        <v>1870_해북촌_149b</v>
      </c>
      <c r="B1649" s="4">
        <v>1870</v>
      </c>
      <c r="C1649" s="4" t="s">
        <v>9127</v>
      </c>
      <c r="D1649" s="4" t="s">
        <v>9128</v>
      </c>
      <c r="E1649" s="4">
        <v>1648</v>
      </c>
      <c r="F1649" s="4">
        <v>9</v>
      </c>
      <c r="G1649" s="4" t="s">
        <v>5715</v>
      </c>
      <c r="H1649" s="4" t="s">
        <v>5716</v>
      </c>
      <c r="I1649" s="4">
        <v>1</v>
      </c>
      <c r="L1649" s="4">
        <v>4</v>
      </c>
      <c r="M1649" s="4" t="s">
        <v>5782</v>
      </c>
      <c r="N1649" s="4" t="s">
        <v>5783</v>
      </c>
      <c r="T1649" s="4" t="s">
        <v>9139</v>
      </c>
      <c r="U1649" s="4" t="s">
        <v>138</v>
      </c>
      <c r="V1649" s="4" t="s">
        <v>139</v>
      </c>
      <c r="Y1649" s="4" t="s">
        <v>5794</v>
      </c>
      <c r="Z1649" s="4" t="s">
        <v>5795</v>
      </c>
      <c r="AD1649" s="4" t="s">
        <v>287</v>
      </c>
      <c r="AE1649" s="4" t="s">
        <v>288</v>
      </c>
    </row>
    <row r="1650" spans="1:72" ht="13.5" customHeight="1">
      <c r="A1650" s="6" t="str">
        <f>HYPERLINK("http://kyu.snu.ac.kr/sdhj/index.jsp?type=hj/GK14791_00IM0001_149b.jpg","1870_해북촌_149b")</f>
        <v>1870_해북촌_149b</v>
      </c>
      <c r="B1650" s="4">
        <v>1870</v>
      </c>
      <c r="C1650" s="4" t="s">
        <v>9127</v>
      </c>
      <c r="D1650" s="4" t="s">
        <v>9128</v>
      </c>
      <c r="E1650" s="4">
        <v>1649</v>
      </c>
      <c r="F1650" s="4">
        <v>9</v>
      </c>
      <c r="G1650" s="4" t="s">
        <v>5715</v>
      </c>
      <c r="H1650" s="4" t="s">
        <v>5716</v>
      </c>
      <c r="I1650" s="4">
        <v>1</v>
      </c>
      <c r="L1650" s="4">
        <v>4</v>
      </c>
      <c r="M1650" s="4" t="s">
        <v>5782</v>
      </c>
      <c r="N1650" s="4" t="s">
        <v>5783</v>
      </c>
      <c r="T1650" s="4" t="s">
        <v>9139</v>
      </c>
      <c r="U1650" s="4" t="s">
        <v>138</v>
      </c>
      <c r="V1650" s="4" t="s">
        <v>139</v>
      </c>
      <c r="Y1650" s="4" t="s">
        <v>1494</v>
      </c>
      <c r="Z1650" s="4" t="s">
        <v>1495</v>
      </c>
      <c r="AD1650" s="4" t="s">
        <v>778</v>
      </c>
      <c r="AE1650" s="4" t="s">
        <v>779</v>
      </c>
    </row>
    <row r="1651" spans="1:72" ht="13.5" customHeight="1">
      <c r="A1651" s="6" t="str">
        <f>HYPERLINK("http://kyu.snu.ac.kr/sdhj/index.jsp?type=hj/GK14791_00IM0001_149b.jpg","1870_해북촌_149b")</f>
        <v>1870_해북촌_149b</v>
      </c>
      <c r="B1651" s="4">
        <v>1870</v>
      </c>
      <c r="C1651" s="4" t="s">
        <v>9127</v>
      </c>
      <c r="D1651" s="4" t="s">
        <v>9128</v>
      </c>
      <c r="E1651" s="4">
        <v>1650</v>
      </c>
      <c r="F1651" s="4">
        <v>9</v>
      </c>
      <c r="G1651" s="4" t="s">
        <v>5715</v>
      </c>
      <c r="H1651" s="4" t="s">
        <v>5716</v>
      </c>
      <c r="I1651" s="4">
        <v>1</v>
      </c>
      <c r="L1651" s="4">
        <v>5</v>
      </c>
      <c r="M1651" s="4" t="s">
        <v>5796</v>
      </c>
      <c r="N1651" s="4" t="s">
        <v>5797</v>
      </c>
      <c r="T1651" s="4" t="s">
        <v>9401</v>
      </c>
      <c r="U1651" s="4" t="s">
        <v>73</v>
      </c>
      <c r="V1651" s="4" t="s">
        <v>74</v>
      </c>
      <c r="W1651" s="4" t="s">
        <v>688</v>
      </c>
      <c r="X1651" s="4" t="s">
        <v>689</v>
      </c>
      <c r="Y1651" s="4" t="s">
        <v>5798</v>
      </c>
      <c r="Z1651" s="4" t="s">
        <v>5799</v>
      </c>
      <c r="AC1651" s="4">
        <v>63</v>
      </c>
      <c r="AD1651" s="4" t="s">
        <v>319</v>
      </c>
      <c r="AE1651" s="4" t="s">
        <v>320</v>
      </c>
      <c r="AJ1651" s="4" t="s">
        <v>34</v>
      </c>
      <c r="AK1651" s="4" t="s">
        <v>35</v>
      </c>
      <c r="AL1651" s="4" t="s">
        <v>260</v>
      </c>
      <c r="AM1651" s="4" t="s">
        <v>261</v>
      </c>
      <c r="AT1651" s="4" t="s">
        <v>82</v>
      </c>
      <c r="AU1651" s="4" t="s">
        <v>83</v>
      </c>
      <c r="AV1651" s="4" t="s">
        <v>4269</v>
      </c>
      <c r="AW1651" s="4" t="s">
        <v>4270</v>
      </c>
      <c r="BG1651" s="4" t="s">
        <v>82</v>
      </c>
      <c r="BH1651" s="4" t="s">
        <v>83</v>
      </c>
      <c r="BI1651" s="4" t="s">
        <v>5800</v>
      </c>
      <c r="BJ1651" s="4" t="s">
        <v>5801</v>
      </c>
      <c r="BK1651" s="4" t="s">
        <v>82</v>
      </c>
      <c r="BL1651" s="4" t="s">
        <v>83</v>
      </c>
      <c r="BM1651" s="4" t="s">
        <v>5802</v>
      </c>
      <c r="BN1651" s="4" t="s">
        <v>5803</v>
      </c>
      <c r="BO1651" s="4" t="s">
        <v>82</v>
      </c>
      <c r="BP1651" s="4" t="s">
        <v>83</v>
      </c>
      <c r="BQ1651" s="4" t="s">
        <v>5804</v>
      </c>
      <c r="BR1651" s="4" t="s">
        <v>5805</v>
      </c>
      <c r="BS1651" s="4" t="s">
        <v>115</v>
      </c>
      <c r="BT1651" s="4" t="s">
        <v>9879</v>
      </c>
    </row>
    <row r="1652" spans="1:72" ht="13.5" customHeight="1">
      <c r="A1652" s="6" t="str">
        <f>HYPERLINK("http://kyu.snu.ac.kr/sdhj/index.jsp?type=hj/GK14791_00IM0001_149b.jpg","1870_해북촌_149b")</f>
        <v>1870_해북촌_149b</v>
      </c>
      <c r="B1652" s="4">
        <v>1870</v>
      </c>
      <c r="C1652" s="4" t="s">
        <v>9026</v>
      </c>
      <c r="D1652" s="4" t="s">
        <v>9027</v>
      </c>
      <c r="E1652" s="4">
        <v>1651</v>
      </c>
      <c r="F1652" s="4">
        <v>9</v>
      </c>
      <c r="G1652" s="4" t="s">
        <v>5715</v>
      </c>
      <c r="H1652" s="4" t="s">
        <v>5716</v>
      </c>
      <c r="I1652" s="4">
        <v>1</v>
      </c>
      <c r="L1652" s="4">
        <v>5</v>
      </c>
      <c r="M1652" s="4" t="s">
        <v>5796</v>
      </c>
      <c r="N1652" s="4" t="s">
        <v>5797</v>
      </c>
      <c r="S1652" s="4" t="s">
        <v>96</v>
      </c>
      <c r="T1652" s="4" t="s">
        <v>97</v>
      </c>
      <c r="W1652" s="4" t="s">
        <v>75</v>
      </c>
      <c r="X1652" s="4" t="s">
        <v>9406</v>
      </c>
      <c r="Y1652" s="4" t="s">
        <v>100</v>
      </c>
      <c r="Z1652" s="4" t="s">
        <v>101</v>
      </c>
      <c r="AC1652" s="4">
        <v>63</v>
      </c>
      <c r="AJ1652" s="4" t="s">
        <v>104</v>
      </c>
      <c r="AK1652" s="4" t="s">
        <v>105</v>
      </c>
      <c r="AL1652" s="4" t="s">
        <v>260</v>
      </c>
      <c r="AM1652" s="4" t="s">
        <v>261</v>
      </c>
      <c r="AT1652" s="4" t="s">
        <v>82</v>
      </c>
      <c r="AU1652" s="4" t="s">
        <v>83</v>
      </c>
      <c r="AV1652" s="4" t="s">
        <v>5806</v>
      </c>
      <c r="AW1652" s="4" t="s">
        <v>5807</v>
      </c>
      <c r="BG1652" s="4" t="s">
        <v>82</v>
      </c>
      <c r="BH1652" s="4" t="s">
        <v>83</v>
      </c>
      <c r="BI1652" s="4" t="s">
        <v>5808</v>
      </c>
      <c r="BJ1652" s="4" t="s">
        <v>2731</v>
      </c>
      <c r="BK1652" s="4" t="s">
        <v>1812</v>
      </c>
      <c r="BL1652" s="4" t="s">
        <v>1813</v>
      </c>
      <c r="BM1652" s="4" t="s">
        <v>2637</v>
      </c>
      <c r="BN1652" s="4" t="s">
        <v>2638</v>
      </c>
      <c r="BO1652" s="4" t="s">
        <v>82</v>
      </c>
      <c r="BP1652" s="4" t="s">
        <v>83</v>
      </c>
      <c r="BQ1652" s="4" t="s">
        <v>5809</v>
      </c>
      <c r="BR1652" s="4" t="s">
        <v>5810</v>
      </c>
      <c r="BS1652" s="4" t="s">
        <v>4108</v>
      </c>
      <c r="BT1652" s="4" t="s">
        <v>4109</v>
      </c>
    </row>
    <row r="1653" spans="1:72" ht="13.5" customHeight="1">
      <c r="A1653" s="6" t="str">
        <f>HYPERLINK("http://kyu.snu.ac.kr/sdhj/index.jsp?type=hj/GK14791_00IM0001_149b.jpg","1870_해북촌_149b")</f>
        <v>1870_해북촌_149b</v>
      </c>
      <c r="B1653" s="4">
        <v>1870</v>
      </c>
      <c r="C1653" s="4" t="s">
        <v>9142</v>
      </c>
      <c r="D1653" s="4" t="s">
        <v>9143</v>
      </c>
      <c r="E1653" s="4">
        <v>1652</v>
      </c>
      <c r="F1653" s="4">
        <v>9</v>
      </c>
      <c r="G1653" s="4" t="s">
        <v>5715</v>
      </c>
      <c r="H1653" s="4" t="s">
        <v>5716</v>
      </c>
      <c r="I1653" s="4">
        <v>1</v>
      </c>
      <c r="L1653" s="4">
        <v>5</v>
      </c>
      <c r="M1653" s="4" t="s">
        <v>5796</v>
      </c>
      <c r="N1653" s="4" t="s">
        <v>5797</v>
      </c>
      <c r="T1653" s="4" t="s">
        <v>9407</v>
      </c>
      <c r="U1653" s="4" t="s">
        <v>138</v>
      </c>
      <c r="V1653" s="4" t="s">
        <v>139</v>
      </c>
      <c r="Y1653" s="4" t="s">
        <v>1917</v>
      </c>
      <c r="Z1653" s="4" t="s">
        <v>1918</v>
      </c>
      <c r="AD1653" s="4" t="s">
        <v>218</v>
      </c>
      <c r="AE1653" s="4" t="s">
        <v>219</v>
      </c>
    </row>
    <row r="1654" spans="1:72" ht="13.5" customHeight="1">
      <c r="A1654" s="6" t="str">
        <f>HYPERLINK("http://kyu.snu.ac.kr/sdhj/index.jsp?type=hj/GK14791_00IM0001_149b.jpg","1870_해북촌_149b")</f>
        <v>1870_해북촌_149b</v>
      </c>
      <c r="B1654" s="4">
        <v>1870</v>
      </c>
      <c r="C1654" s="4" t="s">
        <v>9297</v>
      </c>
      <c r="D1654" s="4" t="s">
        <v>9298</v>
      </c>
      <c r="E1654" s="4">
        <v>1653</v>
      </c>
      <c r="F1654" s="4">
        <v>9</v>
      </c>
      <c r="G1654" s="4" t="s">
        <v>5715</v>
      </c>
      <c r="H1654" s="4" t="s">
        <v>5716</v>
      </c>
      <c r="I1654" s="4">
        <v>1</v>
      </c>
      <c r="L1654" s="4">
        <v>5</v>
      </c>
      <c r="M1654" s="4" t="s">
        <v>5796</v>
      </c>
      <c r="N1654" s="4" t="s">
        <v>5797</v>
      </c>
      <c r="T1654" s="4" t="s">
        <v>9407</v>
      </c>
      <c r="U1654" s="4" t="s">
        <v>138</v>
      </c>
      <c r="V1654" s="4" t="s">
        <v>139</v>
      </c>
      <c r="Y1654" s="4" t="s">
        <v>286</v>
      </c>
      <c r="Z1654" s="4" t="s">
        <v>9408</v>
      </c>
      <c r="AD1654" s="4" t="s">
        <v>274</v>
      </c>
      <c r="AE1654" s="4" t="s">
        <v>275</v>
      </c>
    </row>
    <row r="1655" spans="1:72" ht="13.5" customHeight="1">
      <c r="A1655" s="6" t="str">
        <f>HYPERLINK("http://kyu.snu.ac.kr/sdhj/index.jsp?type=hj/GK14791_00IM0001_149b.jpg","1870_해북촌_149b")</f>
        <v>1870_해북촌_149b</v>
      </c>
      <c r="B1655" s="4">
        <v>1870</v>
      </c>
      <c r="C1655" s="4" t="s">
        <v>9297</v>
      </c>
      <c r="D1655" s="4" t="s">
        <v>9298</v>
      </c>
      <c r="E1655" s="4">
        <v>1654</v>
      </c>
      <c r="F1655" s="4">
        <v>9</v>
      </c>
      <c r="G1655" s="4" t="s">
        <v>5715</v>
      </c>
      <c r="H1655" s="4" t="s">
        <v>5716</v>
      </c>
      <c r="I1655" s="4">
        <v>2</v>
      </c>
      <c r="J1655" s="4" t="s">
        <v>5811</v>
      </c>
      <c r="K1655" s="4" t="s">
        <v>10227</v>
      </c>
      <c r="L1655" s="4">
        <v>1</v>
      </c>
      <c r="M1655" s="4" t="s">
        <v>5812</v>
      </c>
      <c r="N1655" s="4" t="s">
        <v>5813</v>
      </c>
      <c r="Q1655" s="4" t="s">
        <v>5814</v>
      </c>
      <c r="R1655" s="4" t="s">
        <v>5815</v>
      </c>
      <c r="T1655" s="4" t="s">
        <v>9210</v>
      </c>
      <c r="W1655" s="4" t="s">
        <v>10228</v>
      </c>
      <c r="X1655" s="4" t="s">
        <v>10229</v>
      </c>
      <c r="Y1655" s="4" t="s">
        <v>5816</v>
      </c>
      <c r="Z1655" s="4" t="s">
        <v>5817</v>
      </c>
      <c r="AC1655" s="4">
        <v>47</v>
      </c>
      <c r="AD1655" s="4" t="s">
        <v>287</v>
      </c>
      <c r="AE1655" s="4" t="s">
        <v>288</v>
      </c>
      <c r="AJ1655" s="4" t="s">
        <v>34</v>
      </c>
      <c r="AK1655" s="4" t="s">
        <v>35</v>
      </c>
      <c r="AL1655" s="4" t="s">
        <v>212</v>
      </c>
      <c r="AM1655" s="4" t="s">
        <v>213</v>
      </c>
      <c r="AT1655" s="4" t="s">
        <v>82</v>
      </c>
      <c r="AU1655" s="4" t="s">
        <v>83</v>
      </c>
      <c r="AV1655" s="4" t="s">
        <v>5818</v>
      </c>
      <c r="AW1655" s="4" t="s">
        <v>5819</v>
      </c>
      <c r="BG1655" s="4" t="s">
        <v>82</v>
      </c>
      <c r="BH1655" s="4" t="s">
        <v>83</v>
      </c>
      <c r="BI1655" s="4" t="s">
        <v>5820</v>
      </c>
      <c r="BJ1655" s="4" t="s">
        <v>5821</v>
      </c>
      <c r="BK1655" s="4" t="s">
        <v>82</v>
      </c>
      <c r="BL1655" s="4" t="s">
        <v>83</v>
      </c>
      <c r="BM1655" s="4" t="s">
        <v>5822</v>
      </c>
      <c r="BN1655" s="4" t="s">
        <v>5823</v>
      </c>
      <c r="BO1655" s="4" t="s">
        <v>82</v>
      </c>
      <c r="BP1655" s="4" t="s">
        <v>83</v>
      </c>
      <c r="BQ1655" s="4" t="s">
        <v>5824</v>
      </c>
      <c r="BR1655" s="4" t="s">
        <v>5825</v>
      </c>
      <c r="BS1655" s="4" t="s">
        <v>202</v>
      </c>
      <c r="BT1655" s="4" t="s">
        <v>203</v>
      </c>
    </row>
    <row r="1656" spans="1:72" ht="13.5" customHeight="1">
      <c r="A1656" s="6" t="str">
        <f>HYPERLINK("http://kyu.snu.ac.kr/sdhj/index.jsp?type=hj/GK14791_00IM0001_149b.jpg","1870_해북촌_149b")</f>
        <v>1870_해북촌_149b</v>
      </c>
      <c r="B1656" s="4">
        <v>1870</v>
      </c>
      <c r="C1656" s="4" t="s">
        <v>10230</v>
      </c>
      <c r="D1656" s="4" t="s">
        <v>10231</v>
      </c>
      <c r="E1656" s="4">
        <v>1655</v>
      </c>
      <c r="F1656" s="4">
        <v>9</v>
      </c>
      <c r="G1656" s="4" t="s">
        <v>5715</v>
      </c>
      <c r="H1656" s="4" t="s">
        <v>5716</v>
      </c>
      <c r="I1656" s="4">
        <v>2</v>
      </c>
      <c r="L1656" s="4">
        <v>1</v>
      </c>
      <c r="M1656" s="4" t="s">
        <v>5812</v>
      </c>
      <c r="N1656" s="4" t="s">
        <v>5813</v>
      </c>
      <c r="S1656" s="4" t="s">
        <v>96</v>
      </c>
      <c r="T1656" s="4" t="s">
        <v>97</v>
      </c>
      <c r="W1656" s="4" t="s">
        <v>75</v>
      </c>
      <c r="X1656" s="4" t="s">
        <v>10232</v>
      </c>
      <c r="Y1656" s="4" t="s">
        <v>100</v>
      </c>
      <c r="Z1656" s="4" t="s">
        <v>101</v>
      </c>
      <c r="AC1656" s="4">
        <v>47</v>
      </c>
      <c r="AD1656" s="4" t="s">
        <v>287</v>
      </c>
      <c r="AE1656" s="4" t="s">
        <v>288</v>
      </c>
      <c r="AJ1656" s="4" t="s">
        <v>104</v>
      </c>
      <c r="AK1656" s="4" t="s">
        <v>105</v>
      </c>
      <c r="AL1656" s="4" t="s">
        <v>260</v>
      </c>
      <c r="AM1656" s="4" t="s">
        <v>261</v>
      </c>
      <c r="AT1656" s="4" t="s">
        <v>82</v>
      </c>
      <c r="AU1656" s="4" t="s">
        <v>83</v>
      </c>
      <c r="AV1656" s="4" t="s">
        <v>10233</v>
      </c>
      <c r="AW1656" s="4" t="s">
        <v>5826</v>
      </c>
      <c r="BG1656" s="4" t="s">
        <v>82</v>
      </c>
      <c r="BH1656" s="4" t="s">
        <v>83</v>
      </c>
      <c r="BI1656" s="4" t="s">
        <v>5808</v>
      </c>
      <c r="BJ1656" s="4" t="s">
        <v>2731</v>
      </c>
      <c r="BK1656" s="4" t="s">
        <v>1812</v>
      </c>
      <c r="BL1656" s="4" t="s">
        <v>1813</v>
      </c>
      <c r="BM1656" s="4" t="s">
        <v>2637</v>
      </c>
      <c r="BN1656" s="4" t="s">
        <v>2638</v>
      </c>
      <c r="BO1656" s="4" t="s">
        <v>82</v>
      </c>
      <c r="BP1656" s="4" t="s">
        <v>83</v>
      </c>
      <c r="BQ1656" s="4" t="s">
        <v>5827</v>
      </c>
      <c r="BR1656" s="4" t="s">
        <v>5828</v>
      </c>
      <c r="BS1656" s="4" t="s">
        <v>1039</v>
      </c>
      <c r="BT1656" s="4" t="s">
        <v>1040</v>
      </c>
    </row>
    <row r="1657" spans="1:72" ht="13.5" customHeight="1">
      <c r="A1657" s="6" t="str">
        <f>HYPERLINK("http://kyu.snu.ac.kr/sdhj/index.jsp?type=hj/GK14791_00IM0001_149b.jpg","1870_해북촌_149b")</f>
        <v>1870_해북촌_149b</v>
      </c>
      <c r="B1657" s="4">
        <v>1870</v>
      </c>
      <c r="C1657" s="4" t="s">
        <v>9450</v>
      </c>
      <c r="D1657" s="4" t="s">
        <v>9451</v>
      </c>
      <c r="E1657" s="4">
        <v>1656</v>
      </c>
      <c r="F1657" s="4">
        <v>9</v>
      </c>
      <c r="G1657" s="4" t="s">
        <v>5715</v>
      </c>
      <c r="H1657" s="4" t="s">
        <v>5716</v>
      </c>
      <c r="I1657" s="4">
        <v>2</v>
      </c>
      <c r="L1657" s="4">
        <v>1</v>
      </c>
      <c r="M1657" s="4" t="s">
        <v>5812</v>
      </c>
      <c r="N1657" s="4" t="s">
        <v>5813</v>
      </c>
      <c r="S1657" s="4" t="s">
        <v>1372</v>
      </c>
      <c r="T1657" s="4" t="s">
        <v>1373</v>
      </c>
      <c r="W1657" s="4" t="s">
        <v>396</v>
      </c>
      <c r="X1657" s="4" t="s">
        <v>397</v>
      </c>
      <c r="Y1657" s="4" t="s">
        <v>100</v>
      </c>
      <c r="Z1657" s="4" t="s">
        <v>101</v>
      </c>
      <c r="AC1657" s="4">
        <v>47</v>
      </c>
      <c r="AD1657" s="4" t="s">
        <v>287</v>
      </c>
      <c r="AE1657" s="4" t="s">
        <v>288</v>
      </c>
    </row>
    <row r="1658" spans="1:72" ht="13.5" customHeight="1">
      <c r="A1658" s="6" t="str">
        <f>HYPERLINK("http://kyu.snu.ac.kr/sdhj/index.jsp?type=hj/GK14791_00IM0001_149b.jpg","1870_해북촌_149b")</f>
        <v>1870_해북촌_149b</v>
      </c>
      <c r="B1658" s="4">
        <v>1870</v>
      </c>
      <c r="C1658" s="4" t="s">
        <v>9214</v>
      </c>
      <c r="D1658" s="4" t="s">
        <v>9215</v>
      </c>
      <c r="E1658" s="4">
        <v>1657</v>
      </c>
      <c r="F1658" s="4">
        <v>9</v>
      </c>
      <c r="G1658" s="4" t="s">
        <v>5715</v>
      </c>
      <c r="H1658" s="4" t="s">
        <v>5716</v>
      </c>
      <c r="I1658" s="4">
        <v>2</v>
      </c>
      <c r="L1658" s="4">
        <v>1</v>
      </c>
      <c r="M1658" s="4" t="s">
        <v>5812</v>
      </c>
      <c r="N1658" s="4" t="s">
        <v>5813</v>
      </c>
      <c r="T1658" s="4" t="s">
        <v>9216</v>
      </c>
      <c r="U1658" s="4" t="s">
        <v>138</v>
      </c>
      <c r="V1658" s="4" t="s">
        <v>139</v>
      </c>
      <c r="Y1658" s="4" t="s">
        <v>5829</v>
      </c>
      <c r="Z1658" s="4" t="s">
        <v>5830</v>
      </c>
      <c r="AD1658" s="4" t="s">
        <v>274</v>
      </c>
      <c r="AE1658" s="4" t="s">
        <v>275</v>
      </c>
    </row>
    <row r="1659" spans="1:72" ht="13.5" customHeight="1">
      <c r="A1659" s="6" t="str">
        <f>HYPERLINK("http://kyu.snu.ac.kr/sdhj/index.jsp?type=hj/GK14791_00IM0001_149b.jpg","1870_해북촌_149b")</f>
        <v>1870_해북촌_149b</v>
      </c>
      <c r="B1659" s="4">
        <v>1870</v>
      </c>
      <c r="C1659" s="4" t="s">
        <v>9214</v>
      </c>
      <c r="D1659" s="4" t="s">
        <v>9215</v>
      </c>
      <c r="E1659" s="4">
        <v>1658</v>
      </c>
      <c r="F1659" s="4">
        <v>9</v>
      </c>
      <c r="G1659" s="4" t="s">
        <v>5715</v>
      </c>
      <c r="H1659" s="4" t="s">
        <v>5716</v>
      </c>
      <c r="I1659" s="4">
        <v>2</v>
      </c>
      <c r="L1659" s="4">
        <v>1</v>
      </c>
      <c r="M1659" s="4" t="s">
        <v>5812</v>
      </c>
      <c r="N1659" s="4" t="s">
        <v>5813</v>
      </c>
      <c r="T1659" s="4" t="s">
        <v>9216</v>
      </c>
      <c r="Y1659" s="4" t="s">
        <v>1833</v>
      </c>
      <c r="Z1659" s="4" t="s">
        <v>1834</v>
      </c>
      <c r="AD1659" s="4" t="s">
        <v>480</v>
      </c>
      <c r="AE1659" s="4" t="s">
        <v>481</v>
      </c>
    </row>
    <row r="1660" spans="1:72" ht="13.5" customHeight="1">
      <c r="A1660" s="6" t="str">
        <f>HYPERLINK("http://kyu.snu.ac.kr/sdhj/index.jsp?type=hj/GK14791_00IM0001_149b.jpg","1870_해북촌_149b")</f>
        <v>1870_해북촌_149b</v>
      </c>
      <c r="B1660" s="4">
        <v>1870</v>
      </c>
      <c r="C1660" s="4" t="s">
        <v>9214</v>
      </c>
      <c r="D1660" s="4" t="s">
        <v>9215</v>
      </c>
      <c r="E1660" s="4">
        <v>1659</v>
      </c>
      <c r="F1660" s="4">
        <v>9</v>
      </c>
      <c r="G1660" s="4" t="s">
        <v>5715</v>
      </c>
      <c r="H1660" s="4" t="s">
        <v>5716</v>
      </c>
      <c r="I1660" s="4">
        <v>2</v>
      </c>
      <c r="L1660" s="4">
        <v>2</v>
      </c>
      <c r="M1660" s="4" t="s">
        <v>5831</v>
      </c>
      <c r="N1660" s="4" t="s">
        <v>5832</v>
      </c>
      <c r="Q1660" s="4" t="s">
        <v>5833</v>
      </c>
      <c r="R1660" s="4" t="s">
        <v>10234</v>
      </c>
      <c r="T1660" s="4" t="s">
        <v>9177</v>
      </c>
      <c r="W1660" s="4" t="s">
        <v>10235</v>
      </c>
      <c r="X1660" s="4" t="s">
        <v>9178</v>
      </c>
      <c r="Y1660" s="4" t="s">
        <v>5834</v>
      </c>
      <c r="Z1660" s="4" t="s">
        <v>5835</v>
      </c>
      <c r="AC1660" s="4">
        <v>30</v>
      </c>
      <c r="AD1660" s="4" t="s">
        <v>282</v>
      </c>
      <c r="AE1660" s="4" t="s">
        <v>283</v>
      </c>
      <c r="AJ1660" s="4" t="s">
        <v>34</v>
      </c>
      <c r="AK1660" s="4" t="s">
        <v>35</v>
      </c>
      <c r="AL1660" s="4" t="s">
        <v>260</v>
      </c>
      <c r="AM1660" s="4" t="s">
        <v>261</v>
      </c>
      <c r="AT1660" s="4" t="s">
        <v>1971</v>
      </c>
      <c r="AU1660" s="4" t="s">
        <v>1972</v>
      </c>
      <c r="AV1660" s="4" t="s">
        <v>5836</v>
      </c>
      <c r="AW1660" s="4" t="s">
        <v>5837</v>
      </c>
      <c r="BG1660" s="4" t="s">
        <v>1971</v>
      </c>
      <c r="BH1660" s="4" t="s">
        <v>1972</v>
      </c>
      <c r="BI1660" s="4" t="s">
        <v>5838</v>
      </c>
      <c r="BJ1660" s="4" t="s">
        <v>5839</v>
      </c>
      <c r="BK1660" s="4" t="s">
        <v>1971</v>
      </c>
      <c r="BL1660" s="4" t="s">
        <v>1972</v>
      </c>
      <c r="BM1660" s="4" t="s">
        <v>5840</v>
      </c>
      <c r="BN1660" s="4" t="s">
        <v>5841</v>
      </c>
      <c r="BO1660" s="4" t="s">
        <v>1971</v>
      </c>
      <c r="BP1660" s="4" t="s">
        <v>1972</v>
      </c>
      <c r="BQ1660" s="4" t="s">
        <v>5842</v>
      </c>
      <c r="BR1660" s="4" t="s">
        <v>5843</v>
      </c>
      <c r="BS1660" s="4" t="s">
        <v>1165</v>
      </c>
      <c r="BT1660" s="4" t="s">
        <v>1166</v>
      </c>
    </row>
    <row r="1661" spans="1:72" ht="13.5" customHeight="1">
      <c r="A1661" s="6" t="str">
        <f>HYPERLINK("http://kyu.snu.ac.kr/sdhj/index.jsp?type=hj/GK14791_00IM0001_149b.jpg","1870_해북촌_149b")</f>
        <v>1870_해북촌_149b</v>
      </c>
      <c r="B1661" s="4">
        <v>1870</v>
      </c>
      <c r="C1661" s="4" t="s">
        <v>9269</v>
      </c>
      <c r="D1661" s="4" t="s">
        <v>9270</v>
      </c>
      <c r="E1661" s="4">
        <v>1660</v>
      </c>
      <c r="F1661" s="4">
        <v>9</v>
      </c>
      <c r="G1661" s="4" t="s">
        <v>5715</v>
      </c>
      <c r="H1661" s="4" t="s">
        <v>5716</v>
      </c>
      <c r="I1661" s="4">
        <v>2</v>
      </c>
      <c r="L1661" s="4">
        <v>2</v>
      </c>
      <c r="M1661" s="4" t="s">
        <v>5831</v>
      </c>
      <c r="N1661" s="4" t="s">
        <v>5832</v>
      </c>
      <c r="S1661" s="4" t="s">
        <v>214</v>
      </c>
      <c r="T1661" s="4" t="s">
        <v>215</v>
      </c>
      <c r="W1661" s="4" t="s">
        <v>4327</v>
      </c>
      <c r="X1661" s="4" t="s">
        <v>3280</v>
      </c>
      <c r="Y1661" s="4" t="s">
        <v>21</v>
      </c>
      <c r="Z1661" s="4" t="s">
        <v>22</v>
      </c>
      <c r="AC1661" s="4">
        <v>54</v>
      </c>
      <c r="AD1661" s="4" t="s">
        <v>151</v>
      </c>
      <c r="AE1661" s="4" t="s">
        <v>152</v>
      </c>
    </row>
    <row r="1662" spans="1:72" ht="13.5" customHeight="1">
      <c r="A1662" s="6" t="str">
        <f>HYPERLINK("http://kyu.snu.ac.kr/sdhj/index.jsp?type=hj/GK14791_00IM0001_149b.jpg","1870_해북촌_149b")</f>
        <v>1870_해북촌_149b</v>
      </c>
      <c r="B1662" s="4">
        <v>1870</v>
      </c>
      <c r="C1662" s="4" t="s">
        <v>9181</v>
      </c>
      <c r="D1662" s="4" t="s">
        <v>9182</v>
      </c>
      <c r="E1662" s="4">
        <v>1661</v>
      </c>
      <c r="F1662" s="4">
        <v>9</v>
      </c>
      <c r="G1662" s="4" t="s">
        <v>5715</v>
      </c>
      <c r="H1662" s="4" t="s">
        <v>5716</v>
      </c>
      <c r="I1662" s="4">
        <v>2</v>
      </c>
      <c r="L1662" s="4">
        <v>2</v>
      </c>
      <c r="M1662" s="4" t="s">
        <v>5831</v>
      </c>
      <c r="N1662" s="4" t="s">
        <v>5832</v>
      </c>
      <c r="S1662" s="4" t="s">
        <v>96</v>
      </c>
      <c r="T1662" s="4" t="s">
        <v>97</v>
      </c>
      <c r="W1662" s="4" t="s">
        <v>98</v>
      </c>
      <c r="X1662" s="4" t="s">
        <v>99</v>
      </c>
      <c r="Y1662" s="4" t="s">
        <v>21</v>
      </c>
      <c r="Z1662" s="4" t="s">
        <v>22</v>
      </c>
      <c r="AC1662" s="4">
        <v>30</v>
      </c>
      <c r="AD1662" s="4" t="s">
        <v>282</v>
      </c>
      <c r="AE1662" s="4" t="s">
        <v>283</v>
      </c>
    </row>
    <row r="1663" spans="1:72" ht="13.5" customHeight="1">
      <c r="A1663" s="6" t="str">
        <f>HYPERLINK("http://kyu.snu.ac.kr/sdhj/index.jsp?type=hj/GK14791_00IM0001_149b.jpg","1870_해북촌_149b")</f>
        <v>1870_해북촌_149b</v>
      </c>
      <c r="B1663" s="4">
        <v>1870</v>
      </c>
      <c r="C1663" s="4" t="s">
        <v>9181</v>
      </c>
      <c r="D1663" s="4" t="s">
        <v>9182</v>
      </c>
      <c r="E1663" s="4">
        <v>1662</v>
      </c>
      <c r="F1663" s="4">
        <v>9</v>
      </c>
      <c r="G1663" s="4" t="s">
        <v>5715</v>
      </c>
      <c r="H1663" s="4" t="s">
        <v>5716</v>
      </c>
      <c r="I1663" s="4">
        <v>2</v>
      </c>
      <c r="L1663" s="4">
        <v>2</v>
      </c>
      <c r="M1663" s="4" t="s">
        <v>5831</v>
      </c>
      <c r="N1663" s="4" t="s">
        <v>5832</v>
      </c>
      <c r="T1663" s="4" t="s">
        <v>9183</v>
      </c>
      <c r="U1663" s="4" t="s">
        <v>138</v>
      </c>
      <c r="V1663" s="4" t="s">
        <v>139</v>
      </c>
      <c r="Y1663" s="4" t="s">
        <v>5844</v>
      </c>
      <c r="Z1663" s="4" t="s">
        <v>5845</v>
      </c>
      <c r="AD1663" s="4" t="s">
        <v>560</v>
      </c>
      <c r="AE1663" s="4" t="s">
        <v>561</v>
      </c>
    </row>
    <row r="1664" spans="1:72" ht="13.5" customHeight="1">
      <c r="A1664" s="6" t="str">
        <f>HYPERLINK("http://kyu.snu.ac.kr/sdhj/index.jsp?type=hj/GK14791_00IM0001_149b.jpg","1870_해북촌_149b")</f>
        <v>1870_해북촌_149b</v>
      </c>
      <c r="B1664" s="4">
        <v>1870</v>
      </c>
      <c r="C1664" s="4" t="s">
        <v>9181</v>
      </c>
      <c r="D1664" s="4" t="s">
        <v>9182</v>
      </c>
      <c r="E1664" s="4">
        <v>1663</v>
      </c>
      <c r="F1664" s="4">
        <v>9</v>
      </c>
      <c r="G1664" s="4" t="s">
        <v>5715</v>
      </c>
      <c r="H1664" s="4" t="s">
        <v>5716</v>
      </c>
      <c r="I1664" s="4">
        <v>2</v>
      </c>
      <c r="L1664" s="4">
        <v>2</v>
      </c>
      <c r="M1664" s="4" t="s">
        <v>5831</v>
      </c>
      <c r="N1664" s="4" t="s">
        <v>5832</v>
      </c>
      <c r="T1664" s="4" t="s">
        <v>9183</v>
      </c>
      <c r="U1664" s="4" t="s">
        <v>284</v>
      </c>
      <c r="V1664" s="4" t="s">
        <v>285</v>
      </c>
      <c r="Y1664" s="4" t="s">
        <v>2942</v>
      </c>
      <c r="Z1664" s="4" t="s">
        <v>2943</v>
      </c>
      <c r="AD1664" s="4" t="s">
        <v>278</v>
      </c>
      <c r="AE1664" s="4" t="s">
        <v>279</v>
      </c>
    </row>
    <row r="1665" spans="1:72" ht="13.5" customHeight="1">
      <c r="A1665" s="6" t="str">
        <f>HYPERLINK("http://kyu.snu.ac.kr/sdhj/index.jsp?type=hj/GK14791_00IM0001_149b.jpg","1870_해북촌_149b")</f>
        <v>1870_해북촌_149b</v>
      </c>
      <c r="B1665" s="4">
        <v>1870</v>
      </c>
      <c r="C1665" s="4" t="s">
        <v>9181</v>
      </c>
      <c r="D1665" s="4" t="s">
        <v>9182</v>
      </c>
      <c r="E1665" s="4">
        <v>1664</v>
      </c>
      <c r="F1665" s="4">
        <v>9</v>
      </c>
      <c r="G1665" s="4" t="s">
        <v>5715</v>
      </c>
      <c r="H1665" s="4" t="s">
        <v>5716</v>
      </c>
      <c r="I1665" s="4">
        <v>2</v>
      </c>
      <c r="L1665" s="4">
        <v>2</v>
      </c>
      <c r="M1665" s="4" t="s">
        <v>5831</v>
      </c>
      <c r="N1665" s="4" t="s">
        <v>5832</v>
      </c>
      <c r="T1665" s="4" t="s">
        <v>9183</v>
      </c>
      <c r="U1665" s="4" t="s">
        <v>284</v>
      </c>
      <c r="V1665" s="4" t="s">
        <v>285</v>
      </c>
      <c r="Y1665" s="4" t="s">
        <v>5846</v>
      </c>
      <c r="Z1665" s="4" t="s">
        <v>5847</v>
      </c>
      <c r="AD1665" s="4" t="s">
        <v>274</v>
      </c>
      <c r="AE1665" s="4" t="s">
        <v>275</v>
      </c>
    </row>
    <row r="1666" spans="1:72" ht="13.5" customHeight="1">
      <c r="A1666" s="6" t="str">
        <f>HYPERLINK("http://kyu.snu.ac.kr/sdhj/index.jsp?type=hj/GK14791_00IM0001_149b.jpg","1870_해북촌_149b")</f>
        <v>1870_해북촌_149b</v>
      </c>
      <c r="B1666" s="4">
        <v>1870</v>
      </c>
      <c r="C1666" s="4" t="s">
        <v>9181</v>
      </c>
      <c r="D1666" s="4" t="s">
        <v>9182</v>
      </c>
      <c r="E1666" s="4">
        <v>1665</v>
      </c>
      <c r="F1666" s="4">
        <v>9</v>
      </c>
      <c r="G1666" s="4" t="s">
        <v>5715</v>
      </c>
      <c r="H1666" s="4" t="s">
        <v>5716</v>
      </c>
      <c r="I1666" s="4">
        <v>2</v>
      </c>
      <c r="L1666" s="4">
        <v>3</v>
      </c>
      <c r="M1666" s="4" t="s">
        <v>5848</v>
      </c>
      <c r="N1666" s="4" t="s">
        <v>5849</v>
      </c>
      <c r="Q1666" s="4" t="s">
        <v>5850</v>
      </c>
      <c r="R1666" s="4" t="s">
        <v>5851</v>
      </c>
      <c r="T1666" s="4" t="s">
        <v>9688</v>
      </c>
      <c r="U1666" s="4" t="s">
        <v>73</v>
      </c>
      <c r="V1666" s="4" t="s">
        <v>74</v>
      </c>
      <c r="W1666" s="4" t="s">
        <v>98</v>
      </c>
      <c r="X1666" s="4" t="s">
        <v>99</v>
      </c>
      <c r="Y1666" s="4" t="s">
        <v>5852</v>
      </c>
      <c r="Z1666" s="4" t="s">
        <v>5853</v>
      </c>
      <c r="AC1666" s="4">
        <v>55</v>
      </c>
      <c r="AD1666" s="4" t="s">
        <v>258</v>
      </c>
      <c r="AE1666" s="4" t="s">
        <v>259</v>
      </c>
      <c r="AJ1666" s="4" t="s">
        <v>34</v>
      </c>
      <c r="AK1666" s="4" t="s">
        <v>35</v>
      </c>
      <c r="AL1666" s="4" t="s">
        <v>106</v>
      </c>
      <c r="AM1666" s="4" t="s">
        <v>107</v>
      </c>
      <c r="AT1666" s="4" t="s">
        <v>82</v>
      </c>
      <c r="AU1666" s="4" t="s">
        <v>83</v>
      </c>
      <c r="AV1666" s="4" t="s">
        <v>5854</v>
      </c>
      <c r="AW1666" s="4" t="s">
        <v>5855</v>
      </c>
      <c r="BG1666" s="4" t="s">
        <v>82</v>
      </c>
      <c r="BH1666" s="4" t="s">
        <v>83</v>
      </c>
      <c r="BI1666" s="4" t="s">
        <v>5856</v>
      </c>
      <c r="BJ1666" s="4" t="s">
        <v>5857</v>
      </c>
      <c r="BK1666" s="4" t="s">
        <v>82</v>
      </c>
      <c r="BL1666" s="4" t="s">
        <v>83</v>
      </c>
      <c r="BM1666" s="4" t="s">
        <v>5858</v>
      </c>
      <c r="BN1666" s="4" t="s">
        <v>3456</v>
      </c>
      <c r="BO1666" s="4" t="s">
        <v>82</v>
      </c>
      <c r="BP1666" s="4" t="s">
        <v>83</v>
      </c>
      <c r="BQ1666" s="4" t="s">
        <v>5859</v>
      </c>
      <c r="BR1666" s="4" t="s">
        <v>5860</v>
      </c>
      <c r="BS1666" s="4" t="s">
        <v>80</v>
      </c>
      <c r="BT1666" s="4" t="s">
        <v>81</v>
      </c>
    </row>
    <row r="1667" spans="1:72" ht="13.5" customHeight="1">
      <c r="A1667" s="6" t="str">
        <f>HYPERLINK("http://kyu.snu.ac.kr/sdhj/index.jsp?type=hj/GK14791_00IM0001_149b.jpg","1870_해북촌_149b")</f>
        <v>1870_해북촌_149b</v>
      </c>
      <c r="B1667" s="4">
        <v>1870</v>
      </c>
      <c r="C1667" s="4" t="s">
        <v>9047</v>
      </c>
      <c r="D1667" s="4" t="s">
        <v>9048</v>
      </c>
      <c r="E1667" s="4">
        <v>1666</v>
      </c>
      <c r="F1667" s="4">
        <v>9</v>
      </c>
      <c r="G1667" s="4" t="s">
        <v>5715</v>
      </c>
      <c r="H1667" s="4" t="s">
        <v>5716</v>
      </c>
      <c r="I1667" s="4">
        <v>2</v>
      </c>
      <c r="L1667" s="4">
        <v>3</v>
      </c>
      <c r="M1667" s="4" t="s">
        <v>5848</v>
      </c>
      <c r="N1667" s="4" t="s">
        <v>5849</v>
      </c>
      <c r="S1667" s="4" t="s">
        <v>96</v>
      </c>
      <c r="T1667" s="4" t="s">
        <v>97</v>
      </c>
      <c r="W1667" s="4" t="s">
        <v>3992</v>
      </c>
      <c r="X1667" s="4" t="s">
        <v>3993</v>
      </c>
      <c r="Y1667" s="4" t="s">
        <v>100</v>
      </c>
      <c r="Z1667" s="4" t="s">
        <v>101</v>
      </c>
      <c r="AC1667" s="4">
        <v>54</v>
      </c>
      <c r="AD1667" s="4" t="s">
        <v>151</v>
      </c>
      <c r="AE1667" s="4" t="s">
        <v>152</v>
      </c>
      <c r="AJ1667" s="4" t="s">
        <v>34</v>
      </c>
      <c r="AK1667" s="4" t="s">
        <v>35</v>
      </c>
      <c r="AL1667" s="4" t="s">
        <v>4108</v>
      </c>
      <c r="AM1667" s="4" t="s">
        <v>4109</v>
      </c>
    </row>
    <row r="1668" spans="1:72" ht="13.5" customHeight="1">
      <c r="A1668" s="6" t="str">
        <f>HYPERLINK("http://kyu.snu.ac.kr/sdhj/index.jsp?type=hj/GK14791_00IM0001_150a.jpg","1870_해북촌_150a")</f>
        <v>1870_해북촌_150a</v>
      </c>
      <c r="B1668" s="4">
        <v>1870</v>
      </c>
      <c r="C1668" s="4" t="s">
        <v>9528</v>
      </c>
      <c r="D1668" s="4" t="s">
        <v>9529</v>
      </c>
      <c r="E1668" s="4">
        <v>1667</v>
      </c>
      <c r="F1668" s="4">
        <v>9</v>
      </c>
      <c r="G1668" s="4" t="s">
        <v>5715</v>
      </c>
      <c r="H1668" s="4" t="s">
        <v>5716</v>
      </c>
      <c r="I1668" s="4">
        <v>2</v>
      </c>
      <c r="L1668" s="4">
        <v>3</v>
      </c>
      <c r="M1668" s="4" t="s">
        <v>5848</v>
      </c>
      <c r="N1668" s="4" t="s">
        <v>5849</v>
      </c>
      <c r="S1668" s="4" t="s">
        <v>2116</v>
      </c>
      <c r="T1668" s="4" t="s">
        <v>2117</v>
      </c>
      <c r="Y1668" s="4" t="s">
        <v>5861</v>
      </c>
      <c r="Z1668" s="4" t="s">
        <v>5862</v>
      </c>
      <c r="AC1668" s="4">
        <v>36</v>
      </c>
      <c r="AD1668" s="4" t="s">
        <v>404</v>
      </c>
      <c r="AE1668" s="4" t="s">
        <v>405</v>
      </c>
    </row>
    <row r="1669" spans="1:72" ht="13.5" customHeight="1">
      <c r="A1669" s="6" t="str">
        <f>HYPERLINK("http://kyu.snu.ac.kr/sdhj/index.jsp?type=hj/GK14791_00IM0001_150a.jpg","1870_해북촌_150a")</f>
        <v>1870_해북촌_150a</v>
      </c>
      <c r="B1669" s="4">
        <v>1870</v>
      </c>
      <c r="C1669" s="4" t="s">
        <v>9528</v>
      </c>
      <c r="D1669" s="4" t="s">
        <v>9529</v>
      </c>
      <c r="E1669" s="4">
        <v>1668</v>
      </c>
      <c r="F1669" s="4">
        <v>9</v>
      </c>
      <c r="G1669" s="4" t="s">
        <v>5715</v>
      </c>
      <c r="H1669" s="4" t="s">
        <v>5716</v>
      </c>
      <c r="I1669" s="4">
        <v>2</v>
      </c>
      <c r="L1669" s="4">
        <v>3</v>
      </c>
      <c r="M1669" s="4" t="s">
        <v>5848</v>
      </c>
      <c r="N1669" s="4" t="s">
        <v>5849</v>
      </c>
      <c r="T1669" s="4" t="s">
        <v>9691</v>
      </c>
      <c r="U1669" s="4" t="s">
        <v>138</v>
      </c>
      <c r="V1669" s="4" t="s">
        <v>139</v>
      </c>
      <c r="Y1669" s="4" t="s">
        <v>5459</v>
      </c>
      <c r="Z1669" s="4" t="s">
        <v>5460</v>
      </c>
      <c r="AD1669" s="4" t="s">
        <v>771</v>
      </c>
      <c r="AE1669" s="4" t="s">
        <v>772</v>
      </c>
    </row>
    <row r="1670" spans="1:72" ht="13.5" customHeight="1">
      <c r="A1670" s="6" t="str">
        <f>HYPERLINK("http://kyu.snu.ac.kr/sdhj/index.jsp?type=hj/GK14791_00IM0001_150a.jpg","1870_해북촌_150a")</f>
        <v>1870_해북촌_150a</v>
      </c>
      <c r="B1670" s="4">
        <v>1870</v>
      </c>
      <c r="C1670" s="4" t="s">
        <v>9528</v>
      </c>
      <c r="D1670" s="4" t="s">
        <v>9529</v>
      </c>
      <c r="E1670" s="4">
        <v>1669</v>
      </c>
      <c r="F1670" s="4">
        <v>9</v>
      </c>
      <c r="G1670" s="4" t="s">
        <v>5715</v>
      </c>
      <c r="H1670" s="4" t="s">
        <v>5716</v>
      </c>
      <c r="I1670" s="4">
        <v>2</v>
      </c>
      <c r="L1670" s="4">
        <v>3</v>
      </c>
      <c r="M1670" s="4" t="s">
        <v>5848</v>
      </c>
      <c r="N1670" s="4" t="s">
        <v>5849</v>
      </c>
      <c r="T1670" s="4" t="s">
        <v>9691</v>
      </c>
      <c r="U1670" s="4" t="s">
        <v>138</v>
      </c>
      <c r="V1670" s="4" t="s">
        <v>139</v>
      </c>
      <c r="Y1670" s="4" t="s">
        <v>5863</v>
      </c>
      <c r="Z1670" s="4" t="s">
        <v>4829</v>
      </c>
      <c r="AD1670" s="4" t="s">
        <v>258</v>
      </c>
      <c r="AE1670" s="4" t="s">
        <v>259</v>
      </c>
    </row>
    <row r="1671" spans="1:72" ht="13.5" customHeight="1">
      <c r="A1671" s="6" t="str">
        <f>HYPERLINK("http://kyu.snu.ac.kr/sdhj/index.jsp?type=hj/GK14791_00IM0001_150a.jpg","1870_해북촌_150a")</f>
        <v>1870_해북촌_150a</v>
      </c>
      <c r="B1671" s="4">
        <v>1870</v>
      </c>
      <c r="C1671" s="4" t="s">
        <v>9528</v>
      </c>
      <c r="D1671" s="4" t="s">
        <v>9529</v>
      </c>
      <c r="E1671" s="4">
        <v>1670</v>
      </c>
      <c r="F1671" s="4">
        <v>9</v>
      </c>
      <c r="G1671" s="4" t="s">
        <v>5715</v>
      </c>
      <c r="H1671" s="4" t="s">
        <v>5716</v>
      </c>
      <c r="I1671" s="4">
        <v>2</v>
      </c>
      <c r="L1671" s="4">
        <v>3</v>
      </c>
      <c r="M1671" s="4" t="s">
        <v>5848</v>
      </c>
      <c r="N1671" s="4" t="s">
        <v>5849</v>
      </c>
      <c r="T1671" s="4" t="s">
        <v>9691</v>
      </c>
      <c r="U1671" s="4" t="s">
        <v>284</v>
      </c>
      <c r="V1671" s="4" t="s">
        <v>285</v>
      </c>
      <c r="Y1671" s="4" t="s">
        <v>1913</v>
      </c>
      <c r="Z1671" s="4" t="s">
        <v>1914</v>
      </c>
      <c r="AD1671" s="4" t="s">
        <v>274</v>
      </c>
      <c r="AE1671" s="4" t="s">
        <v>275</v>
      </c>
    </row>
    <row r="1672" spans="1:72" ht="13.5" customHeight="1">
      <c r="A1672" s="6" t="str">
        <f>HYPERLINK("http://kyu.snu.ac.kr/sdhj/index.jsp?type=hj/GK14791_00IM0001_150a.jpg","1870_해북촌_150a")</f>
        <v>1870_해북촌_150a</v>
      </c>
      <c r="B1672" s="4">
        <v>1870</v>
      </c>
      <c r="C1672" s="4" t="s">
        <v>9528</v>
      </c>
      <c r="D1672" s="4" t="s">
        <v>9529</v>
      </c>
      <c r="E1672" s="4">
        <v>1671</v>
      </c>
      <c r="F1672" s="4">
        <v>9</v>
      </c>
      <c r="G1672" s="4" t="s">
        <v>5715</v>
      </c>
      <c r="H1672" s="4" t="s">
        <v>5716</v>
      </c>
      <c r="I1672" s="4">
        <v>2</v>
      </c>
      <c r="L1672" s="4">
        <v>4</v>
      </c>
      <c r="M1672" s="4" t="s">
        <v>5864</v>
      </c>
      <c r="N1672" s="4" t="s">
        <v>5865</v>
      </c>
      <c r="T1672" s="4" t="s">
        <v>10236</v>
      </c>
      <c r="U1672" s="4" t="s">
        <v>73</v>
      </c>
      <c r="V1672" s="4" t="s">
        <v>74</v>
      </c>
      <c r="W1672" s="4" t="s">
        <v>198</v>
      </c>
      <c r="X1672" s="4" t="s">
        <v>199</v>
      </c>
      <c r="Y1672" s="4" t="s">
        <v>5866</v>
      </c>
      <c r="Z1672" s="4" t="s">
        <v>5867</v>
      </c>
      <c r="AC1672" s="4">
        <v>44</v>
      </c>
      <c r="AD1672" s="4" t="s">
        <v>480</v>
      </c>
      <c r="AE1672" s="4" t="s">
        <v>481</v>
      </c>
      <c r="AJ1672" s="4" t="s">
        <v>34</v>
      </c>
      <c r="AK1672" s="4" t="s">
        <v>35</v>
      </c>
      <c r="AL1672" s="4" t="s">
        <v>228</v>
      </c>
      <c r="AM1672" s="4" t="s">
        <v>229</v>
      </c>
      <c r="AT1672" s="4" t="s">
        <v>82</v>
      </c>
      <c r="AU1672" s="4" t="s">
        <v>83</v>
      </c>
      <c r="AV1672" s="4" t="s">
        <v>5868</v>
      </c>
      <c r="AW1672" s="4" t="s">
        <v>5869</v>
      </c>
      <c r="BG1672" s="4" t="s">
        <v>82</v>
      </c>
      <c r="BH1672" s="4" t="s">
        <v>83</v>
      </c>
      <c r="BI1672" s="4" t="s">
        <v>5870</v>
      </c>
      <c r="BJ1672" s="4" t="s">
        <v>2157</v>
      </c>
      <c r="BK1672" s="4" t="s">
        <v>82</v>
      </c>
      <c r="BL1672" s="4" t="s">
        <v>83</v>
      </c>
      <c r="BM1672" s="4" t="s">
        <v>5871</v>
      </c>
      <c r="BN1672" s="4" t="s">
        <v>5872</v>
      </c>
      <c r="BO1672" s="4" t="s">
        <v>82</v>
      </c>
      <c r="BP1672" s="4" t="s">
        <v>83</v>
      </c>
      <c r="BQ1672" s="4" t="s">
        <v>5873</v>
      </c>
      <c r="BR1672" s="4" t="s">
        <v>5874</v>
      </c>
      <c r="BS1672" s="4" t="s">
        <v>2521</v>
      </c>
      <c r="BT1672" s="4" t="s">
        <v>2522</v>
      </c>
    </row>
    <row r="1673" spans="1:72" ht="13.5" customHeight="1">
      <c r="A1673" s="6" t="str">
        <f>HYPERLINK("http://kyu.snu.ac.kr/sdhj/index.jsp?type=hj/GK14791_00IM0001_150a.jpg","1870_해북촌_150a")</f>
        <v>1870_해북촌_150a</v>
      </c>
      <c r="B1673" s="4">
        <v>1870</v>
      </c>
      <c r="C1673" s="4" t="s">
        <v>9380</v>
      </c>
      <c r="D1673" s="4" t="s">
        <v>9381</v>
      </c>
      <c r="E1673" s="4">
        <v>1672</v>
      </c>
      <c r="F1673" s="4">
        <v>9</v>
      </c>
      <c r="G1673" s="4" t="s">
        <v>5715</v>
      </c>
      <c r="H1673" s="4" t="s">
        <v>5716</v>
      </c>
      <c r="I1673" s="4">
        <v>2</v>
      </c>
      <c r="L1673" s="4">
        <v>4</v>
      </c>
      <c r="M1673" s="4" t="s">
        <v>5864</v>
      </c>
      <c r="N1673" s="4" t="s">
        <v>5865</v>
      </c>
      <c r="S1673" s="4" t="s">
        <v>96</v>
      </c>
      <c r="T1673" s="4" t="s">
        <v>97</v>
      </c>
      <c r="W1673" s="4" t="s">
        <v>688</v>
      </c>
      <c r="X1673" s="4" t="s">
        <v>689</v>
      </c>
      <c r="Y1673" s="4" t="s">
        <v>100</v>
      </c>
      <c r="Z1673" s="4" t="s">
        <v>101</v>
      </c>
      <c r="AC1673" s="4">
        <v>47</v>
      </c>
      <c r="AD1673" s="4" t="s">
        <v>287</v>
      </c>
      <c r="AE1673" s="4" t="s">
        <v>288</v>
      </c>
      <c r="AJ1673" s="4" t="s">
        <v>104</v>
      </c>
      <c r="AK1673" s="4" t="s">
        <v>105</v>
      </c>
      <c r="AL1673" s="4" t="s">
        <v>222</v>
      </c>
      <c r="AM1673" s="4" t="s">
        <v>223</v>
      </c>
      <c r="AT1673" s="4" t="s">
        <v>82</v>
      </c>
      <c r="AU1673" s="4" t="s">
        <v>83</v>
      </c>
      <c r="AV1673" s="4" t="s">
        <v>5875</v>
      </c>
      <c r="AW1673" s="4" t="s">
        <v>5876</v>
      </c>
      <c r="BG1673" s="4" t="s">
        <v>82</v>
      </c>
      <c r="BH1673" s="4" t="s">
        <v>83</v>
      </c>
      <c r="BI1673" s="4" t="s">
        <v>5877</v>
      </c>
      <c r="BJ1673" s="4" t="s">
        <v>3818</v>
      </c>
      <c r="BK1673" s="4" t="s">
        <v>82</v>
      </c>
      <c r="BL1673" s="4" t="s">
        <v>83</v>
      </c>
      <c r="BM1673" s="4" t="s">
        <v>5878</v>
      </c>
      <c r="BN1673" s="4" t="s">
        <v>5879</v>
      </c>
      <c r="BO1673" s="4" t="s">
        <v>82</v>
      </c>
      <c r="BP1673" s="4" t="s">
        <v>83</v>
      </c>
      <c r="BQ1673" s="4" t="s">
        <v>5880</v>
      </c>
      <c r="BR1673" s="4" t="s">
        <v>5881</v>
      </c>
      <c r="BS1673" s="4" t="s">
        <v>697</v>
      </c>
      <c r="BT1673" s="4" t="s">
        <v>698</v>
      </c>
    </row>
    <row r="1674" spans="1:72" ht="13.5" customHeight="1">
      <c r="A1674" s="6" t="str">
        <f>HYPERLINK("http://kyu.snu.ac.kr/sdhj/index.jsp?type=hj/GK14791_00IM0001_150a.jpg","1870_해북촌_150a")</f>
        <v>1870_해북촌_150a</v>
      </c>
      <c r="B1674" s="4">
        <v>1870</v>
      </c>
      <c r="C1674" s="4" t="s">
        <v>9026</v>
      </c>
      <c r="D1674" s="4" t="s">
        <v>9027</v>
      </c>
      <c r="E1674" s="4">
        <v>1673</v>
      </c>
      <c r="F1674" s="4">
        <v>9</v>
      </c>
      <c r="G1674" s="4" t="s">
        <v>5715</v>
      </c>
      <c r="H1674" s="4" t="s">
        <v>5716</v>
      </c>
      <c r="I1674" s="4">
        <v>2</v>
      </c>
      <c r="L1674" s="4">
        <v>4</v>
      </c>
      <c r="M1674" s="4" t="s">
        <v>5864</v>
      </c>
      <c r="N1674" s="4" t="s">
        <v>5865</v>
      </c>
      <c r="T1674" s="4" t="s">
        <v>10237</v>
      </c>
      <c r="U1674" s="4" t="s">
        <v>138</v>
      </c>
      <c r="V1674" s="4" t="s">
        <v>139</v>
      </c>
      <c r="Y1674" s="4" t="s">
        <v>5882</v>
      </c>
      <c r="Z1674" s="4" t="s">
        <v>5883</v>
      </c>
      <c r="AD1674" s="4" t="s">
        <v>238</v>
      </c>
      <c r="AE1674" s="4" t="s">
        <v>239</v>
      </c>
    </row>
    <row r="1675" spans="1:72" ht="13.5" customHeight="1">
      <c r="A1675" s="6" t="str">
        <f>HYPERLINK("http://kyu.snu.ac.kr/sdhj/index.jsp?type=hj/GK14791_00IM0001_150a.jpg","1870_해북촌_150a")</f>
        <v>1870_해북촌_150a</v>
      </c>
      <c r="B1675" s="4">
        <v>1870</v>
      </c>
      <c r="C1675" s="4" t="s">
        <v>8930</v>
      </c>
      <c r="D1675" s="4" t="s">
        <v>8931</v>
      </c>
      <c r="E1675" s="4">
        <v>1674</v>
      </c>
      <c r="F1675" s="4">
        <v>9</v>
      </c>
      <c r="G1675" s="4" t="s">
        <v>5715</v>
      </c>
      <c r="H1675" s="4" t="s">
        <v>5716</v>
      </c>
      <c r="I1675" s="4">
        <v>2</v>
      </c>
      <c r="L1675" s="4">
        <v>4</v>
      </c>
      <c r="M1675" s="4" t="s">
        <v>5864</v>
      </c>
      <c r="N1675" s="4" t="s">
        <v>5865</v>
      </c>
      <c r="T1675" s="4" t="s">
        <v>10237</v>
      </c>
      <c r="U1675" s="4" t="s">
        <v>138</v>
      </c>
      <c r="V1675" s="4" t="s">
        <v>139</v>
      </c>
      <c r="Y1675" s="4" t="s">
        <v>5884</v>
      </c>
      <c r="Z1675" s="4" t="s">
        <v>5885</v>
      </c>
      <c r="AD1675" s="4" t="s">
        <v>220</v>
      </c>
      <c r="AE1675" s="4" t="s">
        <v>221</v>
      </c>
    </row>
    <row r="1676" spans="1:72" ht="13.5" customHeight="1">
      <c r="A1676" s="6" t="str">
        <f>HYPERLINK("http://kyu.snu.ac.kr/sdhj/index.jsp?type=hj/GK14791_00IM0001_150a.jpg","1870_해북촌_150a")</f>
        <v>1870_해북촌_150a</v>
      </c>
      <c r="B1676" s="4">
        <v>1870</v>
      </c>
      <c r="C1676" s="4" t="s">
        <v>9075</v>
      </c>
      <c r="D1676" s="4" t="s">
        <v>9076</v>
      </c>
      <c r="E1676" s="4">
        <v>1675</v>
      </c>
      <c r="F1676" s="4">
        <v>9</v>
      </c>
      <c r="G1676" s="4" t="s">
        <v>5715</v>
      </c>
      <c r="H1676" s="4" t="s">
        <v>5716</v>
      </c>
      <c r="I1676" s="4">
        <v>2</v>
      </c>
      <c r="L1676" s="4">
        <v>4</v>
      </c>
      <c r="M1676" s="4" t="s">
        <v>5864</v>
      </c>
      <c r="N1676" s="4" t="s">
        <v>5865</v>
      </c>
      <c r="T1676" s="4" t="s">
        <v>10237</v>
      </c>
      <c r="U1676" s="4" t="s">
        <v>138</v>
      </c>
      <c r="V1676" s="4" t="s">
        <v>139</v>
      </c>
      <c r="Y1676" s="4" t="s">
        <v>5886</v>
      </c>
      <c r="Z1676" s="4" t="s">
        <v>5887</v>
      </c>
      <c r="AD1676" s="4" t="s">
        <v>560</v>
      </c>
      <c r="AE1676" s="4" t="s">
        <v>561</v>
      </c>
    </row>
    <row r="1677" spans="1:72" ht="13.5" customHeight="1">
      <c r="A1677" s="6" t="str">
        <f>HYPERLINK("http://kyu.snu.ac.kr/sdhj/index.jsp?type=hj/GK14791_00IM0001_150a.jpg","1870_해북촌_150a")</f>
        <v>1870_해북촌_150a</v>
      </c>
      <c r="B1677" s="4">
        <v>1870</v>
      </c>
      <c r="C1677" s="4" t="s">
        <v>9075</v>
      </c>
      <c r="D1677" s="4" t="s">
        <v>9076</v>
      </c>
      <c r="E1677" s="4">
        <v>1676</v>
      </c>
      <c r="F1677" s="4">
        <v>9</v>
      </c>
      <c r="G1677" s="4" t="s">
        <v>5715</v>
      </c>
      <c r="H1677" s="4" t="s">
        <v>5716</v>
      </c>
      <c r="I1677" s="4">
        <v>2</v>
      </c>
      <c r="L1677" s="4">
        <v>5</v>
      </c>
      <c r="M1677" s="4" t="s">
        <v>5888</v>
      </c>
      <c r="N1677" s="4" t="s">
        <v>5889</v>
      </c>
      <c r="T1677" s="4" t="s">
        <v>10238</v>
      </c>
      <c r="U1677" s="4" t="s">
        <v>73</v>
      </c>
      <c r="V1677" s="4" t="s">
        <v>74</v>
      </c>
      <c r="W1677" s="4" t="s">
        <v>1017</v>
      </c>
      <c r="X1677" s="4" t="s">
        <v>1018</v>
      </c>
      <c r="Y1677" s="4" t="s">
        <v>5890</v>
      </c>
      <c r="Z1677" s="4" t="s">
        <v>5891</v>
      </c>
      <c r="AC1677" s="4">
        <v>54</v>
      </c>
      <c r="AD1677" s="4" t="s">
        <v>151</v>
      </c>
      <c r="AE1677" s="4" t="s">
        <v>152</v>
      </c>
      <c r="AJ1677" s="4" t="s">
        <v>34</v>
      </c>
      <c r="AK1677" s="4" t="s">
        <v>35</v>
      </c>
      <c r="AL1677" s="4" t="s">
        <v>502</v>
      </c>
      <c r="AM1677" s="4" t="s">
        <v>10239</v>
      </c>
      <c r="AT1677" s="4" t="s">
        <v>82</v>
      </c>
      <c r="AU1677" s="4" t="s">
        <v>83</v>
      </c>
      <c r="AV1677" s="4" t="s">
        <v>5892</v>
      </c>
      <c r="AW1677" s="4" t="s">
        <v>5893</v>
      </c>
      <c r="AX1677" s="4" t="s">
        <v>82</v>
      </c>
      <c r="AY1677" s="4" t="s">
        <v>83</v>
      </c>
      <c r="AZ1677" s="4" t="s">
        <v>1531</v>
      </c>
      <c r="BA1677" s="4" t="s">
        <v>1532</v>
      </c>
      <c r="BG1677" s="4" t="s">
        <v>82</v>
      </c>
      <c r="BH1677" s="4" t="s">
        <v>83</v>
      </c>
      <c r="BI1677" s="4" t="s">
        <v>2598</v>
      </c>
      <c r="BJ1677" s="4" t="s">
        <v>2599</v>
      </c>
      <c r="BK1677" s="4" t="s">
        <v>82</v>
      </c>
      <c r="BL1677" s="4" t="s">
        <v>83</v>
      </c>
      <c r="BM1677" s="4" t="s">
        <v>2600</v>
      </c>
      <c r="BN1677" s="4" t="s">
        <v>10240</v>
      </c>
      <c r="BO1677" s="4" t="s">
        <v>82</v>
      </c>
      <c r="BP1677" s="4" t="s">
        <v>83</v>
      </c>
      <c r="BQ1677" s="4" t="s">
        <v>5894</v>
      </c>
      <c r="BR1677" s="4" t="s">
        <v>5895</v>
      </c>
      <c r="BS1677" s="4" t="s">
        <v>202</v>
      </c>
      <c r="BT1677" s="4" t="s">
        <v>203</v>
      </c>
    </row>
    <row r="1678" spans="1:72" ht="13.5" customHeight="1">
      <c r="A1678" s="6" t="str">
        <f>HYPERLINK("http://kyu.snu.ac.kr/sdhj/index.jsp?type=hj/GK14791_00IM0001_150a.jpg","1870_해북촌_150a")</f>
        <v>1870_해북촌_150a</v>
      </c>
      <c r="B1678" s="4">
        <v>1870</v>
      </c>
      <c r="C1678" s="4" t="s">
        <v>10217</v>
      </c>
      <c r="D1678" s="4" t="s">
        <v>10218</v>
      </c>
      <c r="E1678" s="4">
        <v>1677</v>
      </c>
      <c r="F1678" s="4">
        <v>9</v>
      </c>
      <c r="G1678" s="4" t="s">
        <v>5715</v>
      </c>
      <c r="H1678" s="4" t="s">
        <v>5716</v>
      </c>
      <c r="I1678" s="4">
        <v>2</v>
      </c>
      <c r="L1678" s="4">
        <v>5</v>
      </c>
      <c r="M1678" s="4" t="s">
        <v>5888</v>
      </c>
      <c r="N1678" s="4" t="s">
        <v>5889</v>
      </c>
      <c r="S1678" s="4" t="s">
        <v>214</v>
      </c>
      <c r="T1678" s="4" t="s">
        <v>215</v>
      </c>
      <c r="W1678" s="4" t="s">
        <v>198</v>
      </c>
      <c r="X1678" s="4" t="s">
        <v>199</v>
      </c>
      <c r="Y1678" s="4" t="s">
        <v>100</v>
      </c>
      <c r="Z1678" s="4" t="s">
        <v>101</v>
      </c>
      <c r="AC1678" s="4">
        <v>71</v>
      </c>
      <c r="AD1678" s="4" t="s">
        <v>947</v>
      </c>
      <c r="AE1678" s="4" t="s">
        <v>948</v>
      </c>
    </row>
    <row r="1679" spans="1:72" ht="13.5" customHeight="1">
      <c r="A1679" s="6" t="str">
        <f>HYPERLINK("http://kyu.snu.ac.kr/sdhj/index.jsp?type=hj/GK14791_00IM0001_150a.jpg","1870_해북촌_150a")</f>
        <v>1870_해북촌_150a</v>
      </c>
      <c r="B1679" s="4">
        <v>1870</v>
      </c>
      <c r="C1679" s="4" t="s">
        <v>9948</v>
      </c>
      <c r="D1679" s="4" t="s">
        <v>9949</v>
      </c>
      <c r="E1679" s="4">
        <v>1678</v>
      </c>
      <c r="F1679" s="4">
        <v>9</v>
      </c>
      <c r="G1679" s="4" t="s">
        <v>5715</v>
      </c>
      <c r="H1679" s="4" t="s">
        <v>5716</v>
      </c>
      <c r="I1679" s="4">
        <v>2</v>
      </c>
      <c r="L1679" s="4">
        <v>5</v>
      </c>
      <c r="M1679" s="4" t="s">
        <v>5888</v>
      </c>
      <c r="N1679" s="4" t="s">
        <v>5889</v>
      </c>
      <c r="S1679" s="4" t="s">
        <v>96</v>
      </c>
      <c r="T1679" s="4" t="s">
        <v>97</v>
      </c>
      <c r="W1679" s="4" t="s">
        <v>647</v>
      </c>
      <c r="X1679" s="4" t="s">
        <v>648</v>
      </c>
      <c r="Y1679" s="4" t="s">
        <v>100</v>
      </c>
      <c r="Z1679" s="4" t="s">
        <v>101</v>
      </c>
      <c r="AC1679" s="4">
        <v>51</v>
      </c>
      <c r="AD1679" s="4" t="s">
        <v>588</v>
      </c>
      <c r="AE1679" s="4" t="s">
        <v>589</v>
      </c>
      <c r="AJ1679" s="4" t="s">
        <v>104</v>
      </c>
      <c r="AK1679" s="4" t="s">
        <v>105</v>
      </c>
      <c r="AL1679" s="4" t="s">
        <v>697</v>
      </c>
      <c r="AM1679" s="4" t="s">
        <v>698</v>
      </c>
      <c r="AT1679" s="4" t="s">
        <v>82</v>
      </c>
      <c r="AU1679" s="4" t="s">
        <v>83</v>
      </c>
      <c r="AV1679" s="4" t="s">
        <v>5896</v>
      </c>
      <c r="AW1679" s="4" t="s">
        <v>5897</v>
      </c>
      <c r="BG1679" s="4" t="s">
        <v>82</v>
      </c>
      <c r="BH1679" s="4" t="s">
        <v>83</v>
      </c>
      <c r="BI1679" s="4" t="s">
        <v>5898</v>
      </c>
      <c r="BJ1679" s="4" t="s">
        <v>3797</v>
      </c>
      <c r="BK1679" s="4" t="s">
        <v>82</v>
      </c>
      <c r="BL1679" s="4" t="s">
        <v>83</v>
      </c>
      <c r="BM1679" s="4" t="s">
        <v>5899</v>
      </c>
      <c r="BN1679" s="4" t="s">
        <v>4049</v>
      </c>
      <c r="BO1679" s="4" t="s">
        <v>82</v>
      </c>
      <c r="BP1679" s="4" t="s">
        <v>83</v>
      </c>
      <c r="BQ1679" s="4" t="s">
        <v>5900</v>
      </c>
      <c r="BR1679" s="4" t="s">
        <v>5901</v>
      </c>
      <c r="BS1679" s="4" t="s">
        <v>659</v>
      </c>
      <c r="BT1679" s="4" t="s">
        <v>660</v>
      </c>
    </row>
    <row r="1680" spans="1:72" ht="13.5" customHeight="1">
      <c r="A1680" s="6" t="str">
        <f>HYPERLINK("http://kyu.snu.ac.kr/sdhj/index.jsp?type=hj/GK14791_00IM0001_150a.jpg","1870_해북촌_150a")</f>
        <v>1870_해북촌_150a</v>
      </c>
      <c r="B1680" s="4">
        <v>1870</v>
      </c>
      <c r="C1680" s="4" t="s">
        <v>9477</v>
      </c>
      <c r="D1680" s="4" t="s">
        <v>9478</v>
      </c>
      <c r="E1680" s="4">
        <v>1679</v>
      </c>
      <c r="F1680" s="4">
        <v>9</v>
      </c>
      <c r="G1680" s="4" t="s">
        <v>5715</v>
      </c>
      <c r="H1680" s="4" t="s">
        <v>5716</v>
      </c>
      <c r="I1680" s="4">
        <v>2</v>
      </c>
      <c r="L1680" s="4">
        <v>5</v>
      </c>
      <c r="M1680" s="4" t="s">
        <v>5888</v>
      </c>
      <c r="N1680" s="4" t="s">
        <v>5889</v>
      </c>
      <c r="T1680" s="4" t="s">
        <v>10241</v>
      </c>
      <c r="U1680" s="4" t="s">
        <v>138</v>
      </c>
      <c r="V1680" s="4" t="s">
        <v>139</v>
      </c>
      <c r="Y1680" s="4" t="s">
        <v>1352</v>
      </c>
      <c r="Z1680" s="4" t="s">
        <v>1353</v>
      </c>
      <c r="AD1680" s="4" t="s">
        <v>410</v>
      </c>
      <c r="AE1680" s="4" t="s">
        <v>411</v>
      </c>
    </row>
    <row r="1681" spans="1:72" ht="13.5" customHeight="1">
      <c r="A1681" s="6" t="str">
        <f>HYPERLINK("http://kyu.snu.ac.kr/sdhj/index.jsp?type=hj/GK14791_00IM0001_150a.jpg","1870_해북촌_150a")</f>
        <v>1870_해북촌_150a</v>
      </c>
      <c r="B1681" s="4">
        <v>1870</v>
      </c>
      <c r="C1681" s="4" t="s">
        <v>9948</v>
      </c>
      <c r="D1681" s="4" t="s">
        <v>9949</v>
      </c>
      <c r="E1681" s="4">
        <v>1680</v>
      </c>
      <c r="F1681" s="4">
        <v>9</v>
      </c>
      <c r="G1681" s="4" t="s">
        <v>5715</v>
      </c>
      <c r="H1681" s="4" t="s">
        <v>5716</v>
      </c>
      <c r="I1681" s="4">
        <v>2</v>
      </c>
      <c r="L1681" s="4">
        <v>5</v>
      </c>
      <c r="M1681" s="4" t="s">
        <v>5888</v>
      </c>
      <c r="N1681" s="4" t="s">
        <v>5889</v>
      </c>
      <c r="T1681" s="4" t="s">
        <v>10241</v>
      </c>
      <c r="U1681" s="4" t="s">
        <v>138</v>
      </c>
      <c r="V1681" s="4" t="s">
        <v>139</v>
      </c>
      <c r="Y1681" s="4" t="s">
        <v>5902</v>
      </c>
      <c r="Z1681" s="4" t="s">
        <v>5903</v>
      </c>
      <c r="AD1681" s="4" t="s">
        <v>287</v>
      </c>
      <c r="AE1681" s="4" t="s">
        <v>288</v>
      </c>
    </row>
    <row r="1682" spans="1:72" ht="13.5" customHeight="1">
      <c r="A1682" s="6" t="str">
        <f>HYPERLINK("http://kyu.snu.ac.kr/sdhj/index.jsp?type=hj/GK14791_00IM0001_150a.jpg","1870_해북촌_150a")</f>
        <v>1870_해북촌_150a</v>
      </c>
      <c r="B1682" s="4">
        <v>1870</v>
      </c>
      <c r="C1682" s="4" t="s">
        <v>9948</v>
      </c>
      <c r="D1682" s="4" t="s">
        <v>9949</v>
      </c>
      <c r="E1682" s="4">
        <v>1681</v>
      </c>
      <c r="F1682" s="4">
        <v>9</v>
      </c>
      <c r="G1682" s="4" t="s">
        <v>5715</v>
      </c>
      <c r="H1682" s="4" t="s">
        <v>5716</v>
      </c>
      <c r="I1682" s="4">
        <v>2</v>
      </c>
      <c r="L1682" s="4">
        <v>5</v>
      </c>
      <c r="M1682" s="4" t="s">
        <v>5888</v>
      </c>
      <c r="N1682" s="4" t="s">
        <v>5889</v>
      </c>
      <c r="T1682" s="4" t="s">
        <v>10241</v>
      </c>
      <c r="U1682" s="4" t="s">
        <v>284</v>
      </c>
      <c r="V1682" s="4" t="s">
        <v>285</v>
      </c>
      <c r="Y1682" s="4" t="s">
        <v>5904</v>
      </c>
      <c r="Z1682" s="4" t="s">
        <v>5905</v>
      </c>
      <c r="AD1682" s="4" t="s">
        <v>122</v>
      </c>
      <c r="AE1682" s="4" t="s">
        <v>123</v>
      </c>
    </row>
    <row r="1683" spans="1:72" ht="13.5" customHeight="1">
      <c r="A1683" s="6" t="str">
        <f>HYPERLINK("http://kyu.snu.ac.kr/sdhj/index.jsp?type=hj/GK14791_00IM0001_150a.jpg","1870_해북촌_150a")</f>
        <v>1870_해북촌_150a</v>
      </c>
      <c r="B1683" s="4">
        <v>1870</v>
      </c>
      <c r="C1683" s="4" t="s">
        <v>9948</v>
      </c>
      <c r="D1683" s="4" t="s">
        <v>9949</v>
      </c>
      <c r="E1683" s="4">
        <v>1682</v>
      </c>
      <c r="F1683" s="4">
        <v>9</v>
      </c>
      <c r="G1683" s="4" t="s">
        <v>5715</v>
      </c>
      <c r="H1683" s="4" t="s">
        <v>5716</v>
      </c>
      <c r="I1683" s="4">
        <v>3</v>
      </c>
      <c r="J1683" s="4" t="s">
        <v>5906</v>
      </c>
      <c r="K1683" s="4" t="s">
        <v>10242</v>
      </c>
      <c r="L1683" s="4">
        <v>1</v>
      </c>
      <c r="M1683" s="4" t="s">
        <v>5907</v>
      </c>
      <c r="N1683" s="4" t="s">
        <v>5908</v>
      </c>
      <c r="T1683" s="4" t="s">
        <v>10243</v>
      </c>
      <c r="U1683" s="4" t="s">
        <v>73</v>
      </c>
      <c r="V1683" s="4" t="s">
        <v>74</v>
      </c>
      <c r="W1683" s="4" t="s">
        <v>1269</v>
      </c>
      <c r="X1683" s="4" t="s">
        <v>585</v>
      </c>
      <c r="Y1683" s="4" t="s">
        <v>5909</v>
      </c>
      <c r="Z1683" s="4" t="s">
        <v>5910</v>
      </c>
      <c r="AC1683" s="4">
        <v>67</v>
      </c>
      <c r="AD1683" s="4" t="s">
        <v>238</v>
      </c>
      <c r="AE1683" s="4" t="s">
        <v>239</v>
      </c>
      <c r="AJ1683" s="4" t="s">
        <v>34</v>
      </c>
      <c r="AK1683" s="4" t="s">
        <v>35</v>
      </c>
      <c r="AL1683" s="4" t="s">
        <v>659</v>
      </c>
      <c r="AM1683" s="4" t="s">
        <v>660</v>
      </c>
      <c r="AT1683" s="4" t="s">
        <v>82</v>
      </c>
      <c r="AU1683" s="4" t="s">
        <v>83</v>
      </c>
      <c r="AV1683" s="4" t="s">
        <v>5911</v>
      </c>
      <c r="AW1683" s="4" t="s">
        <v>5912</v>
      </c>
      <c r="BG1683" s="4" t="s">
        <v>82</v>
      </c>
      <c r="BH1683" s="4" t="s">
        <v>83</v>
      </c>
      <c r="BI1683" s="4" t="s">
        <v>5913</v>
      </c>
      <c r="BJ1683" s="4" t="s">
        <v>5914</v>
      </c>
      <c r="BK1683" s="4" t="s">
        <v>82</v>
      </c>
      <c r="BL1683" s="4" t="s">
        <v>83</v>
      </c>
      <c r="BM1683" s="4" t="s">
        <v>5915</v>
      </c>
      <c r="BN1683" s="4" t="s">
        <v>5916</v>
      </c>
      <c r="BO1683" s="4" t="s">
        <v>82</v>
      </c>
      <c r="BP1683" s="4" t="s">
        <v>83</v>
      </c>
      <c r="BQ1683" s="4" t="s">
        <v>5917</v>
      </c>
      <c r="BR1683" s="4" t="s">
        <v>5918</v>
      </c>
      <c r="BS1683" s="4" t="s">
        <v>428</v>
      </c>
      <c r="BT1683" s="4" t="s">
        <v>429</v>
      </c>
    </row>
    <row r="1684" spans="1:72" ht="13.5" customHeight="1">
      <c r="A1684" s="6" t="str">
        <f>HYPERLINK("http://kyu.snu.ac.kr/sdhj/index.jsp?type=hj/GK14791_00IM0001_150a.jpg","1870_해북촌_150a")</f>
        <v>1870_해북촌_150a</v>
      </c>
      <c r="B1684" s="4">
        <v>1870</v>
      </c>
      <c r="C1684" s="4" t="s">
        <v>9895</v>
      </c>
      <c r="D1684" s="4" t="s">
        <v>9896</v>
      </c>
      <c r="E1684" s="4">
        <v>1683</v>
      </c>
      <c r="F1684" s="4">
        <v>9</v>
      </c>
      <c r="G1684" s="4" t="s">
        <v>5715</v>
      </c>
      <c r="H1684" s="4" t="s">
        <v>5716</v>
      </c>
      <c r="I1684" s="4">
        <v>3</v>
      </c>
      <c r="L1684" s="4">
        <v>1</v>
      </c>
      <c r="M1684" s="4" t="s">
        <v>5907</v>
      </c>
      <c r="N1684" s="4" t="s">
        <v>5908</v>
      </c>
      <c r="S1684" s="4" t="s">
        <v>96</v>
      </c>
      <c r="T1684" s="4" t="s">
        <v>97</v>
      </c>
      <c r="W1684" s="4" t="s">
        <v>310</v>
      </c>
      <c r="X1684" s="4" t="s">
        <v>311</v>
      </c>
      <c r="Y1684" s="4" t="s">
        <v>100</v>
      </c>
      <c r="Z1684" s="4" t="s">
        <v>101</v>
      </c>
      <c r="AC1684" s="4">
        <v>66</v>
      </c>
      <c r="AD1684" s="4" t="s">
        <v>671</v>
      </c>
      <c r="AE1684" s="4" t="s">
        <v>672</v>
      </c>
      <c r="AJ1684" s="4" t="s">
        <v>104</v>
      </c>
      <c r="AK1684" s="4" t="s">
        <v>105</v>
      </c>
      <c r="AL1684" s="4" t="s">
        <v>3721</v>
      </c>
      <c r="AM1684" s="4" t="s">
        <v>910</v>
      </c>
      <c r="AT1684" s="4" t="s">
        <v>82</v>
      </c>
      <c r="AU1684" s="4" t="s">
        <v>83</v>
      </c>
      <c r="AV1684" s="4" t="s">
        <v>5919</v>
      </c>
      <c r="AW1684" s="4" t="s">
        <v>648</v>
      </c>
      <c r="BG1684" s="4" t="s">
        <v>82</v>
      </c>
      <c r="BH1684" s="4" t="s">
        <v>83</v>
      </c>
      <c r="BI1684" s="4" t="s">
        <v>5920</v>
      </c>
      <c r="BJ1684" s="4" t="s">
        <v>5921</v>
      </c>
      <c r="BK1684" s="4" t="s">
        <v>82</v>
      </c>
      <c r="BL1684" s="4" t="s">
        <v>83</v>
      </c>
      <c r="BM1684" s="4" t="s">
        <v>5922</v>
      </c>
      <c r="BN1684" s="4" t="s">
        <v>4680</v>
      </c>
      <c r="BO1684" s="4" t="s">
        <v>82</v>
      </c>
      <c r="BP1684" s="4" t="s">
        <v>83</v>
      </c>
      <c r="BQ1684" s="4" t="s">
        <v>5923</v>
      </c>
      <c r="BR1684" s="4" t="s">
        <v>5924</v>
      </c>
      <c r="BS1684" s="4" t="s">
        <v>260</v>
      </c>
      <c r="BT1684" s="4" t="s">
        <v>261</v>
      </c>
    </row>
    <row r="1685" spans="1:72" ht="13.5" customHeight="1">
      <c r="A1685" s="6" t="str">
        <f>HYPERLINK("http://kyu.snu.ac.kr/sdhj/index.jsp?type=hj/GK14791_00IM0001_150a.jpg","1870_해북촌_150a")</f>
        <v>1870_해북촌_150a</v>
      </c>
      <c r="B1685" s="4">
        <v>1870</v>
      </c>
      <c r="C1685" s="4" t="s">
        <v>9254</v>
      </c>
      <c r="D1685" s="4" t="s">
        <v>9255</v>
      </c>
      <c r="E1685" s="4">
        <v>1684</v>
      </c>
      <c r="F1685" s="4">
        <v>9</v>
      </c>
      <c r="G1685" s="4" t="s">
        <v>5715</v>
      </c>
      <c r="H1685" s="4" t="s">
        <v>5716</v>
      </c>
      <c r="I1685" s="4">
        <v>3</v>
      </c>
      <c r="L1685" s="4">
        <v>1</v>
      </c>
      <c r="M1685" s="4" t="s">
        <v>5907</v>
      </c>
      <c r="N1685" s="4" t="s">
        <v>5908</v>
      </c>
      <c r="S1685" s="4" t="s">
        <v>116</v>
      </c>
      <c r="T1685" s="4" t="s">
        <v>117</v>
      </c>
      <c r="Y1685" s="4" t="s">
        <v>5925</v>
      </c>
      <c r="Z1685" s="4" t="s">
        <v>5926</v>
      </c>
      <c r="AC1685" s="4">
        <v>33</v>
      </c>
      <c r="AD1685" s="4" t="s">
        <v>621</v>
      </c>
      <c r="AE1685" s="4" t="s">
        <v>622</v>
      </c>
    </row>
    <row r="1686" spans="1:72" ht="13.5" customHeight="1">
      <c r="A1686" s="6" t="str">
        <f>HYPERLINK("http://kyu.snu.ac.kr/sdhj/index.jsp?type=hj/GK14791_00IM0001_150a.jpg","1870_해북촌_150a")</f>
        <v>1870_해북촌_150a</v>
      </c>
      <c r="B1686" s="4">
        <v>1870</v>
      </c>
      <c r="C1686" s="4" t="s">
        <v>10244</v>
      </c>
      <c r="D1686" s="4" t="s">
        <v>10245</v>
      </c>
      <c r="E1686" s="4">
        <v>1685</v>
      </c>
      <c r="F1686" s="4">
        <v>9</v>
      </c>
      <c r="G1686" s="4" t="s">
        <v>5715</v>
      </c>
      <c r="H1686" s="4" t="s">
        <v>5716</v>
      </c>
      <c r="I1686" s="4">
        <v>3</v>
      </c>
      <c r="L1686" s="4">
        <v>1</v>
      </c>
      <c r="M1686" s="4" t="s">
        <v>5907</v>
      </c>
      <c r="N1686" s="4" t="s">
        <v>5908</v>
      </c>
      <c r="T1686" s="4" t="s">
        <v>10246</v>
      </c>
      <c r="U1686" s="4" t="s">
        <v>138</v>
      </c>
      <c r="V1686" s="4" t="s">
        <v>139</v>
      </c>
      <c r="Y1686" s="4" t="s">
        <v>5927</v>
      </c>
      <c r="Z1686" s="4" t="s">
        <v>10247</v>
      </c>
      <c r="AD1686" s="4" t="s">
        <v>771</v>
      </c>
      <c r="AE1686" s="4" t="s">
        <v>772</v>
      </c>
    </row>
    <row r="1687" spans="1:72" ht="13.5" customHeight="1">
      <c r="A1687" s="6" t="str">
        <f>HYPERLINK("http://kyu.snu.ac.kr/sdhj/index.jsp?type=hj/GK14791_00IM0001_150a.jpg","1870_해북촌_150a")</f>
        <v>1870_해북촌_150a</v>
      </c>
      <c r="B1687" s="4">
        <v>1870</v>
      </c>
      <c r="C1687" s="4" t="s">
        <v>10244</v>
      </c>
      <c r="D1687" s="4" t="s">
        <v>10245</v>
      </c>
      <c r="E1687" s="4">
        <v>1686</v>
      </c>
      <c r="F1687" s="4">
        <v>9</v>
      </c>
      <c r="G1687" s="4" t="s">
        <v>5715</v>
      </c>
      <c r="H1687" s="4" t="s">
        <v>5716</v>
      </c>
      <c r="I1687" s="4">
        <v>3</v>
      </c>
      <c r="L1687" s="4">
        <v>1</v>
      </c>
      <c r="M1687" s="4" t="s">
        <v>5907</v>
      </c>
      <c r="N1687" s="4" t="s">
        <v>5908</v>
      </c>
      <c r="T1687" s="4" t="s">
        <v>10246</v>
      </c>
      <c r="Y1687" s="4" t="s">
        <v>5928</v>
      </c>
      <c r="Z1687" s="4" t="s">
        <v>5929</v>
      </c>
      <c r="AD1687" s="4" t="s">
        <v>671</v>
      </c>
      <c r="AE1687" s="4" t="s">
        <v>672</v>
      </c>
    </row>
    <row r="1688" spans="1:72" ht="13.5" customHeight="1">
      <c r="A1688" s="6" t="str">
        <f>HYPERLINK("http://kyu.snu.ac.kr/sdhj/index.jsp?type=hj/GK14791_00IM0001_150a.jpg","1870_해북촌_150a")</f>
        <v>1870_해북촌_150a</v>
      </c>
      <c r="B1688" s="4">
        <v>1870</v>
      </c>
      <c r="C1688" s="4" t="s">
        <v>10244</v>
      </c>
      <c r="D1688" s="4" t="s">
        <v>10245</v>
      </c>
      <c r="E1688" s="4">
        <v>1687</v>
      </c>
      <c r="F1688" s="4">
        <v>9</v>
      </c>
      <c r="G1688" s="4" t="s">
        <v>5715</v>
      </c>
      <c r="H1688" s="4" t="s">
        <v>5716</v>
      </c>
      <c r="I1688" s="4">
        <v>3</v>
      </c>
      <c r="L1688" s="4">
        <v>2</v>
      </c>
      <c r="M1688" s="4" t="s">
        <v>5930</v>
      </c>
      <c r="N1688" s="4" t="s">
        <v>5931</v>
      </c>
      <c r="T1688" s="4" t="s">
        <v>9378</v>
      </c>
      <c r="U1688" s="4" t="s">
        <v>73</v>
      </c>
      <c r="V1688" s="4" t="s">
        <v>74</v>
      </c>
      <c r="W1688" s="4" t="s">
        <v>126</v>
      </c>
      <c r="X1688" s="4" t="s">
        <v>9603</v>
      </c>
      <c r="Y1688" s="4" t="s">
        <v>5932</v>
      </c>
      <c r="Z1688" s="4" t="s">
        <v>5933</v>
      </c>
      <c r="AC1688" s="4">
        <v>63</v>
      </c>
      <c r="AD1688" s="4" t="s">
        <v>319</v>
      </c>
      <c r="AE1688" s="4" t="s">
        <v>320</v>
      </c>
      <c r="AJ1688" s="4" t="s">
        <v>34</v>
      </c>
      <c r="AK1688" s="4" t="s">
        <v>35</v>
      </c>
      <c r="AL1688" s="4" t="s">
        <v>260</v>
      </c>
      <c r="AM1688" s="4" t="s">
        <v>261</v>
      </c>
      <c r="AT1688" s="4" t="s">
        <v>82</v>
      </c>
      <c r="AU1688" s="4" t="s">
        <v>83</v>
      </c>
      <c r="AV1688" s="4" t="s">
        <v>2742</v>
      </c>
      <c r="AW1688" s="4" t="s">
        <v>2743</v>
      </c>
      <c r="BG1688" s="4" t="s">
        <v>82</v>
      </c>
      <c r="BH1688" s="4" t="s">
        <v>83</v>
      </c>
      <c r="BI1688" s="4" t="s">
        <v>5934</v>
      </c>
      <c r="BJ1688" s="4" t="s">
        <v>5935</v>
      </c>
      <c r="BK1688" s="4" t="s">
        <v>82</v>
      </c>
      <c r="BL1688" s="4" t="s">
        <v>83</v>
      </c>
      <c r="BM1688" s="4" t="s">
        <v>5936</v>
      </c>
      <c r="BN1688" s="4" t="s">
        <v>5937</v>
      </c>
      <c r="BO1688" s="4" t="s">
        <v>82</v>
      </c>
      <c r="BP1688" s="4" t="s">
        <v>83</v>
      </c>
      <c r="BQ1688" s="4" t="s">
        <v>5938</v>
      </c>
      <c r="BR1688" s="4" t="s">
        <v>5939</v>
      </c>
      <c r="BS1688" s="4" t="s">
        <v>115</v>
      </c>
      <c r="BT1688" s="4" t="s">
        <v>10248</v>
      </c>
    </row>
    <row r="1689" spans="1:72" ht="13.5" customHeight="1">
      <c r="A1689" s="6" t="str">
        <f>HYPERLINK("http://kyu.snu.ac.kr/sdhj/index.jsp?type=hj/GK14791_00IM0001_150a.jpg","1870_해북촌_150a")</f>
        <v>1870_해북촌_150a</v>
      </c>
      <c r="B1689" s="4">
        <v>1870</v>
      </c>
      <c r="C1689" s="4" t="s">
        <v>10249</v>
      </c>
      <c r="D1689" s="4" t="s">
        <v>10250</v>
      </c>
      <c r="E1689" s="4">
        <v>1688</v>
      </c>
      <c r="F1689" s="4">
        <v>9</v>
      </c>
      <c r="G1689" s="4" t="s">
        <v>5715</v>
      </c>
      <c r="H1689" s="4" t="s">
        <v>5716</v>
      </c>
      <c r="I1689" s="4">
        <v>3</v>
      </c>
      <c r="L1689" s="4">
        <v>2</v>
      </c>
      <c r="M1689" s="4" t="s">
        <v>5930</v>
      </c>
      <c r="N1689" s="4" t="s">
        <v>5931</v>
      </c>
      <c r="S1689" s="4" t="s">
        <v>96</v>
      </c>
      <c r="T1689" s="4" t="s">
        <v>97</v>
      </c>
      <c r="W1689" s="4" t="s">
        <v>2414</v>
      </c>
      <c r="X1689" s="4" t="s">
        <v>2415</v>
      </c>
      <c r="Y1689" s="4" t="s">
        <v>100</v>
      </c>
      <c r="Z1689" s="4" t="s">
        <v>101</v>
      </c>
      <c r="AC1689" s="4">
        <v>62</v>
      </c>
      <c r="AD1689" s="4" t="s">
        <v>102</v>
      </c>
      <c r="AE1689" s="4" t="s">
        <v>103</v>
      </c>
      <c r="AJ1689" s="4" t="s">
        <v>104</v>
      </c>
      <c r="AK1689" s="4" t="s">
        <v>105</v>
      </c>
      <c r="AL1689" s="4" t="s">
        <v>727</v>
      </c>
      <c r="AM1689" s="4" t="s">
        <v>728</v>
      </c>
      <c r="AT1689" s="4" t="s">
        <v>82</v>
      </c>
      <c r="AU1689" s="4" t="s">
        <v>83</v>
      </c>
      <c r="AV1689" s="4" t="s">
        <v>5940</v>
      </c>
      <c r="AW1689" s="4" t="s">
        <v>5941</v>
      </c>
      <c r="BG1689" s="4" t="s">
        <v>82</v>
      </c>
      <c r="BH1689" s="4" t="s">
        <v>83</v>
      </c>
      <c r="BI1689" s="4" t="s">
        <v>5942</v>
      </c>
      <c r="BJ1689" s="4" t="s">
        <v>3258</v>
      </c>
      <c r="BK1689" s="4" t="s">
        <v>1812</v>
      </c>
      <c r="BL1689" s="4" t="s">
        <v>1813</v>
      </c>
      <c r="BM1689" s="4" t="s">
        <v>5943</v>
      </c>
      <c r="BN1689" s="4" t="s">
        <v>3260</v>
      </c>
      <c r="BO1689" s="4" t="s">
        <v>82</v>
      </c>
      <c r="BP1689" s="4" t="s">
        <v>83</v>
      </c>
      <c r="BQ1689" s="4" t="s">
        <v>3261</v>
      </c>
      <c r="BR1689" s="4" t="s">
        <v>3262</v>
      </c>
      <c r="BS1689" s="4" t="s">
        <v>463</v>
      </c>
      <c r="BT1689" s="4" t="s">
        <v>464</v>
      </c>
    </row>
    <row r="1690" spans="1:72" ht="13.5" customHeight="1">
      <c r="A1690" s="6" t="str">
        <f>HYPERLINK("http://kyu.snu.ac.kr/sdhj/index.jsp?type=hj/GK14791_00IM0001_150a.jpg","1870_해북촌_150a")</f>
        <v>1870_해북촌_150a</v>
      </c>
      <c r="B1690" s="4">
        <v>1870</v>
      </c>
      <c r="C1690" s="4" t="s">
        <v>9587</v>
      </c>
      <c r="D1690" s="4" t="s">
        <v>9588</v>
      </c>
      <c r="E1690" s="4">
        <v>1689</v>
      </c>
      <c r="F1690" s="4">
        <v>9</v>
      </c>
      <c r="G1690" s="4" t="s">
        <v>5715</v>
      </c>
      <c r="H1690" s="4" t="s">
        <v>5716</v>
      </c>
      <c r="I1690" s="4">
        <v>3</v>
      </c>
      <c r="L1690" s="4">
        <v>2</v>
      </c>
      <c r="M1690" s="4" t="s">
        <v>5930</v>
      </c>
      <c r="N1690" s="4" t="s">
        <v>5931</v>
      </c>
      <c r="T1690" s="4" t="s">
        <v>9382</v>
      </c>
      <c r="U1690" s="4" t="s">
        <v>138</v>
      </c>
      <c r="V1690" s="4" t="s">
        <v>139</v>
      </c>
      <c r="Y1690" s="4" t="s">
        <v>286</v>
      </c>
      <c r="Z1690" s="4" t="s">
        <v>10251</v>
      </c>
      <c r="AD1690" s="4" t="s">
        <v>194</v>
      </c>
      <c r="AE1690" s="4" t="s">
        <v>195</v>
      </c>
    </row>
    <row r="1691" spans="1:72" ht="13.5" customHeight="1">
      <c r="A1691" s="6" t="str">
        <f>HYPERLINK("http://kyu.snu.ac.kr/sdhj/index.jsp?type=hj/GK14791_00IM0001_150a.jpg","1870_해북촌_150a")</f>
        <v>1870_해북촌_150a</v>
      </c>
      <c r="B1691" s="4">
        <v>1870</v>
      </c>
      <c r="C1691" s="4" t="s">
        <v>9380</v>
      </c>
      <c r="D1691" s="4" t="s">
        <v>9381</v>
      </c>
      <c r="E1691" s="4">
        <v>1690</v>
      </c>
      <c r="F1691" s="4">
        <v>9</v>
      </c>
      <c r="G1691" s="4" t="s">
        <v>5715</v>
      </c>
      <c r="H1691" s="4" t="s">
        <v>5716</v>
      </c>
      <c r="I1691" s="4">
        <v>3</v>
      </c>
      <c r="L1691" s="4">
        <v>2</v>
      </c>
      <c r="M1691" s="4" t="s">
        <v>5930</v>
      </c>
      <c r="N1691" s="4" t="s">
        <v>5931</v>
      </c>
      <c r="T1691" s="4" t="s">
        <v>9382</v>
      </c>
      <c r="U1691" s="4" t="s">
        <v>138</v>
      </c>
      <c r="V1691" s="4" t="s">
        <v>139</v>
      </c>
      <c r="Y1691" s="4" t="s">
        <v>1049</v>
      </c>
      <c r="Z1691" s="4" t="s">
        <v>1050</v>
      </c>
      <c r="AD1691" s="4" t="s">
        <v>287</v>
      </c>
      <c r="AE1691" s="4" t="s">
        <v>288</v>
      </c>
    </row>
    <row r="1692" spans="1:72" ht="13.5" customHeight="1">
      <c r="A1692" s="6" t="str">
        <f>HYPERLINK("http://kyu.snu.ac.kr/sdhj/index.jsp?type=hj/GK14791_00IM0001_150a.jpg","1870_해북촌_150a")</f>
        <v>1870_해북촌_150a</v>
      </c>
      <c r="B1692" s="4">
        <v>1870</v>
      </c>
      <c r="C1692" s="4" t="s">
        <v>9380</v>
      </c>
      <c r="D1692" s="4" t="s">
        <v>9381</v>
      </c>
      <c r="E1692" s="4">
        <v>1691</v>
      </c>
      <c r="F1692" s="4">
        <v>9</v>
      </c>
      <c r="G1692" s="4" t="s">
        <v>5715</v>
      </c>
      <c r="H1692" s="4" t="s">
        <v>5716</v>
      </c>
      <c r="I1692" s="4">
        <v>3</v>
      </c>
      <c r="L1692" s="4">
        <v>3</v>
      </c>
      <c r="M1692" s="4" t="s">
        <v>5906</v>
      </c>
      <c r="N1692" s="4" t="s">
        <v>5944</v>
      </c>
      <c r="T1692" s="4" t="s">
        <v>9256</v>
      </c>
      <c r="U1692" s="4" t="s">
        <v>3530</v>
      </c>
      <c r="V1692" s="4" t="s">
        <v>3531</v>
      </c>
      <c r="W1692" s="4" t="s">
        <v>126</v>
      </c>
      <c r="X1692" s="4" t="s">
        <v>9681</v>
      </c>
      <c r="Y1692" s="4" t="s">
        <v>5945</v>
      </c>
      <c r="Z1692" s="4" t="s">
        <v>5946</v>
      </c>
      <c r="AC1692" s="4">
        <v>54</v>
      </c>
      <c r="AD1692" s="4" t="s">
        <v>151</v>
      </c>
      <c r="AE1692" s="4" t="s">
        <v>152</v>
      </c>
      <c r="AJ1692" s="4" t="s">
        <v>34</v>
      </c>
      <c r="AK1692" s="4" t="s">
        <v>35</v>
      </c>
      <c r="AL1692" s="4" t="s">
        <v>115</v>
      </c>
      <c r="AM1692" s="4" t="s">
        <v>10252</v>
      </c>
      <c r="AT1692" s="4" t="s">
        <v>1971</v>
      </c>
      <c r="AU1692" s="4" t="s">
        <v>1972</v>
      </c>
      <c r="AV1692" s="4" t="s">
        <v>5947</v>
      </c>
      <c r="AW1692" s="4" t="s">
        <v>5948</v>
      </c>
      <c r="BG1692" s="4" t="s">
        <v>1971</v>
      </c>
      <c r="BH1692" s="4" t="s">
        <v>1972</v>
      </c>
      <c r="BI1692" s="4" t="s">
        <v>5949</v>
      </c>
      <c r="BJ1692" s="4" t="s">
        <v>5950</v>
      </c>
      <c r="BK1692" s="4" t="s">
        <v>1971</v>
      </c>
      <c r="BL1692" s="4" t="s">
        <v>1972</v>
      </c>
      <c r="BM1692" s="4" t="s">
        <v>5951</v>
      </c>
      <c r="BN1692" s="4" t="s">
        <v>5952</v>
      </c>
      <c r="BO1692" s="4" t="s">
        <v>1971</v>
      </c>
      <c r="BP1692" s="4" t="s">
        <v>1972</v>
      </c>
      <c r="BQ1692" s="4" t="s">
        <v>5953</v>
      </c>
      <c r="BR1692" s="4" t="s">
        <v>5954</v>
      </c>
      <c r="BS1692" s="4" t="s">
        <v>260</v>
      </c>
      <c r="BT1692" s="4" t="s">
        <v>261</v>
      </c>
    </row>
    <row r="1693" spans="1:72" ht="13.5" customHeight="1">
      <c r="A1693" s="6" t="str">
        <f>HYPERLINK("http://kyu.snu.ac.kr/sdhj/index.jsp?type=hj/GK14791_00IM0001_150a.jpg","1870_해북촌_150a")</f>
        <v>1870_해북촌_150a</v>
      </c>
      <c r="B1693" s="4">
        <v>1870</v>
      </c>
      <c r="C1693" s="4" t="s">
        <v>9156</v>
      </c>
      <c r="D1693" s="4" t="s">
        <v>9157</v>
      </c>
      <c r="E1693" s="4">
        <v>1692</v>
      </c>
      <c r="F1693" s="4">
        <v>9</v>
      </c>
      <c r="G1693" s="4" t="s">
        <v>5715</v>
      </c>
      <c r="H1693" s="4" t="s">
        <v>5716</v>
      </c>
      <c r="I1693" s="4">
        <v>3</v>
      </c>
      <c r="L1693" s="4">
        <v>3</v>
      </c>
      <c r="M1693" s="4" t="s">
        <v>5906</v>
      </c>
      <c r="N1693" s="4" t="s">
        <v>5944</v>
      </c>
      <c r="S1693" s="4" t="s">
        <v>96</v>
      </c>
      <c r="T1693" s="4" t="s">
        <v>97</v>
      </c>
      <c r="W1693" s="4" t="s">
        <v>310</v>
      </c>
      <c r="X1693" s="4" t="s">
        <v>311</v>
      </c>
      <c r="Y1693" s="4" t="s">
        <v>21</v>
      </c>
      <c r="Z1693" s="4" t="s">
        <v>22</v>
      </c>
      <c r="AC1693" s="4">
        <v>45</v>
      </c>
      <c r="AD1693" s="4" t="s">
        <v>188</v>
      </c>
      <c r="AE1693" s="4" t="s">
        <v>189</v>
      </c>
      <c r="AJ1693" s="4" t="s">
        <v>34</v>
      </c>
      <c r="AK1693" s="4" t="s">
        <v>35</v>
      </c>
      <c r="AL1693" s="4" t="s">
        <v>909</v>
      </c>
      <c r="AM1693" s="4" t="s">
        <v>910</v>
      </c>
    </row>
    <row r="1694" spans="1:72" ht="13.5" customHeight="1">
      <c r="A1694" s="6" t="str">
        <f>HYPERLINK("http://kyu.snu.ac.kr/sdhj/index.jsp?type=hj/GK14791_00IM0001_150b.jpg","1870_해북촌_150b")</f>
        <v>1870_해북촌_150b</v>
      </c>
      <c r="B1694" s="4">
        <v>1870</v>
      </c>
      <c r="C1694" s="4" t="s">
        <v>9258</v>
      </c>
      <c r="D1694" s="4" t="s">
        <v>9259</v>
      </c>
      <c r="E1694" s="4">
        <v>1693</v>
      </c>
      <c r="F1694" s="4">
        <v>9</v>
      </c>
      <c r="G1694" s="4" t="s">
        <v>5715</v>
      </c>
      <c r="H1694" s="4" t="s">
        <v>5716</v>
      </c>
      <c r="I1694" s="4">
        <v>3</v>
      </c>
      <c r="L1694" s="4">
        <v>3</v>
      </c>
      <c r="M1694" s="4" t="s">
        <v>5906</v>
      </c>
      <c r="N1694" s="4" t="s">
        <v>5944</v>
      </c>
      <c r="S1694" s="4" t="s">
        <v>116</v>
      </c>
      <c r="T1694" s="4" t="s">
        <v>117</v>
      </c>
      <c r="Y1694" s="4" t="s">
        <v>5955</v>
      </c>
      <c r="Z1694" s="4" t="s">
        <v>5956</v>
      </c>
      <c r="AD1694" s="4" t="s">
        <v>174</v>
      </c>
      <c r="AE1694" s="4" t="s">
        <v>175</v>
      </c>
    </row>
    <row r="1695" spans="1:72" ht="13.5" customHeight="1">
      <c r="A1695" s="6" t="str">
        <f>HYPERLINK("http://kyu.snu.ac.kr/sdhj/index.jsp?type=hj/GK14791_00IM0001_150b.jpg","1870_해북촌_150b")</f>
        <v>1870_해북촌_150b</v>
      </c>
      <c r="B1695" s="4">
        <v>1870</v>
      </c>
      <c r="C1695" s="4" t="s">
        <v>9258</v>
      </c>
      <c r="D1695" s="4" t="s">
        <v>9259</v>
      </c>
      <c r="E1695" s="4">
        <v>1694</v>
      </c>
      <c r="F1695" s="4">
        <v>9</v>
      </c>
      <c r="G1695" s="4" t="s">
        <v>5715</v>
      </c>
      <c r="H1695" s="4" t="s">
        <v>5716</v>
      </c>
      <c r="I1695" s="4">
        <v>3</v>
      </c>
      <c r="L1695" s="4">
        <v>3</v>
      </c>
      <c r="M1695" s="4" t="s">
        <v>5906</v>
      </c>
      <c r="N1695" s="4" t="s">
        <v>5944</v>
      </c>
      <c r="S1695" s="4" t="s">
        <v>116</v>
      </c>
      <c r="T1695" s="4" t="s">
        <v>117</v>
      </c>
      <c r="Y1695" s="4" t="s">
        <v>5957</v>
      </c>
      <c r="Z1695" s="4" t="s">
        <v>5958</v>
      </c>
      <c r="AC1695" s="4">
        <v>13</v>
      </c>
      <c r="AD1695" s="4" t="s">
        <v>774</v>
      </c>
      <c r="AE1695" s="4" t="s">
        <v>775</v>
      </c>
    </row>
    <row r="1696" spans="1:72" ht="13.5" customHeight="1">
      <c r="A1696" s="6" t="str">
        <f>HYPERLINK("http://kyu.snu.ac.kr/sdhj/index.jsp?type=hj/GK14791_00IM0001_150b.jpg","1870_해북촌_150b")</f>
        <v>1870_해북촌_150b</v>
      </c>
      <c r="B1696" s="4">
        <v>1870</v>
      </c>
      <c r="C1696" s="4" t="s">
        <v>9258</v>
      </c>
      <c r="D1696" s="4" t="s">
        <v>9259</v>
      </c>
      <c r="E1696" s="4">
        <v>1695</v>
      </c>
      <c r="F1696" s="4">
        <v>9</v>
      </c>
      <c r="G1696" s="4" t="s">
        <v>5715</v>
      </c>
      <c r="H1696" s="4" t="s">
        <v>5716</v>
      </c>
      <c r="I1696" s="4">
        <v>3</v>
      </c>
      <c r="L1696" s="4">
        <v>3</v>
      </c>
      <c r="M1696" s="4" t="s">
        <v>5906</v>
      </c>
      <c r="N1696" s="4" t="s">
        <v>5944</v>
      </c>
      <c r="S1696" s="4" t="s">
        <v>5959</v>
      </c>
      <c r="T1696" s="4" t="s">
        <v>5960</v>
      </c>
      <c r="Y1696" s="4" t="s">
        <v>5961</v>
      </c>
      <c r="Z1696" s="4" t="s">
        <v>5962</v>
      </c>
      <c r="AC1696" s="4">
        <v>75</v>
      </c>
      <c r="AF1696" s="4" t="s">
        <v>1278</v>
      </c>
      <c r="AG1696" s="4" t="s">
        <v>1279</v>
      </c>
    </row>
    <row r="1697" spans="1:72" ht="13.5" customHeight="1">
      <c r="A1697" s="6" t="str">
        <f>HYPERLINK("http://kyu.snu.ac.kr/sdhj/index.jsp?type=hj/GK14791_00IM0001_150b.jpg","1870_해북촌_150b")</f>
        <v>1870_해북촌_150b</v>
      </c>
      <c r="B1697" s="4">
        <v>1870</v>
      </c>
      <c r="C1697" s="4" t="s">
        <v>9258</v>
      </c>
      <c r="D1697" s="4" t="s">
        <v>9259</v>
      </c>
      <c r="E1697" s="4">
        <v>1696</v>
      </c>
      <c r="F1697" s="4">
        <v>9</v>
      </c>
      <c r="G1697" s="4" t="s">
        <v>5715</v>
      </c>
      <c r="H1697" s="4" t="s">
        <v>5716</v>
      </c>
      <c r="I1697" s="4">
        <v>3</v>
      </c>
      <c r="L1697" s="4">
        <v>3</v>
      </c>
      <c r="M1697" s="4" t="s">
        <v>5906</v>
      </c>
      <c r="N1697" s="4" t="s">
        <v>5944</v>
      </c>
      <c r="T1697" s="4" t="s">
        <v>9263</v>
      </c>
      <c r="U1697" s="4" t="s">
        <v>138</v>
      </c>
      <c r="V1697" s="4" t="s">
        <v>139</v>
      </c>
      <c r="Y1697" s="4" t="s">
        <v>5963</v>
      </c>
      <c r="Z1697" s="4" t="s">
        <v>5964</v>
      </c>
      <c r="AD1697" s="4" t="s">
        <v>127</v>
      </c>
      <c r="AE1697" s="4" t="s">
        <v>128</v>
      </c>
    </row>
    <row r="1698" spans="1:72" ht="13.5" customHeight="1">
      <c r="A1698" s="6" t="str">
        <f>HYPERLINK("http://kyu.snu.ac.kr/sdhj/index.jsp?type=hj/GK14791_00IM0001_150b.jpg","1870_해북촌_150b")</f>
        <v>1870_해북촌_150b</v>
      </c>
      <c r="B1698" s="4">
        <v>1870</v>
      </c>
      <c r="C1698" s="4" t="s">
        <v>9258</v>
      </c>
      <c r="D1698" s="4" t="s">
        <v>9259</v>
      </c>
      <c r="E1698" s="4">
        <v>1697</v>
      </c>
      <c r="F1698" s="4">
        <v>9</v>
      </c>
      <c r="G1698" s="4" t="s">
        <v>5715</v>
      </c>
      <c r="H1698" s="4" t="s">
        <v>5716</v>
      </c>
      <c r="I1698" s="4">
        <v>3</v>
      </c>
      <c r="L1698" s="4">
        <v>3</v>
      </c>
      <c r="M1698" s="4" t="s">
        <v>5906</v>
      </c>
      <c r="N1698" s="4" t="s">
        <v>5944</v>
      </c>
      <c r="T1698" s="4" t="s">
        <v>9263</v>
      </c>
      <c r="U1698" s="4" t="s">
        <v>138</v>
      </c>
      <c r="V1698" s="4" t="s">
        <v>139</v>
      </c>
      <c r="Y1698" s="4" t="s">
        <v>3289</v>
      </c>
      <c r="Z1698" s="4" t="s">
        <v>1836</v>
      </c>
      <c r="AD1698" s="4" t="s">
        <v>134</v>
      </c>
      <c r="AE1698" s="4" t="s">
        <v>135</v>
      </c>
    </row>
    <row r="1699" spans="1:72" ht="13.5" customHeight="1">
      <c r="A1699" s="6" t="str">
        <f>HYPERLINK("http://kyu.snu.ac.kr/sdhj/index.jsp?type=hj/GK14791_00IM0001_150b.jpg","1870_해북촌_150b")</f>
        <v>1870_해북촌_150b</v>
      </c>
      <c r="B1699" s="4">
        <v>1870</v>
      </c>
      <c r="C1699" s="4" t="s">
        <v>9258</v>
      </c>
      <c r="D1699" s="4" t="s">
        <v>9259</v>
      </c>
      <c r="E1699" s="4">
        <v>1698</v>
      </c>
      <c r="F1699" s="4">
        <v>9</v>
      </c>
      <c r="G1699" s="4" t="s">
        <v>5715</v>
      </c>
      <c r="H1699" s="4" t="s">
        <v>5716</v>
      </c>
      <c r="I1699" s="4">
        <v>3</v>
      </c>
      <c r="L1699" s="4">
        <v>3</v>
      </c>
      <c r="M1699" s="4" t="s">
        <v>5906</v>
      </c>
      <c r="N1699" s="4" t="s">
        <v>5944</v>
      </c>
      <c r="T1699" s="4" t="s">
        <v>9263</v>
      </c>
      <c r="U1699" s="4" t="s">
        <v>284</v>
      </c>
      <c r="V1699" s="4" t="s">
        <v>285</v>
      </c>
      <c r="Y1699" s="4" t="s">
        <v>5965</v>
      </c>
      <c r="Z1699" s="4" t="s">
        <v>3028</v>
      </c>
      <c r="AD1699" s="4" t="s">
        <v>278</v>
      </c>
      <c r="AE1699" s="4" t="s">
        <v>279</v>
      </c>
    </row>
    <row r="1700" spans="1:72" ht="13.5" customHeight="1">
      <c r="A1700" s="6" t="str">
        <f>HYPERLINK("http://kyu.snu.ac.kr/sdhj/index.jsp?type=hj/GK14791_00IM0001_150b.jpg","1870_해북촌_150b")</f>
        <v>1870_해북촌_150b</v>
      </c>
      <c r="B1700" s="4">
        <v>1870</v>
      </c>
      <c r="C1700" s="4" t="s">
        <v>9258</v>
      </c>
      <c r="D1700" s="4" t="s">
        <v>9259</v>
      </c>
      <c r="E1700" s="4">
        <v>1699</v>
      </c>
      <c r="F1700" s="4">
        <v>9</v>
      </c>
      <c r="G1700" s="4" t="s">
        <v>5715</v>
      </c>
      <c r="H1700" s="4" t="s">
        <v>5716</v>
      </c>
      <c r="I1700" s="4">
        <v>3</v>
      </c>
      <c r="L1700" s="4">
        <v>3</v>
      </c>
      <c r="M1700" s="4" t="s">
        <v>5906</v>
      </c>
      <c r="N1700" s="4" t="s">
        <v>5944</v>
      </c>
      <c r="T1700" s="4" t="s">
        <v>9263</v>
      </c>
      <c r="U1700" s="4" t="s">
        <v>284</v>
      </c>
      <c r="V1700" s="4" t="s">
        <v>285</v>
      </c>
      <c r="Y1700" s="4" t="s">
        <v>5966</v>
      </c>
      <c r="Z1700" s="4" t="s">
        <v>5967</v>
      </c>
      <c r="AD1700" s="4" t="s">
        <v>184</v>
      </c>
      <c r="AE1700" s="4" t="s">
        <v>185</v>
      </c>
    </row>
    <row r="1701" spans="1:72" ht="13.5" customHeight="1">
      <c r="A1701" s="6" t="str">
        <f>HYPERLINK("http://kyu.snu.ac.kr/sdhj/index.jsp?type=hj/GK14791_00IM0001_150b.jpg","1870_해북촌_150b")</f>
        <v>1870_해북촌_150b</v>
      </c>
      <c r="B1701" s="4">
        <v>1870</v>
      </c>
      <c r="C1701" s="4" t="s">
        <v>9258</v>
      </c>
      <c r="D1701" s="4" t="s">
        <v>9259</v>
      </c>
      <c r="E1701" s="4">
        <v>1700</v>
      </c>
      <c r="F1701" s="4">
        <v>9</v>
      </c>
      <c r="G1701" s="4" t="s">
        <v>5715</v>
      </c>
      <c r="H1701" s="4" t="s">
        <v>5716</v>
      </c>
      <c r="I1701" s="4">
        <v>3</v>
      </c>
      <c r="L1701" s="4">
        <v>4</v>
      </c>
      <c r="M1701" s="4" t="s">
        <v>5968</v>
      </c>
      <c r="N1701" s="4" t="s">
        <v>5969</v>
      </c>
      <c r="T1701" s="4" t="s">
        <v>9256</v>
      </c>
      <c r="U1701" s="4" t="s">
        <v>73</v>
      </c>
      <c r="V1701" s="4" t="s">
        <v>74</v>
      </c>
      <c r="W1701" s="4" t="s">
        <v>126</v>
      </c>
      <c r="X1701" s="4" t="s">
        <v>9681</v>
      </c>
      <c r="Y1701" s="4" t="s">
        <v>5970</v>
      </c>
      <c r="Z1701" s="4" t="s">
        <v>5971</v>
      </c>
      <c r="AC1701" s="4">
        <v>45</v>
      </c>
      <c r="AD1701" s="4" t="s">
        <v>510</v>
      </c>
      <c r="AE1701" s="4" t="s">
        <v>511</v>
      </c>
      <c r="AJ1701" s="4" t="s">
        <v>34</v>
      </c>
      <c r="AK1701" s="4" t="s">
        <v>35</v>
      </c>
      <c r="AL1701" s="4" t="s">
        <v>115</v>
      </c>
      <c r="AM1701" s="4" t="s">
        <v>10252</v>
      </c>
      <c r="AT1701" s="4" t="s">
        <v>82</v>
      </c>
      <c r="AU1701" s="4" t="s">
        <v>83</v>
      </c>
      <c r="AV1701" s="4" t="s">
        <v>5972</v>
      </c>
      <c r="AW1701" s="4" t="s">
        <v>5973</v>
      </c>
      <c r="BG1701" s="4" t="s">
        <v>82</v>
      </c>
      <c r="BH1701" s="4" t="s">
        <v>83</v>
      </c>
      <c r="BI1701" s="4" t="s">
        <v>5974</v>
      </c>
      <c r="BJ1701" s="4" t="s">
        <v>5975</v>
      </c>
      <c r="BK1701" s="4" t="s">
        <v>82</v>
      </c>
      <c r="BL1701" s="4" t="s">
        <v>83</v>
      </c>
      <c r="BM1701" s="4" t="s">
        <v>5976</v>
      </c>
      <c r="BN1701" s="4" t="s">
        <v>5977</v>
      </c>
      <c r="BO1701" s="4" t="s">
        <v>82</v>
      </c>
      <c r="BP1701" s="4" t="s">
        <v>83</v>
      </c>
      <c r="BQ1701" s="4" t="s">
        <v>5978</v>
      </c>
      <c r="BR1701" s="4" t="s">
        <v>3896</v>
      </c>
      <c r="BS1701" s="4" t="s">
        <v>222</v>
      </c>
      <c r="BT1701" s="4" t="s">
        <v>223</v>
      </c>
    </row>
    <row r="1702" spans="1:72" ht="13.5" customHeight="1">
      <c r="A1702" s="6" t="str">
        <f>HYPERLINK("http://kyu.snu.ac.kr/sdhj/index.jsp?type=hj/GK14791_00IM0001_150b.jpg","1870_해북촌_150b")</f>
        <v>1870_해북촌_150b</v>
      </c>
      <c r="B1702" s="4">
        <v>1870</v>
      </c>
      <c r="C1702" s="4" t="s">
        <v>9113</v>
      </c>
      <c r="D1702" s="4" t="s">
        <v>9114</v>
      </c>
      <c r="E1702" s="4">
        <v>1701</v>
      </c>
      <c r="F1702" s="4">
        <v>9</v>
      </c>
      <c r="G1702" s="4" t="s">
        <v>5715</v>
      </c>
      <c r="H1702" s="4" t="s">
        <v>5716</v>
      </c>
      <c r="I1702" s="4">
        <v>3</v>
      </c>
      <c r="L1702" s="4">
        <v>4</v>
      </c>
      <c r="M1702" s="4" t="s">
        <v>5968</v>
      </c>
      <c r="N1702" s="4" t="s">
        <v>5969</v>
      </c>
      <c r="S1702" s="4" t="s">
        <v>96</v>
      </c>
      <c r="T1702" s="4" t="s">
        <v>97</v>
      </c>
      <c r="W1702" s="4" t="s">
        <v>1017</v>
      </c>
      <c r="X1702" s="4" t="s">
        <v>1018</v>
      </c>
      <c r="Y1702" s="4" t="s">
        <v>100</v>
      </c>
      <c r="Z1702" s="4" t="s">
        <v>101</v>
      </c>
      <c r="AC1702" s="4">
        <v>47</v>
      </c>
      <c r="AD1702" s="4" t="s">
        <v>287</v>
      </c>
      <c r="AE1702" s="4" t="s">
        <v>288</v>
      </c>
      <c r="AJ1702" s="4" t="s">
        <v>104</v>
      </c>
      <c r="AK1702" s="4" t="s">
        <v>105</v>
      </c>
      <c r="AL1702" s="4" t="s">
        <v>502</v>
      </c>
      <c r="AM1702" s="4" t="s">
        <v>10253</v>
      </c>
      <c r="AT1702" s="4" t="s">
        <v>82</v>
      </c>
      <c r="AU1702" s="4" t="s">
        <v>83</v>
      </c>
      <c r="AV1702" s="4" t="s">
        <v>4744</v>
      </c>
      <c r="AW1702" s="4" t="s">
        <v>2597</v>
      </c>
      <c r="BG1702" s="4" t="s">
        <v>82</v>
      </c>
      <c r="BH1702" s="4" t="s">
        <v>83</v>
      </c>
      <c r="BI1702" s="4" t="s">
        <v>2598</v>
      </c>
      <c r="BJ1702" s="4" t="s">
        <v>2599</v>
      </c>
      <c r="BK1702" s="4" t="s">
        <v>82</v>
      </c>
      <c r="BL1702" s="4" t="s">
        <v>83</v>
      </c>
      <c r="BM1702" s="4" t="s">
        <v>2600</v>
      </c>
      <c r="BN1702" s="4" t="s">
        <v>10254</v>
      </c>
      <c r="BO1702" s="4" t="s">
        <v>82</v>
      </c>
      <c r="BP1702" s="4" t="s">
        <v>83</v>
      </c>
      <c r="BQ1702" s="4" t="s">
        <v>5979</v>
      </c>
      <c r="BR1702" s="4" t="s">
        <v>5980</v>
      </c>
      <c r="BS1702" s="4" t="s">
        <v>222</v>
      </c>
      <c r="BT1702" s="4" t="s">
        <v>223</v>
      </c>
    </row>
    <row r="1703" spans="1:72" ht="13.5" customHeight="1">
      <c r="A1703" s="6" t="str">
        <f>HYPERLINK("http://kyu.snu.ac.kr/sdhj/index.jsp?type=hj/GK14791_00IM0001_150b.jpg","1870_해북촌_150b")</f>
        <v>1870_해북촌_150b</v>
      </c>
      <c r="B1703" s="4">
        <v>1870</v>
      </c>
      <c r="C1703" s="4" t="s">
        <v>9454</v>
      </c>
      <c r="D1703" s="4" t="s">
        <v>9455</v>
      </c>
      <c r="E1703" s="4">
        <v>1702</v>
      </c>
      <c r="F1703" s="4">
        <v>9</v>
      </c>
      <c r="G1703" s="4" t="s">
        <v>5715</v>
      </c>
      <c r="H1703" s="4" t="s">
        <v>5716</v>
      </c>
      <c r="I1703" s="4">
        <v>3</v>
      </c>
      <c r="L1703" s="4">
        <v>4</v>
      </c>
      <c r="M1703" s="4" t="s">
        <v>5968</v>
      </c>
      <c r="N1703" s="4" t="s">
        <v>5969</v>
      </c>
      <c r="S1703" s="4" t="s">
        <v>165</v>
      </c>
      <c r="T1703" s="4" t="s">
        <v>166</v>
      </c>
      <c r="Y1703" s="4" t="s">
        <v>5981</v>
      </c>
      <c r="Z1703" s="4" t="s">
        <v>5982</v>
      </c>
      <c r="AC1703" s="4">
        <v>36</v>
      </c>
      <c r="AD1703" s="4" t="s">
        <v>404</v>
      </c>
      <c r="AE1703" s="4" t="s">
        <v>405</v>
      </c>
    </row>
    <row r="1704" spans="1:72" ht="13.5" customHeight="1">
      <c r="A1704" s="6" t="str">
        <f>HYPERLINK("http://kyu.snu.ac.kr/sdhj/index.jsp?type=hj/GK14791_00IM0001_150b.jpg","1870_해북촌_150b")</f>
        <v>1870_해북촌_150b</v>
      </c>
      <c r="B1704" s="4">
        <v>1870</v>
      </c>
      <c r="C1704" s="4" t="s">
        <v>9454</v>
      </c>
      <c r="D1704" s="4" t="s">
        <v>9455</v>
      </c>
      <c r="E1704" s="4">
        <v>1703</v>
      </c>
      <c r="F1704" s="4">
        <v>9</v>
      </c>
      <c r="G1704" s="4" t="s">
        <v>5715</v>
      </c>
      <c r="H1704" s="4" t="s">
        <v>5716</v>
      </c>
      <c r="I1704" s="4">
        <v>3</v>
      </c>
      <c r="L1704" s="4">
        <v>4</v>
      </c>
      <c r="M1704" s="4" t="s">
        <v>5968</v>
      </c>
      <c r="N1704" s="4" t="s">
        <v>5969</v>
      </c>
      <c r="S1704" s="4" t="s">
        <v>171</v>
      </c>
      <c r="T1704" s="4" t="s">
        <v>172</v>
      </c>
      <c r="W1704" s="4" t="s">
        <v>2838</v>
      </c>
      <c r="X1704" s="4" t="s">
        <v>2839</v>
      </c>
      <c r="Y1704" s="4" t="s">
        <v>100</v>
      </c>
      <c r="Z1704" s="4" t="s">
        <v>101</v>
      </c>
      <c r="AC1704" s="4">
        <v>36</v>
      </c>
      <c r="AD1704" s="4" t="s">
        <v>404</v>
      </c>
      <c r="AE1704" s="4" t="s">
        <v>405</v>
      </c>
    </row>
    <row r="1705" spans="1:72" ht="13.5" customHeight="1">
      <c r="A1705" s="6" t="str">
        <f>HYPERLINK("http://kyu.snu.ac.kr/sdhj/index.jsp?type=hj/GK14791_00IM0001_150b.jpg","1870_해북촌_150b")</f>
        <v>1870_해북촌_150b</v>
      </c>
      <c r="B1705" s="4">
        <v>1870</v>
      </c>
      <c r="C1705" s="4" t="s">
        <v>9454</v>
      </c>
      <c r="D1705" s="4" t="s">
        <v>9455</v>
      </c>
      <c r="E1705" s="4">
        <v>1704</v>
      </c>
      <c r="F1705" s="4">
        <v>9</v>
      </c>
      <c r="G1705" s="4" t="s">
        <v>5715</v>
      </c>
      <c r="H1705" s="4" t="s">
        <v>5716</v>
      </c>
      <c r="I1705" s="4">
        <v>3</v>
      </c>
      <c r="L1705" s="4">
        <v>4</v>
      </c>
      <c r="M1705" s="4" t="s">
        <v>5968</v>
      </c>
      <c r="N1705" s="4" t="s">
        <v>5969</v>
      </c>
      <c r="S1705" s="4" t="s">
        <v>116</v>
      </c>
      <c r="T1705" s="4" t="s">
        <v>117</v>
      </c>
      <c r="Y1705" s="4" t="s">
        <v>5983</v>
      </c>
      <c r="Z1705" s="4" t="s">
        <v>5984</v>
      </c>
      <c r="AC1705" s="4">
        <v>18</v>
      </c>
    </row>
    <row r="1706" spans="1:72" ht="13.5" customHeight="1">
      <c r="A1706" s="6" t="str">
        <f>HYPERLINK("http://kyu.snu.ac.kr/sdhj/index.jsp?type=hj/GK14791_00IM0001_150b.jpg","1870_해북촌_150b")</f>
        <v>1870_해북촌_150b</v>
      </c>
      <c r="B1706" s="4">
        <v>1870</v>
      </c>
      <c r="C1706" s="4" t="s">
        <v>9454</v>
      </c>
      <c r="D1706" s="4" t="s">
        <v>9455</v>
      </c>
      <c r="E1706" s="4">
        <v>1705</v>
      </c>
      <c r="F1706" s="4">
        <v>9</v>
      </c>
      <c r="G1706" s="4" t="s">
        <v>5715</v>
      </c>
      <c r="H1706" s="4" t="s">
        <v>5716</v>
      </c>
      <c r="I1706" s="4">
        <v>3</v>
      </c>
      <c r="L1706" s="4">
        <v>4</v>
      </c>
      <c r="M1706" s="4" t="s">
        <v>5968</v>
      </c>
      <c r="N1706" s="4" t="s">
        <v>5969</v>
      </c>
      <c r="T1706" s="4" t="s">
        <v>10057</v>
      </c>
      <c r="U1706" s="4" t="s">
        <v>138</v>
      </c>
      <c r="V1706" s="4" t="s">
        <v>139</v>
      </c>
      <c r="Y1706" s="4" t="s">
        <v>2445</v>
      </c>
      <c r="Z1706" s="4" t="s">
        <v>2446</v>
      </c>
      <c r="AD1706" s="4" t="s">
        <v>701</v>
      </c>
      <c r="AE1706" s="4" t="s">
        <v>702</v>
      </c>
    </row>
    <row r="1707" spans="1:72" ht="13.5" customHeight="1">
      <c r="A1707" s="6" t="str">
        <f>HYPERLINK("http://kyu.snu.ac.kr/sdhj/index.jsp?type=hj/GK14791_00IM0001_150b.jpg","1870_해북촌_150b")</f>
        <v>1870_해북촌_150b</v>
      </c>
      <c r="B1707" s="4">
        <v>1870</v>
      </c>
      <c r="C1707" s="4" t="s">
        <v>9454</v>
      </c>
      <c r="D1707" s="4" t="s">
        <v>9455</v>
      </c>
      <c r="E1707" s="4">
        <v>1706</v>
      </c>
      <c r="F1707" s="4">
        <v>9</v>
      </c>
      <c r="G1707" s="4" t="s">
        <v>5715</v>
      </c>
      <c r="H1707" s="4" t="s">
        <v>5716</v>
      </c>
      <c r="I1707" s="4">
        <v>3</v>
      </c>
      <c r="L1707" s="4">
        <v>4</v>
      </c>
      <c r="M1707" s="4" t="s">
        <v>5968</v>
      </c>
      <c r="N1707" s="4" t="s">
        <v>5969</v>
      </c>
      <c r="T1707" s="4" t="s">
        <v>10057</v>
      </c>
      <c r="U1707" s="4" t="s">
        <v>284</v>
      </c>
      <c r="V1707" s="4" t="s">
        <v>285</v>
      </c>
      <c r="Y1707" s="4" t="s">
        <v>5985</v>
      </c>
      <c r="Z1707" s="4" t="s">
        <v>5986</v>
      </c>
      <c r="AD1707" s="4" t="s">
        <v>448</v>
      </c>
      <c r="AE1707" s="4" t="s">
        <v>449</v>
      </c>
    </row>
    <row r="1708" spans="1:72" ht="13.5" customHeight="1">
      <c r="A1708" s="6" t="str">
        <f>HYPERLINK("http://kyu.snu.ac.kr/sdhj/index.jsp?type=hj/GK14791_00IM0001_150b.jpg","1870_해북촌_150b")</f>
        <v>1870_해북촌_150b</v>
      </c>
      <c r="B1708" s="4">
        <v>1870</v>
      </c>
      <c r="C1708" s="4" t="s">
        <v>9454</v>
      </c>
      <c r="D1708" s="4" t="s">
        <v>9455</v>
      </c>
      <c r="E1708" s="4">
        <v>1707</v>
      </c>
      <c r="F1708" s="4">
        <v>9</v>
      </c>
      <c r="G1708" s="4" t="s">
        <v>5715</v>
      </c>
      <c r="H1708" s="4" t="s">
        <v>5716</v>
      </c>
      <c r="I1708" s="4">
        <v>3</v>
      </c>
      <c r="L1708" s="4">
        <v>4</v>
      </c>
      <c r="M1708" s="4" t="s">
        <v>5968</v>
      </c>
      <c r="N1708" s="4" t="s">
        <v>5969</v>
      </c>
      <c r="T1708" s="4" t="s">
        <v>10057</v>
      </c>
      <c r="U1708" s="4" t="s">
        <v>138</v>
      </c>
      <c r="V1708" s="4" t="s">
        <v>139</v>
      </c>
      <c r="Y1708" s="4" t="s">
        <v>1522</v>
      </c>
      <c r="Z1708" s="4" t="s">
        <v>1030</v>
      </c>
      <c r="AD1708" s="4" t="s">
        <v>102</v>
      </c>
      <c r="AE1708" s="4" t="s">
        <v>103</v>
      </c>
    </row>
    <row r="1709" spans="1:72" ht="13.5" customHeight="1">
      <c r="A1709" s="6" t="str">
        <f>HYPERLINK("http://kyu.snu.ac.kr/sdhj/index.jsp?type=hj/GK14791_00IM0001_150b.jpg","1870_해북촌_150b")</f>
        <v>1870_해북촌_150b</v>
      </c>
      <c r="B1709" s="4">
        <v>1870</v>
      </c>
      <c r="C1709" s="4" t="s">
        <v>9454</v>
      </c>
      <c r="D1709" s="4" t="s">
        <v>9455</v>
      </c>
      <c r="E1709" s="4">
        <v>1708</v>
      </c>
      <c r="F1709" s="4">
        <v>9</v>
      </c>
      <c r="G1709" s="4" t="s">
        <v>5715</v>
      </c>
      <c r="H1709" s="4" t="s">
        <v>5716</v>
      </c>
      <c r="I1709" s="4">
        <v>3</v>
      </c>
      <c r="L1709" s="4">
        <v>5</v>
      </c>
      <c r="M1709" s="4" t="s">
        <v>5987</v>
      </c>
      <c r="N1709" s="4" t="s">
        <v>5988</v>
      </c>
      <c r="T1709" s="4" t="s">
        <v>9825</v>
      </c>
      <c r="U1709" s="4" t="s">
        <v>73</v>
      </c>
      <c r="V1709" s="4" t="s">
        <v>74</v>
      </c>
      <c r="W1709" s="4" t="s">
        <v>310</v>
      </c>
      <c r="X1709" s="4" t="s">
        <v>311</v>
      </c>
      <c r="Y1709" s="4" t="s">
        <v>5989</v>
      </c>
      <c r="Z1709" s="4" t="s">
        <v>5990</v>
      </c>
      <c r="AC1709" s="4">
        <v>47</v>
      </c>
      <c r="AD1709" s="4" t="s">
        <v>287</v>
      </c>
      <c r="AE1709" s="4" t="s">
        <v>288</v>
      </c>
      <c r="AJ1709" s="4" t="s">
        <v>34</v>
      </c>
      <c r="AK1709" s="4" t="s">
        <v>35</v>
      </c>
      <c r="AL1709" s="4" t="s">
        <v>909</v>
      </c>
      <c r="AM1709" s="4" t="s">
        <v>910</v>
      </c>
      <c r="AT1709" s="4" t="s">
        <v>82</v>
      </c>
      <c r="AU1709" s="4" t="s">
        <v>83</v>
      </c>
      <c r="AV1709" s="4" t="s">
        <v>8970</v>
      </c>
      <c r="AW1709" s="4" t="s">
        <v>5991</v>
      </c>
      <c r="BG1709" s="4" t="s">
        <v>82</v>
      </c>
      <c r="BH1709" s="4" t="s">
        <v>83</v>
      </c>
      <c r="BI1709" s="4" t="s">
        <v>5992</v>
      </c>
      <c r="BJ1709" s="4" t="s">
        <v>10255</v>
      </c>
      <c r="BK1709" s="4" t="s">
        <v>82</v>
      </c>
      <c r="BL1709" s="4" t="s">
        <v>83</v>
      </c>
      <c r="BM1709" s="4" t="s">
        <v>5993</v>
      </c>
      <c r="BN1709" s="4" t="s">
        <v>4243</v>
      </c>
      <c r="BO1709" s="4" t="s">
        <v>82</v>
      </c>
      <c r="BP1709" s="4" t="s">
        <v>83</v>
      </c>
      <c r="BQ1709" s="4" t="s">
        <v>5994</v>
      </c>
      <c r="BR1709" s="4" t="s">
        <v>5995</v>
      </c>
      <c r="BS1709" s="4" t="s">
        <v>260</v>
      </c>
      <c r="BT1709" s="4" t="s">
        <v>261</v>
      </c>
    </row>
    <row r="1710" spans="1:72" ht="13.5" customHeight="1">
      <c r="A1710" s="6" t="str">
        <f>HYPERLINK("http://kyu.snu.ac.kr/sdhj/index.jsp?type=hj/GK14791_00IM0001_150b.jpg","1870_해북촌_150b")</f>
        <v>1870_해북촌_150b</v>
      </c>
      <c r="B1710" s="4">
        <v>1870</v>
      </c>
      <c r="C1710" s="4" t="s">
        <v>9582</v>
      </c>
      <c r="D1710" s="4" t="s">
        <v>9583</v>
      </c>
      <c r="E1710" s="4">
        <v>1709</v>
      </c>
      <c r="F1710" s="4">
        <v>9</v>
      </c>
      <c r="G1710" s="4" t="s">
        <v>5715</v>
      </c>
      <c r="H1710" s="4" t="s">
        <v>5716</v>
      </c>
      <c r="I1710" s="4">
        <v>3</v>
      </c>
      <c r="L1710" s="4">
        <v>5</v>
      </c>
      <c r="M1710" s="4" t="s">
        <v>5987</v>
      </c>
      <c r="N1710" s="4" t="s">
        <v>5988</v>
      </c>
      <c r="S1710" s="4" t="s">
        <v>96</v>
      </c>
      <c r="T1710" s="4" t="s">
        <v>97</v>
      </c>
      <c r="W1710" s="4" t="s">
        <v>396</v>
      </c>
      <c r="X1710" s="4" t="s">
        <v>397</v>
      </c>
      <c r="Y1710" s="4" t="s">
        <v>100</v>
      </c>
      <c r="Z1710" s="4" t="s">
        <v>101</v>
      </c>
      <c r="AC1710" s="4">
        <v>41</v>
      </c>
      <c r="AD1710" s="4" t="s">
        <v>174</v>
      </c>
      <c r="AE1710" s="4" t="s">
        <v>175</v>
      </c>
      <c r="AJ1710" s="4" t="s">
        <v>104</v>
      </c>
      <c r="AK1710" s="4" t="s">
        <v>105</v>
      </c>
      <c r="AL1710" s="4" t="s">
        <v>400</v>
      </c>
      <c r="AM1710" s="4" t="s">
        <v>401</v>
      </c>
      <c r="AT1710" s="4" t="s">
        <v>73</v>
      </c>
      <c r="AU1710" s="4" t="s">
        <v>74</v>
      </c>
      <c r="AV1710" s="4" t="s">
        <v>5996</v>
      </c>
      <c r="AW1710" s="4" t="s">
        <v>5997</v>
      </c>
      <c r="BG1710" s="4" t="s">
        <v>82</v>
      </c>
      <c r="BH1710" s="4" t="s">
        <v>83</v>
      </c>
      <c r="BI1710" s="4" t="s">
        <v>4244</v>
      </c>
      <c r="BJ1710" s="4" t="s">
        <v>4245</v>
      </c>
      <c r="BK1710" s="4" t="s">
        <v>82</v>
      </c>
      <c r="BL1710" s="4" t="s">
        <v>83</v>
      </c>
      <c r="BM1710" s="4" t="s">
        <v>4246</v>
      </c>
      <c r="BN1710" s="4" t="s">
        <v>4247</v>
      </c>
      <c r="BO1710" s="4" t="s">
        <v>82</v>
      </c>
      <c r="BP1710" s="4" t="s">
        <v>83</v>
      </c>
      <c r="BQ1710" s="4" t="s">
        <v>5998</v>
      </c>
      <c r="BR1710" s="4" t="s">
        <v>5999</v>
      </c>
      <c r="BS1710" s="4" t="s">
        <v>115</v>
      </c>
      <c r="BT1710" s="4" t="s">
        <v>9497</v>
      </c>
    </row>
    <row r="1711" spans="1:72" ht="13.5" customHeight="1">
      <c r="A1711" s="6" t="str">
        <f>HYPERLINK("http://kyu.snu.ac.kr/sdhj/index.jsp?type=hj/GK14791_00IM0001_150b.jpg","1870_해북촌_150b")</f>
        <v>1870_해북촌_150b</v>
      </c>
      <c r="B1711" s="4">
        <v>1870</v>
      </c>
      <c r="C1711" s="4" t="s">
        <v>9498</v>
      </c>
      <c r="D1711" s="4" t="s">
        <v>9499</v>
      </c>
      <c r="E1711" s="4">
        <v>1710</v>
      </c>
      <c r="F1711" s="4">
        <v>9</v>
      </c>
      <c r="G1711" s="4" t="s">
        <v>5715</v>
      </c>
      <c r="H1711" s="4" t="s">
        <v>5716</v>
      </c>
      <c r="I1711" s="4">
        <v>3</v>
      </c>
      <c r="L1711" s="4">
        <v>5</v>
      </c>
      <c r="M1711" s="4" t="s">
        <v>5987</v>
      </c>
      <c r="N1711" s="4" t="s">
        <v>5988</v>
      </c>
      <c r="S1711" s="4" t="s">
        <v>116</v>
      </c>
      <c r="T1711" s="4" t="s">
        <v>117</v>
      </c>
      <c r="Y1711" s="4" t="s">
        <v>6000</v>
      </c>
      <c r="Z1711" s="4" t="s">
        <v>622</v>
      </c>
      <c r="AC1711" s="4">
        <v>13</v>
      </c>
      <c r="AD1711" s="4" t="s">
        <v>778</v>
      </c>
      <c r="AE1711" s="4" t="s">
        <v>779</v>
      </c>
    </row>
    <row r="1712" spans="1:72" ht="13.5" customHeight="1">
      <c r="A1712" s="6" t="str">
        <f>HYPERLINK("http://kyu.snu.ac.kr/sdhj/index.jsp?type=hj/GK14791_00IM0001_150b.jpg","1870_해북촌_150b")</f>
        <v>1870_해북촌_150b</v>
      </c>
      <c r="B1712" s="4">
        <v>1870</v>
      </c>
      <c r="C1712" s="4" t="s">
        <v>9204</v>
      </c>
      <c r="D1712" s="4" t="s">
        <v>9205</v>
      </c>
      <c r="E1712" s="4">
        <v>1711</v>
      </c>
      <c r="F1712" s="4">
        <v>9</v>
      </c>
      <c r="G1712" s="4" t="s">
        <v>5715</v>
      </c>
      <c r="H1712" s="4" t="s">
        <v>5716</v>
      </c>
      <c r="I1712" s="4">
        <v>3</v>
      </c>
      <c r="L1712" s="4">
        <v>5</v>
      </c>
      <c r="M1712" s="4" t="s">
        <v>5987</v>
      </c>
      <c r="N1712" s="4" t="s">
        <v>5988</v>
      </c>
      <c r="T1712" s="4" t="s">
        <v>9826</v>
      </c>
      <c r="U1712" s="4" t="s">
        <v>138</v>
      </c>
      <c r="V1712" s="4" t="s">
        <v>139</v>
      </c>
      <c r="Y1712" s="4" t="s">
        <v>4280</v>
      </c>
      <c r="Z1712" s="4" t="s">
        <v>4281</v>
      </c>
      <c r="AD1712" s="4" t="s">
        <v>174</v>
      </c>
      <c r="AE1712" s="4" t="s">
        <v>175</v>
      </c>
    </row>
    <row r="1713" spans="1:72" ht="13.5" customHeight="1">
      <c r="A1713" s="6" t="str">
        <f>HYPERLINK("http://kyu.snu.ac.kr/sdhj/index.jsp?type=hj/GK14791_00IM0001_150b.jpg","1870_해북촌_150b")</f>
        <v>1870_해북촌_150b</v>
      </c>
      <c r="B1713" s="4">
        <v>1870</v>
      </c>
      <c r="C1713" s="4" t="s">
        <v>9204</v>
      </c>
      <c r="D1713" s="4" t="s">
        <v>9205</v>
      </c>
      <c r="E1713" s="4">
        <v>1712</v>
      </c>
      <c r="F1713" s="4">
        <v>9</v>
      </c>
      <c r="G1713" s="4" t="s">
        <v>5715</v>
      </c>
      <c r="H1713" s="4" t="s">
        <v>5716</v>
      </c>
      <c r="I1713" s="4">
        <v>3</v>
      </c>
      <c r="L1713" s="4">
        <v>5</v>
      </c>
      <c r="M1713" s="4" t="s">
        <v>5987</v>
      </c>
      <c r="N1713" s="4" t="s">
        <v>5988</v>
      </c>
      <c r="T1713" s="4" t="s">
        <v>9826</v>
      </c>
      <c r="U1713" s="4" t="s">
        <v>138</v>
      </c>
      <c r="V1713" s="4" t="s">
        <v>139</v>
      </c>
      <c r="Y1713" s="4" t="s">
        <v>6001</v>
      </c>
      <c r="Z1713" s="4" t="s">
        <v>6002</v>
      </c>
      <c r="AD1713" s="4" t="s">
        <v>410</v>
      </c>
      <c r="AE1713" s="4" t="s">
        <v>411</v>
      </c>
    </row>
    <row r="1714" spans="1:72" ht="13.5" customHeight="1">
      <c r="A1714" s="6" t="str">
        <f>HYPERLINK("http://kyu.snu.ac.kr/sdhj/index.jsp?type=hj/GK14791_00IM0001_150b.jpg","1870_해북촌_150b")</f>
        <v>1870_해북촌_150b</v>
      </c>
      <c r="B1714" s="4">
        <v>1870</v>
      </c>
      <c r="C1714" s="4" t="s">
        <v>9204</v>
      </c>
      <c r="D1714" s="4" t="s">
        <v>9205</v>
      </c>
      <c r="E1714" s="4">
        <v>1713</v>
      </c>
      <c r="F1714" s="4">
        <v>9</v>
      </c>
      <c r="G1714" s="4" t="s">
        <v>5715</v>
      </c>
      <c r="H1714" s="4" t="s">
        <v>5716</v>
      </c>
      <c r="I1714" s="4">
        <v>3</v>
      </c>
      <c r="L1714" s="4">
        <v>5</v>
      </c>
      <c r="M1714" s="4" t="s">
        <v>5987</v>
      </c>
      <c r="N1714" s="4" t="s">
        <v>5988</v>
      </c>
      <c r="T1714" s="4" t="s">
        <v>9826</v>
      </c>
      <c r="U1714" s="4" t="s">
        <v>284</v>
      </c>
      <c r="V1714" s="4" t="s">
        <v>285</v>
      </c>
      <c r="Y1714" s="4" t="s">
        <v>4282</v>
      </c>
      <c r="Z1714" s="4" t="s">
        <v>4283</v>
      </c>
      <c r="AD1714" s="4" t="s">
        <v>274</v>
      </c>
      <c r="AE1714" s="4" t="s">
        <v>275</v>
      </c>
    </row>
    <row r="1715" spans="1:72" ht="13.5" customHeight="1">
      <c r="A1715" s="6" t="str">
        <f>HYPERLINK("http://kyu.snu.ac.kr/sdhj/index.jsp?type=hj/GK14791_00IM0001_150b.jpg","1870_해북촌_150b")</f>
        <v>1870_해북촌_150b</v>
      </c>
      <c r="B1715" s="4">
        <v>1870</v>
      </c>
      <c r="C1715" s="4" t="s">
        <v>9204</v>
      </c>
      <c r="D1715" s="4" t="s">
        <v>9205</v>
      </c>
      <c r="E1715" s="4">
        <v>1714</v>
      </c>
      <c r="F1715" s="4">
        <v>9</v>
      </c>
      <c r="G1715" s="4" t="s">
        <v>5715</v>
      </c>
      <c r="H1715" s="4" t="s">
        <v>5716</v>
      </c>
      <c r="I1715" s="4">
        <v>3</v>
      </c>
      <c r="L1715" s="4">
        <v>5</v>
      </c>
      <c r="M1715" s="4" t="s">
        <v>5987</v>
      </c>
      <c r="N1715" s="4" t="s">
        <v>5988</v>
      </c>
      <c r="T1715" s="4" t="s">
        <v>9826</v>
      </c>
      <c r="U1715" s="4" t="s">
        <v>138</v>
      </c>
      <c r="V1715" s="4" t="s">
        <v>139</v>
      </c>
      <c r="Y1715" s="4" t="s">
        <v>6003</v>
      </c>
      <c r="Z1715" s="4" t="s">
        <v>6004</v>
      </c>
      <c r="AD1715" s="4" t="s">
        <v>414</v>
      </c>
      <c r="AE1715" s="4" t="s">
        <v>415</v>
      </c>
    </row>
    <row r="1716" spans="1:72" ht="13.5" customHeight="1">
      <c r="A1716" s="6" t="str">
        <f>HYPERLINK("http://kyu.snu.ac.kr/sdhj/index.jsp?type=hj/GK14791_00IM0001_150b.jpg","1870_해북촌_150b")</f>
        <v>1870_해북촌_150b</v>
      </c>
      <c r="B1716" s="4">
        <v>1870</v>
      </c>
      <c r="C1716" s="4" t="s">
        <v>9204</v>
      </c>
      <c r="D1716" s="4" t="s">
        <v>9205</v>
      </c>
      <c r="E1716" s="4">
        <v>1715</v>
      </c>
      <c r="F1716" s="4">
        <v>9</v>
      </c>
      <c r="G1716" s="4" t="s">
        <v>5715</v>
      </c>
      <c r="H1716" s="4" t="s">
        <v>5716</v>
      </c>
      <c r="I1716" s="4">
        <v>4</v>
      </c>
      <c r="J1716" s="4" t="s">
        <v>6005</v>
      </c>
      <c r="K1716" s="4" t="s">
        <v>6006</v>
      </c>
      <c r="L1716" s="4">
        <v>1</v>
      </c>
      <c r="M1716" s="4" t="s">
        <v>6007</v>
      </c>
      <c r="N1716" s="4" t="s">
        <v>6008</v>
      </c>
      <c r="T1716" s="4" t="s">
        <v>10256</v>
      </c>
      <c r="U1716" s="4" t="s">
        <v>73</v>
      </c>
      <c r="V1716" s="4" t="s">
        <v>74</v>
      </c>
      <c r="W1716" s="4" t="s">
        <v>126</v>
      </c>
      <c r="X1716" s="4" t="s">
        <v>10257</v>
      </c>
      <c r="Y1716" s="4" t="s">
        <v>2805</v>
      </c>
      <c r="Z1716" s="4" t="s">
        <v>1742</v>
      </c>
      <c r="AC1716" s="4">
        <v>54</v>
      </c>
      <c r="AD1716" s="4" t="s">
        <v>151</v>
      </c>
      <c r="AE1716" s="4" t="s">
        <v>152</v>
      </c>
      <c r="AJ1716" s="4" t="s">
        <v>34</v>
      </c>
      <c r="AK1716" s="4" t="s">
        <v>35</v>
      </c>
      <c r="AL1716" s="4" t="s">
        <v>115</v>
      </c>
      <c r="AM1716" s="4" t="s">
        <v>10258</v>
      </c>
      <c r="AT1716" s="4" t="s">
        <v>82</v>
      </c>
      <c r="AU1716" s="4" t="s">
        <v>83</v>
      </c>
      <c r="AV1716" s="4" t="s">
        <v>2491</v>
      </c>
      <c r="AW1716" s="4" t="s">
        <v>2492</v>
      </c>
      <c r="BG1716" s="4" t="s">
        <v>82</v>
      </c>
      <c r="BH1716" s="4" t="s">
        <v>83</v>
      </c>
      <c r="BI1716" s="4" t="s">
        <v>6009</v>
      </c>
      <c r="BJ1716" s="4" t="s">
        <v>6010</v>
      </c>
      <c r="BK1716" s="4" t="s">
        <v>82</v>
      </c>
      <c r="BL1716" s="4" t="s">
        <v>83</v>
      </c>
      <c r="BM1716" s="4" t="s">
        <v>3271</v>
      </c>
      <c r="BN1716" s="4" t="s">
        <v>3272</v>
      </c>
      <c r="BO1716" s="4" t="s">
        <v>82</v>
      </c>
      <c r="BP1716" s="4" t="s">
        <v>83</v>
      </c>
      <c r="BQ1716" s="4" t="s">
        <v>6011</v>
      </c>
      <c r="BR1716" s="4" t="s">
        <v>6012</v>
      </c>
      <c r="BS1716" s="4" t="s">
        <v>488</v>
      </c>
      <c r="BT1716" s="4" t="s">
        <v>489</v>
      </c>
    </row>
    <row r="1717" spans="1:72" ht="13.5" customHeight="1">
      <c r="A1717" s="6" t="str">
        <f>HYPERLINK("http://kyu.snu.ac.kr/sdhj/index.jsp?type=hj/GK14791_00IM0001_150b.jpg","1870_해북촌_150b")</f>
        <v>1870_해북촌_150b</v>
      </c>
      <c r="B1717" s="4">
        <v>1870</v>
      </c>
      <c r="C1717" s="4" t="s">
        <v>9895</v>
      </c>
      <c r="D1717" s="4" t="s">
        <v>9896</v>
      </c>
      <c r="E1717" s="4">
        <v>1716</v>
      </c>
      <c r="F1717" s="4">
        <v>9</v>
      </c>
      <c r="G1717" s="4" t="s">
        <v>5715</v>
      </c>
      <c r="H1717" s="4" t="s">
        <v>5716</v>
      </c>
      <c r="I1717" s="4">
        <v>4</v>
      </c>
      <c r="L1717" s="4">
        <v>1</v>
      </c>
      <c r="M1717" s="4" t="s">
        <v>6007</v>
      </c>
      <c r="N1717" s="4" t="s">
        <v>6008</v>
      </c>
      <c r="S1717" s="4" t="s">
        <v>96</v>
      </c>
      <c r="T1717" s="4" t="s">
        <v>97</v>
      </c>
      <c r="W1717" s="4" t="s">
        <v>426</v>
      </c>
      <c r="X1717" s="4" t="s">
        <v>427</v>
      </c>
      <c r="Y1717" s="4" t="s">
        <v>100</v>
      </c>
      <c r="Z1717" s="4" t="s">
        <v>101</v>
      </c>
      <c r="AC1717" s="4">
        <v>59</v>
      </c>
      <c r="AD1717" s="4" t="s">
        <v>378</v>
      </c>
      <c r="AE1717" s="4" t="s">
        <v>379</v>
      </c>
      <c r="AJ1717" s="4" t="s">
        <v>104</v>
      </c>
      <c r="AK1717" s="4" t="s">
        <v>105</v>
      </c>
      <c r="AL1717" s="4" t="s">
        <v>428</v>
      </c>
      <c r="AM1717" s="4" t="s">
        <v>429</v>
      </c>
      <c r="AT1717" s="4" t="s">
        <v>73</v>
      </c>
      <c r="AU1717" s="4" t="s">
        <v>74</v>
      </c>
      <c r="AV1717" s="4" t="s">
        <v>6013</v>
      </c>
      <c r="AW1717" s="4" t="s">
        <v>6014</v>
      </c>
      <c r="BG1717" s="4" t="s">
        <v>82</v>
      </c>
      <c r="BH1717" s="4" t="s">
        <v>83</v>
      </c>
      <c r="BI1717" s="4" t="s">
        <v>6015</v>
      </c>
      <c r="BJ1717" s="4" t="s">
        <v>6016</v>
      </c>
      <c r="BK1717" s="4" t="s">
        <v>82</v>
      </c>
      <c r="BL1717" s="4" t="s">
        <v>83</v>
      </c>
      <c r="BM1717" s="4" t="s">
        <v>10259</v>
      </c>
      <c r="BN1717" s="4" t="s">
        <v>10260</v>
      </c>
      <c r="BO1717" s="4" t="s">
        <v>82</v>
      </c>
      <c r="BP1717" s="4" t="s">
        <v>83</v>
      </c>
      <c r="BQ1717" s="4" t="s">
        <v>8971</v>
      </c>
      <c r="BR1717" s="4" t="s">
        <v>10261</v>
      </c>
      <c r="BS1717" s="4" t="s">
        <v>684</v>
      </c>
      <c r="BT1717" s="4" t="s">
        <v>685</v>
      </c>
    </row>
    <row r="1718" spans="1:72" ht="13.5" customHeight="1">
      <c r="A1718" s="6" t="str">
        <f>HYPERLINK("http://kyu.snu.ac.kr/sdhj/index.jsp?type=hj/GK14791_00IM0001_150b.jpg","1870_해북촌_150b")</f>
        <v>1870_해북촌_150b</v>
      </c>
      <c r="B1718" s="4">
        <v>1870</v>
      </c>
      <c r="C1718" s="4" t="s">
        <v>9352</v>
      </c>
      <c r="D1718" s="4" t="s">
        <v>9353</v>
      </c>
      <c r="E1718" s="4">
        <v>1717</v>
      </c>
      <c r="F1718" s="4">
        <v>9</v>
      </c>
      <c r="G1718" s="4" t="s">
        <v>5715</v>
      </c>
      <c r="H1718" s="4" t="s">
        <v>5716</v>
      </c>
      <c r="I1718" s="4">
        <v>4</v>
      </c>
      <c r="L1718" s="4">
        <v>1</v>
      </c>
      <c r="M1718" s="4" t="s">
        <v>6007</v>
      </c>
      <c r="N1718" s="4" t="s">
        <v>6008</v>
      </c>
      <c r="S1718" s="4" t="s">
        <v>116</v>
      </c>
      <c r="T1718" s="4" t="s">
        <v>117</v>
      </c>
      <c r="Y1718" s="4" t="s">
        <v>6017</v>
      </c>
      <c r="Z1718" s="4" t="s">
        <v>6018</v>
      </c>
      <c r="AC1718" s="4">
        <v>25</v>
      </c>
      <c r="AD1718" s="4" t="s">
        <v>448</v>
      </c>
      <c r="AE1718" s="4" t="s">
        <v>449</v>
      </c>
    </row>
    <row r="1719" spans="1:72" ht="13.5" customHeight="1">
      <c r="A1719" s="6" t="str">
        <f>HYPERLINK("http://kyu.snu.ac.kr/sdhj/index.jsp?type=hj/GK14791_00IM0001_150b.jpg","1870_해북촌_150b")</f>
        <v>1870_해북촌_150b</v>
      </c>
      <c r="B1719" s="4">
        <v>1870</v>
      </c>
      <c r="C1719" s="4" t="s">
        <v>9352</v>
      </c>
      <c r="D1719" s="4" t="s">
        <v>9353</v>
      </c>
      <c r="E1719" s="4">
        <v>1718</v>
      </c>
      <c r="F1719" s="4">
        <v>9</v>
      </c>
      <c r="G1719" s="4" t="s">
        <v>5715</v>
      </c>
      <c r="H1719" s="4" t="s">
        <v>5716</v>
      </c>
      <c r="I1719" s="4">
        <v>4</v>
      </c>
      <c r="L1719" s="4">
        <v>1</v>
      </c>
      <c r="M1719" s="4" t="s">
        <v>6007</v>
      </c>
      <c r="N1719" s="4" t="s">
        <v>6008</v>
      </c>
      <c r="S1719" s="4" t="s">
        <v>124</v>
      </c>
      <c r="T1719" s="4" t="s">
        <v>125</v>
      </c>
      <c r="W1719" s="4" t="s">
        <v>1167</v>
      </c>
      <c r="X1719" s="4" t="s">
        <v>1168</v>
      </c>
      <c r="Y1719" s="4" t="s">
        <v>100</v>
      </c>
      <c r="Z1719" s="4" t="s">
        <v>101</v>
      </c>
      <c r="AC1719" s="4">
        <v>24</v>
      </c>
      <c r="AD1719" s="4" t="s">
        <v>1000</v>
      </c>
      <c r="AE1719" s="4" t="s">
        <v>1001</v>
      </c>
    </row>
    <row r="1720" spans="1:72" ht="13.5" customHeight="1">
      <c r="A1720" s="6" t="str">
        <f>HYPERLINK("http://kyu.snu.ac.kr/sdhj/index.jsp?type=hj/GK14791_00IM0001_150b.jpg","1870_해북촌_150b")</f>
        <v>1870_해북촌_150b</v>
      </c>
      <c r="B1720" s="4">
        <v>1870</v>
      </c>
      <c r="C1720" s="4" t="s">
        <v>9352</v>
      </c>
      <c r="D1720" s="4" t="s">
        <v>9353</v>
      </c>
      <c r="E1720" s="4">
        <v>1719</v>
      </c>
      <c r="F1720" s="4">
        <v>9</v>
      </c>
      <c r="G1720" s="4" t="s">
        <v>5715</v>
      </c>
      <c r="H1720" s="4" t="s">
        <v>5716</v>
      </c>
      <c r="I1720" s="4">
        <v>4</v>
      </c>
      <c r="L1720" s="4">
        <v>1</v>
      </c>
      <c r="M1720" s="4" t="s">
        <v>6007</v>
      </c>
      <c r="N1720" s="4" t="s">
        <v>6008</v>
      </c>
      <c r="T1720" s="4" t="s">
        <v>10262</v>
      </c>
      <c r="U1720" s="4" t="s">
        <v>138</v>
      </c>
      <c r="V1720" s="4" t="s">
        <v>139</v>
      </c>
      <c r="Y1720" s="4" t="s">
        <v>6019</v>
      </c>
      <c r="Z1720" s="4" t="s">
        <v>6020</v>
      </c>
      <c r="AD1720" s="4" t="s">
        <v>78</v>
      </c>
      <c r="AE1720" s="4" t="s">
        <v>79</v>
      </c>
    </row>
    <row r="1721" spans="1:72" ht="13.5" customHeight="1">
      <c r="A1721" s="6" t="str">
        <f>HYPERLINK("http://kyu.snu.ac.kr/sdhj/index.jsp?type=hj/GK14791_00IM0001_150b.jpg","1870_해북촌_150b")</f>
        <v>1870_해북촌_150b</v>
      </c>
      <c r="B1721" s="4">
        <v>1870</v>
      </c>
      <c r="C1721" s="4" t="s">
        <v>9352</v>
      </c>
      <c r="D1721" s="4" t="s">
        <v>9353</v>
      </c>
      <c r="E1721" s="4">
        <v>1720</v>
      </c>
      <c r="F1721" s="4">
        <v>9</v>
      </c>
      <c r="G1721" s="4" t="s">
        <v>5715</v>
      </c>
      <c r="H1721" s="4" t="s">
        <v>5716</v>
      </c>
      <c r="I1721" s="4">
        <v>4</v>
      </c>
      <c r="L1721" s="4">
        <v>1</v>
      </c>
      <c r="M1721" s="4" t="s">
        <v>6007</v>
      </c>
      <c r="N1721" s="4" t="s">
        <v>6008</v>
      </c>
      <c r="T1721" s="4" t="s">
        <v>10262</v>
      </c>
      <c r="U1721" s="4" t="s">
        <v>138</v>
      </c>
      <c r="V1721" s="4" t="s">
        <v>139</v>
      </c>
      <c r="Y1721" s="4" t="s">
        <v>2959</v>
      </c>
      <c r="Z1721" s="4" t="s">
        <v>2960</v>
      </c>
      <c r="AD1721" s="4" t="s">
        <v>378</v>
      </c>
      <c r="AE1721" s="4" t="s">
        <v>379</v>
      </c>
    </row>
    <row r="1722" spans="1:72" ht="13.5" customHeight="1">
      <c r="A1722" s="6" t="str">
        <f>HYPERLINK("http://kyu.snu.ac.kr/sdhj/index.jsp?type=hj/GK14791_00IM0001_150b.jpg","1870_해북촌_150b")</f>
        <v>1870_해북촌_150b</v>
      </c>
      <c r="B1722" s="4">
        <v>1870</v>
      </c>
      <c r="C1722" s="4" t="s">
        <v>9352</v>
      </c>
      <c r="D1722" s="4" t="s">
        <v>9353</v>
      </c>
      <c r="E1722" s="4">
        <v>1721</v>
      </c>
      <c r="F1722" s="4">
        <v>9</v>
      </c>
      <c r="G1722" s="4" t="s">
        <v>5715</v>
      </c>
      <c r="H1722" s="4" t="s">
        <v>5716</v>
      </c>
      <c r="I1722" s="4">
        <v>4</v>
      </c>
      <c r="L1722" s="4">
        <v>2</v>
      </c>
      <c r="M1722" s="4" t="s">
        <v>6005</v>
      </c>
      <c r="N1722" s="4" t="s">
        <v>6006</v>
      </c>
      <c r="T1722" s="4" t="s">
        <v>9022</v>
      </c>
      <c r="U1722" s="4" t="s">
        <v>73</v>
      </c>
      <c r="V1722" s="4" t="s">
        <v>74</v>
      </c>
      <c r="W1722" s="4" t="s">
        <v>490</v>
      </c>
      <c r="X1722" s="4" t="s">
        <v>491</v>
      </c>
      <c r="Y1722" s="4" t="s">
        <v>6021</v>
      </c>
      <c r="Z1722" s="4" t="s">
        <v>6022</v>
      </c>
      <c r="AC1722" s="4">
        <v>55</v>
      </c>
      <c r="AD1722" s="4" t="s">
        <v>258</v>
      </c>
      <c r="AE1722" s="4" t="s">
        <v>259</v>
      </c>
      <c r="AJ1722" s="4" t="s">
        <v>34</v>
      </c>
      <c r="AK1722" s="4" t="s">
        <v>35</v>
      </c>
      <c r="AL1722" s="4" t="s">
        <v>488</v>
      </c>
      <c r="AM1722" s="4" t="s">
        <v>489</v>
      </c>
      <c r="AT1722" s="4" t="s">
        <v>82</v>
      </c>
      <c r="AU1722" s="4" t="s">
        <v>83</v>
      </c>
      <c r="AV1722" s="4" t="s">
        <v>6023</v>
      </c>
      <c r="AW1722" s="4" t="s">
        <v>6024</v>
      </c>
      <c r="BG1722" s="4" t="s">
        <v>82</v>
      </c>
      <c r="BH1722" s="4" t="s">
        <v>83</v>
      </c>
      <c r="BI1722" s="4" t="s">
        <v>4232</v>
      </c>
      <c r="BJ1722" s="4" t="s">
        <v>4233</v>
      </c>
      <c r="BK1722" s="4" t="s">
        <v>82</v>
      </c>
      <c r="BL1722" s="4" t="s">
        <v>83</v>
      </c>
      <c r="BM1722" s="4" t="s">
        <v>8972</v>
      </c>
      <c r="BN1722" s="4" t="s">
        <v>10263</v>
      </c>
      <c r="BO1722" s="4" t="s">
        <v>82</v>
      </c>
      <c r="BP1722" s="4" t="s">
        <v>83</v>
      </c>
      <c r="BQ1722" s="4" t="s">
        <v>6025</v>
      </c>
      <c r="BR1722" s="4" t="s">
        <v>6026</v>
      </c>
      <c r="BS1722" s="4" t="s">
        <v>727</v>
      </c>
      <c r="BT1722" s="4" t="s">
        <v>728</v>
      </c>
    </row>
    <row r="1723" spans="1:72" ht="13.5" customHeight="1">
      <c r="A1723" s="6" t="str">
        <f>HYPERLINK("http://kyu.snu.ac.kr/sdhj/index.jsp?type=hj/GK14791_00IM0001_150b.jpg","1870_해북촌_150b")</f>
        <v>1870_해북촌_150b</v>
      </c>
      <c r="B1723" s="4">
        <v>1870</v>
      </c>
      <c r="C1723" s="4" t="s">
        <v>9466</v>
      </c>
      <c r="D1723" s="4" t="s">
        <v>9467</v>
      </c>
      <c r="E1723" s="4">
        <v>1722</v>
      </c>
      <c r="F1723" s="4">
        <v>9</v>
      </c>
      <c r="G1723" s="4" t="s">
        <v>5715</v>
      </c>
      <c r="H1723" s="4" t="s">
        <v>5716</v>
      </c>
      <c r="I1723" s="4">
        <v>4</v>
      </c>
      <c r="L1723" s="4">
        <v>2</v>
      </c>
      <c r="M1723" s="4" t="s">
        <v>6005</v>
      </c>
      <c r="N1723" s="4" t="s">
        <v>6006</v>
      </c>
      <c r="S1723" s="4" t="s">
        <v>96</v>
      </c>
      <c r="T1723" s="4" t="s">
        <v>97</v>
      </c>
      <c r="W1723" s="4" t="s">
        <v>426</v>
      </c>
      <c r="X1723" s="4" t="s">
        <v>427</v>
      </c>
      <c r="Y1723" s="4" t="s">
        <v>100</v>
      </c>
      <c r="Z1723" s="4" t="s">
        <v>101</v>
      </c>
      <c r="AC1723" s="4">
        <v>51</v>
      </c>
      <c r="AD1723" s="4" t="s">
        <v>588</v>
      </c>
      <c r="AE1723" s="4" t="s">
        <v>589</v>
      </c>
      <c r="AJ1723" s="4" t="s">
        <v>104</v>
      </c>
      <c r="AK1723" s="4" t="s">
        <v>105</v>
      </c>
      <c r="AL1723" s="4" t="s">
        <v>428</v>
      </c>
      <c r="AM1723" s="4" t="s">
        <v>429</v>
      </c>
      <c r="AT1723" s="4" t="s">
        <v>82</v>
      </c>
      <c r="AU1723" s="4" t="s">
        <v>83</v>
      </c>
      <c r="AV1723" s="4" t="s">
        <v>6027</v>
      </c>
      <c r="AW1723" s="4" t="s">
        <v>3357</v>
      </c>
      <c r="BG1723" s="4" t="s">
        <v>82</v>
      </c>
      <c r="BH1723" s="4" t="s">
        <v>83</v>
      </c>
      <c r="BI1723" s="4" t="s">
        <v>224</v>
      </c>
      <c r="BJ1723" s="4" t="s">
        <v>225</v>
      </c>
      <c r="BK1723" s="4" t="s">
        <v>82</v>
      </c>
      <c r="BL1723" s="4" t="s">
        <v>83</v>
      </c>
      <c r="BM1723" s="4" t="s">
        <v>6028</v>
      </c>
      <c r="BN1723" s="4" t="s">
        <v>6029</v>
      </c>
      <c r="BO1723" s="4" t="s">
        <v>82</v>
      </c>
      <c r="BP1723" s="4" t="s">
        <v>83</v>
      </c>
      <c r="BQ1723" s="4" t="s">
        <v>6030</v>
      </c>
      <c r="BR1723" s="4" t="s">
        <v>6031</v>
      </c>
      <c r="BS1723" s="4" t="s">
        <v>260</v>
      </c>
      <c r="BT1723" s="4" t="s">
        <v>261</v>
      </c>
    </row>
    <row r="1724" spans="1:72" ht="13.5" customHeight="1">
      <c r="A1724" s="6" t="str">
        <f>HYPERLINK("http://kyu.snu.ac.kr/sdhj/index.jsp?type=hj/GK14791_00IM0001_151a.jpg","1870_해북촌_151a")</f>
        <v>1870_해북촌_151a</v>
      </c>
      <c r="B1724" s="4">
        <v>1870</v>
      </c>
      <c r="C1724" s="4" t="s">
        <v>9876</v>
      </c>
      <c r="D1724" s="4" t="s">
        <v>9877</v>
      </c>
      <c r="E1724" s="4">
        <v>1723</v>
      </c>
      <c r="F1724" s="4">
        <v>9</v>
      </c>
      <c r="G1724" s="4" t="s">
        <v>5715</v>
      </c>
      <c r="H1724" s="4" t="s">
        <v>5716</v>
      </c>
      <c r="I1724" s="4">
        <v>4</v>
      </c>
      <c r="L1724" s="4">
        <v>2</v>
      </c>
      <c r="M1724" s="4" t="s">
        <v>6005</v>
      </c>
      <c r="N1724" s="4" t="s">
        <v>6006</v>
      </c>
      <c r="S1724" s="4" t="s">
        <v>165</v>
      </c>
      <c r="T1724" s="4" t="s">
        <v>166</v>
      </c>
      <c r="Y1724" s="4" t="s">
        <v>6032</v>
      </c>
      <c r="Z1724" s="4" t="s">
        <v>6033</v>
      </c>
      <c r="AC1724" s="4">
        <v>48</v>
      </c>
      <c r="AD1724" s="4" t="s">
        <v>536</v>
      </c>
      <c r="AE1724" s="4" t="s">
        <v>537</v>
      </c>
    </row>
    <row r="1725" spans="1:72" ht="13.5" customHeight="1">
      <c r="A1725" s="6" t="str">
        <f>HYPERLINK("http://kyu.snu.ac.kr/sdhj/index.jsp?type=hj/GK14791_00IM0001_151a.jpg","1870_해북촌_151a")</f>
        <v>1870_해북촌_151a</v>
      </c>
      <c r="B1725" s="4">
        <v>1870</v>
      </c>
      <c r="C1725" s="4" t="s">
        <v>9026</v>
      </c>
      <c r="D1725" s="4" t="s">
        <v>9027</v>
      </c>
      <c r="E1725" s="4">
        <v>1724</v>
      </c>
      <c r="F1725" s="4">
        <v>9</v>
      </c>
      <c r="G1725" s="4" t="s">
        <v>5715</v>
      </c>
      <c r="H1725" s="4" t="s">
        <v>5716</v>
      </c>
      <c r="I1725" s="4">
        <v>4</v>
      </c>
      <c r="L1725" s="4">
        <v>2</v>
      </c>
      <c r="M1725" s="4" t="s">
        <v>6005</v>
      </c>
      <c r="N1725" s="4" t="s">
        <v>6006</v>
      </c>
      <c r="S1725" s="4" t="s">
        <v>1092</v>
      </c>
      <c r="T1725" s="4" t="s">
        <v>495</v>
      </c>
      <c r="W1725" s="4" t="s">
        <v>1269</v>
      </c>
      <c r="X1725" s="4" t="s">
        <v>585</v>
      </c>
      <c r="Y1725" s="4" t="s">
        <v>100</v>
      </c>
      <c r="Z1725" s="4" t="s">
        <v>101</v>
      </c>
      <c r="AC1725" s="4">
        <v>34</v>
      </c>
      <c r="AD1725" s="4" t="s">
        <v>540</v>
      </c>
      <c r="AE1725" s="4" t="s">
        <v>541</v>
      </c>
    </row>
    <row r="1726" spans="1:72" ht="13.5" customHeight="1">
      <c r="A1726" s="6" t="str">
        <f>HYPERLINK("http://kyu.snu.ac.kr/sdhj/index.jsp?type=hj/GK14791_00IM0001_151a.jpg","1870_해북촌_151a")</f>
        <v>1870_해북촌_151a</v>
      </c>
      <c r="B1726" s="4">
        <v>1870</v>
      </c>
      <c r="C1726" s="4" t="s">
        <v>9026</v>
      </c>
      <c r="D1726" s="4" t="s">
        <v>9027</v>
      </c>
      <c r="E1726" s="4">
        <v>1725</v>
      </c>
      <c r="F1726" s="4">
        <v>9</v>
      </c>
      <c r="G1726" s="4" t="s">
        <v>5715</v>
      </c>
      <c r="H1726" s="4" t="s">
        <v>5716</v>
      </c>
      <c r="I1726" s="4">
        <v>4</v>
      </c>
      <c r="L1726" s="4">
        <v>2</v>
      </c>
      <c r="M1726" s="4" t="s">
        <v>6005</v>
      </c>
      <c r="N1726" s="4" t="s">
        <v>6006</v>
      </c>
      <c r="T1726" s="4" t="s">
        <v>9029</v>
      </c>
      <c r="U1726" s="4" t="s">
        <v>138</v>
      </c>
      <c r="V1726" s="4" t="s">
        <v>139</v>
      </c>
      <c r="Y1726" s="4" t="s">
        <v>6034</v>
      </c>
      <c r="Z1726" s="4" t="s">
        <v>6035</v>
      </c>
      <c r="AD1726" s="4" t="s">
        <v>540</v>
      </c>
      <c r="AE1726" s="4" t="s">
        <v>541</v>
      </c>
    </row>
    <row r="1727" spans="1:72" ht="13.5" customHeight="1">
      <c r="A1727" s="6" t="str">
        <f>HYPERLINK("http://kyu.snu.ac.kr/sdhj/index.jsp?type=hj/GK14791_00IM0001_151a.jpg","1870_해북촌_151a")</f>
        <v>1870_해북촌_151a</v>
      </c>
      <c r="B1727" s="4">
        <v>1870</v>
      </c>
      <c r="C1727" s="4" t="s">
        <v>9026</v>
      </c>
      <c r="D1727" s="4" t="s">
        <v>9027</v>
      </c>
      <c r="E1727" s="4">
        <v>1726</v>
      </c>
      <c r="F1727" s="4">
        <v>9</v>
      </c>
      <c r="G1727" s="4" t="s">
        <v>5715</v>
      </c>
      <c r="H1727" s="4" t="s">
        <v>5716</v>
      </c>
      <c r="I1727" s="4">
        <v>4</v>
      </c>
      <c r="L1727" s="4">
        <v>2</v>
      </c>
      <c r="M1727" s="4" t="s">
        <v>6005</v>
      </c>
      <c r="N1727" s="4" t="s">
        <v>6006</v>
      </c>
      <c r="T1727" s="4" t="s">
        <v>9029</v>
      </c>
      <c r="U1727" s="4" t="s">
        <v>138</v>
      </c>
      <c r="V1727" s="4" t="s">
        <v>139</v>
      </c>
      <c r="Y1727" s="4" t="s">
        <v>1751</v>
      </c>
      <c r="Z1727" s="4" t="s">
        <v>1752</v>
      </c>
      <c r="AD1727" s="4" t="s">
        <v>232</v>
      </c>
      <c r="AE1727" s="4" t="s">
        <v>233</v>
      </c>
    </row>
    <row r="1728" spans="1:72" ht="13.5" customHeight="1">
      <c r="A1728" s="6" t="str">
        <f>HYPERLINK("http://kyu.snu.ac.kr/sdhj/index.jsp?type=hj/GK14791_00IM0001_151a.jpg","1870_해북촌_151a")</f>
        <v>1870_해북촌_151a</v>
      </c>
      <c r="B1728" s="4">
        <v>1870</v>
      </c>
      <c r="C1728" s="4" t="s">
        <v>9026</v>
      </c>
      <c r="D1728" s="4" t="s">
        <v>9027</v>
      </c>
      <c r="E1728" s="4">
        <v>1727</v>
      </c>
      <c r="F1728" s="4">
        <v>9</v>
      </c>
      <c r="G1728" s="4" t="s">
        <v>5715</v>
      </c>
      <c r="H1728" s="4" t="s">
        <v>5716</v>
      </c>
      <c r="I1728" s="4">
        <v>4</v>
      </c>
      <c r="L1728" s="4">
        <v>3</v>
      </c>
      <c r="M1728" s="4" t="s">
        <v>6036</v>
      </c>
      <c r="N1728" s="4" t="s">
        <v>6037</v>
      </c>
      <c r="T1728" s="4" t="s">
        <v>10089</v>
      </c>
      <c r="U1728" s="4" t="s">
        <v>73</v>
      </c>
      <c r="V1728" s="4" t="s">
        <v>74</v>
      </c>
      <c r="W1728" s="4" t="s">
        <v>216</v>
      </c>
      <c r="X1728" s="4" t="s">
        <v>217</v>
      </c>
      <c r="Y1728" s="4" t="s">
        <v>6038</v>
      </c>
      <c r="Z1728" s="4" t="s">
        <v>6039</v>
      </c>
      <c r="AC1728" s="4">
        <v>92</v>
      </c>
      <c r="AD1728" s="4" t="s">
        <v>134</v>
      </c>
      <c r="AE1728" s="4" t="s">
        <v>135</v>
      </c>
      <c r="AJ1728" s="4" t="s">
        <v>34</v>
      </c>
      <c r="AK1728" s="4" t="s">
        <v>35</v>
      </c>
      <c r="AL1728" s="4" t="s">
        <v>212</v>
      </c>
      <c r="AM1728" s="4" t="s">
        <v>213</v>
      </c>
      <c r="AT1728" s="4" t="s">
        <v>82</v>
      </c>
      <c r="AU1728" s="4" t="s">
        <v>83</v>
      </c>
      <c r="AV1728" s="4" t="s">
        <v>5822</v>
      </c>
      <c r="AW1728" s="4" t="s">
        <v>5823</v>
      </c>
      <c r="BG1728" s="4" t="s">
        <v>82</v>
      </c>
      <c r="BH1728" s="4" t="s">
        <v>83</v>
      </c>
      <c r="BI1728" s="4" t="s">
        <v>6040</v>
      </c>
      <c r="BJ1728" s="4" t="s">
        <v>6041</v>
      </c>
      <c r="BK1728" s="4" t="s">
        <v>82</v>
      </c>
      <c r="BL1728" s="4" t="s">
        <v>83</v>
      </c>
      <c r="BM1728" s="4" t="s">
        <v>6042</v>
      </c>
      <c r="BN1728" s="4" t="s">
        <v>6043</v>
      </c>
      <c r="BO1728" s="4" t="s">
        <v>82</v>
      </c>
      <c r="BP1728" s="4" t="s">
        <v>83</v>
      </c>
      <c r="BQ1728" s="4" t="s">
        <v>6044</v>
      </c>
      <c r="BR1728" s="4" t="s">
        <v>6045</v>
      </c>
      <c r="BS1728" s="4" t="s">
        <v>115</v>
      </c>
      <c r="BT1728" s="4" t="s">
        <v>10248</v>
      </c>
    </row>
    <row r="1729" spans="1:72" ht="13.5" customHeight="1">
      <c r="A1729" s="6" t="str">
        <f>HYPERLINK("http://kyu.snu.ac.kr/sdhj/index.jsp?type=hj/GK14791_00IM0001_151a.jpg","1870_해북촌_151a")</f>
        <v>1870_해북촌_151a</v>
      </c>
      <c r="B1729" s="4">
        <v>1870</v>
      </c>
      <c r="C1729" s="4" t="s">
        <v>10249</v>
      </c>
      <c r="D1729" s="4" t="s">
        <v>10250</v>
      </c>
      <c r="E1729" s="4">
        <v>1728</v>
      </c>
      <c r="F1729" s="4">
        <v>9</v>
      </c>
      <c r="G1729" s="4" t="s">
        <v>5715</v>
      </c>
      <c r="H1729" s="4" t="s">
        <v>5716</v>
      </c>
      <c r="I1729" s="4">
        <v>4</v>
      </c>
      <c r="L1729" s="4">
        <v>3</v>
      </c>
      <c r="M1729" s="4" t="s">
        <v>6036</v>
      </c>
      <c r="N1729" s="4" t="s">
        <v>6037</v>
      </c>
      <c r="S1729" s="4" t="s">
        <v>96</v>
      </c>
      <c r="T1729" s="4" t="s">
        <v>97</v>
      </c>
      <c r="W1729" s="4" t="s">
        <v>198</v>
      </c>
      <c r="X1729" s="4" t="s">
        <v>199</v>
      </c>
      <c r="Y1729" s="4" t="s">
        <v>100</v>
      </c>
      <c r="Z1729" s="4" t="s">
        <v>101</v>
      </c>
      <c r="AC1729" s="4">
        <v>50</v>
      </c>
      <c r="AD1729" s="4" t="s">
        <v>701</v>
      </c>
      <c r="AE1729" s="4" t="s">
        <v>702</v>
      </c>
      <c r="AJ1729" s="4" t="s">
        <v>104</v>
      </c>
      <c r="AK1729" s="4" t="s">
        <v>105</v>
      </c>
      <c r="AL1729" s="4" t="s">
        <v>202</v>
      </c>
      <c r="AM1729" s="4" t="s">
        <v>203</v>
      </c>
      <c r="AT1729" s="4" t="s">
        <v>82</v>
      </c>
      <c r="AU1729" s="4" t="s">
        <v>83</v>
      </c>
      <c r="AV1729" s="4" t="s">
        <v>2572</v>
      </c>
      <c r="AW1729" s="4" t="s">
        <v>1657</v>
      </c>
      <c r="BG1729" s="4" t="s">
        <v>82</v>
      </c>
      <c r="BH1729" s="4" t="s">
        <v>83</v>
      </c>
      <c r="BI1729" s="4" t="s">
        <v>5008</v>
      </c>
      <c r="BJ1729" s="4" t="s">
        <v>5009</v>
      </c>
      <c r="BK1729" s="4" t="s">
        <v>82</v>
      </c>
      <c r="BL1729" s="4" t="s">
        <v>83</v>
      </c>
      <c r="BM1729" s="4" t="s">
        <v>6046</v>
      </c>
      <c r="BN1729" s="4" t="s">
        <v>6047</v>
      </c>
      <c r="BO1729" s="4" t="s">
        <v>82</v>
      </c>
      <c r="BP1729" s="4" t="s">
        <v>83</v>
      </c>
      <c r="BQ1729" s="4" t="s">
        <v>6048</v>
      </c>
      <c r="BR1729" s="4" t="s">
        <v>6049</v>
      </c>
      <c r="BS1729" s="4" t="s">
        <v>212</v>
      </c>
      <c r="BT1729" s="4" t="s">
        <v>213</v>
      </c>
    </row>
    <row r="1730" spans="1:72" ht="13.5" customHeight="1">
      <c r="A1730" s="6" t="str">
        <f>HYPERLINK("http://kyu.snu.ac.kr/sdhj/index.jsp?type=hj/GK14791_00IM0001_151a.jpg","1870_해북촌_151a")</f>
        <v>1870_해북촌_151a</v>
      </c>
      <c r="B1730" s="4">
        <v>1870</v>
      </c>
      <c r="C1730" s="4" t="s">
        <v>9094</v>
      </c>
      <c r="D1730" s="4" t="s">
        <v>9095</v>
      </c>
      <c r="E1730" s="4">
        <v>1729</v>
      </c>
      <c r="F1730" s="4">
        <v>9</v>
      </c>
      <c r="G1730" s="4" t="s">
        <v>5715</v>
      </c>
      <c r="H1730" s="4" t="s">
        <v>5716</v>
      </c>
      <c r="I1730" s="4">
        <v>4</v>
      </c>
      <c r="L1730" s="4">
        <v>3</v>
      </c>
      <c r="M1730" s="4" t="s">
        <v>6036</v>
      </c>
      <c r="N1730" s="4" t="s">
        <v>6037</v>
      </c>
      <c r="S1730" s="4" t="s">
        <v>116</v>
      </c>
      <c r="T1730" s="4" t="s">
        <v>117</v>
      </c>
      <c r="Y1730" s="4" t="s">
        <v>6050</v>
      </c>
      <c r="Z1730" s="4" t="s">
        <v>6051</v>
      </c>
      <c r="AC1730" s="4">
        <v>41</v>
      </c>
      <c r="AD1730" s="4" t="s">
        <v>174</v>
      </c>
      <c r="AE1730" s="4" t="s">
        <v>175</v>
      </c>
    </row>
    <row r="1731" spans="1:72" ht="13.5" customHeight="1">
      <c r="A1731" s="6" t="str">
        <f>HYPERLINK("http://kyu.snu.ac.kr/sdhj/index.jsp?type=hj/GK14791_00IM0001_151a.jpg","1870_해북촌_151a")</f>
        <v>1870_해북촌_151a</v>
      </c>
      <c r="B1731" s="4">
        <v>1870</v>
      </c>
      <c r="C1731" s="4" t="s">
        <v>9038</v>
      </c>
      <c r="D1731" s="4" t="s">
        <v>9039</v>
      </c>
      <c r="E1731" s="4">
        <v>1730</v>
      </c>
      <c r="F1731" s="4">
        <v>9</v>
      </c>
      <c r="G1731" s="4" t="s">
        <v>5715</v>
      </c>
      <c r="H1731" s="4" t="s">
        <v>5716</v>
      </c>
      <c r="I1731" s="4">
        <v>4</v>
      </c>
      <c r="L1731" s="4">
        <v>3</v>
      </c>
      <c r="M1731" s="4" t="s">
        <v>6036</v>
      </c>
      <c r="N1731" s="4" t="s">
        <v>6037</v>
      </c>
      <c r="S1731" s="4" t="s">
        <v>124</v>
      </c>
      <c r="T1731" s="4" t="s">
        <v>125</v>
      </c>
      <c r="W1731" s="4" t="s">
        <v>1269</v>
      </c>
      <c r="X1731" s="4" t="s">
        <v>585</v>
      </c>
      <c r="Y1731" s="4" t="s">
        <v>100</v>
      </c>
      <c r="Z1731" s="4" t="s">
        <v>101</v>
      </c>
      <c r="AC1731" s="4">
        <v>41</v>
      </c>
      <c r="AD1731" s="4" t="s">
        <v>174</v>
      </c>
      <c r="AE1731" s="4" t="s">
        <v>175</v>
      </c>
    </row>
    <row r="1732" spans="1:72" ht="13.5" customHeight="1">
      <c r="A1732" s="6" t="str">
        <f>HYPERLINK("http://kyu.snu.ac.kr/sdhj/index.jsp?type=hj/GK14791_00IM0001_151a.jpg","1870_해북촌_151a")</f>
        <v>1870_해북촌_151a</v>
      </c>
      <c r="B1732" s="4">
        <v>1870</v>
      </c>
      <c r="C1732" s="4" t="s">
        <v>9038</v>
      </c>
      <c r="D1732" s="4" t="s">
        <v>9039</v>
      </c>
      <c r="E1732" s="4">
        <v>1731</v>
      </c>
      <c r="F1732" s="4">
        <v>9</v>
      </c>
      <c r="G1732" s="4" t="s">
        <v>5715</v>
      </c>
      <c r="H1732" s="4" t="s">
        <v>5716</v>
      </c>
      <c r="I1732" s="4">
        <v>4</v>
      </c>
      <c r="L1732" s="4">
        <v>3</v>
      </c>
      <c r="M1732" s="4" t="s">
        <v>6036</v>
      </c>
      <c r="N1732" s="4" t="s">
        <v>6037</v>
      </c>
      <c r="S1732" s="4" t="s">
        <v>116</v>
      </c>
      <c r="T1732" s="4" t="s">
        <v>117</v>
      </c>
      <c r="Y1732" s="4" t="s">
        <v>6052</v>
      </c>
      <c r="Z1732" s="4" t="s">
        <v>6053</v>
      </c>
      <c r="AC1732" s="4">
        <v>31</v>
      </c>
      <c r="AD1732" s="4" t="s">
        <v>414</v>
      </c>
      <c r="AE1732" s="4" t="s">
        <v>415</v>
      </c>
    </row>
    <row r="1733" spans="1:72" ht="13.5" customHeight="1">
      <c r="A1733" s="6" t="str">
        <f>HYPERLINK("http://kyu.snu.ac.kr/sdhj/index.jsp?type=hj/GK14791_00IM0001_151a.jpg","1870_해북촌_151a")</f>
        <v>1870_해북촌_151a</v>
      </c>
      <c r="B1733" s="4">
        <v>1870</v>
      </c>
      <c r="C1733" s="4" t="s">
        <v>9038</v>
      </c>
      <c r="D1733" s="4" t="s">
        <v>9039</v>
      </c>
      <c r="E1733" s="4">
        <v>1732</v>
      </c>
      <c r="F1733" s="4">
        <v>9</v>
      </c>
      <c r="G1733" s="4" t="s">
        <v>5715</v>
      </c>
      <c r="H1733" s="4" t="s">
        <v>5716</v>
      </c>
      <c r="I1733" s="4">
        <v>4</v>
      </c>
      <c r="L1733" s="4">
        <v>3</v>
      </c>
      <c r="M1733" s="4" t="s">
        <v>6036</v>
      </c>
      <c r="N1733" s="4" t="s">
        <v>6037</v>
      </c>
      <c r="S1733" s="4" t="s">
        <v>124</v>
      </c>
      <c r="T1733" s="4" t="s">
        <v>125</v>
      </c>
      <c r="W1733" s="4" t="s">
        <v>173</v>
      </c>
      <c r="X1733" s="4" t="s">
        <v>10090</v>
      </c>
      <c r="Y1733" s="4" t="s">
        <v>100</v>
      </c>
      <c r="Z1733" s="4" t="s">
        <v>101</v>
      </c>
      <c r="AC1733" s="4">
        <v>31</v>
      </c>
      <c r="AD1733" s="4" t="s">
        <v>414</v>
      </c>
      <c r="AE1733" s="4" t="s">
        <v>415</v>
      </c>
    </row>
    <row r="1734" spans="1:72" ht="13.5" customHeight="1">
      <c r="A1734" s="6" t="str">
        <f>HYPERLINK("http://kyu.snu.ac.kr/sdhj/index.jsp?type=hj/GK14791_00IM0001_151a.jpg","1870_해북촌_151a")</f>
        <v>1870_해북촌_151a</v>
      </c>
      <c r="B1734" s="4">
        <v>1870</v>
      </c>
      <c r="C1734" s="4" t="s">
        <v>9038</v>
      </c>
      <c r="D1734" s="4" t="s">
        <v>9039</v>
      </c>
      <c r="E1734" s="4">
        <v>1733</v>
      </c>
      <c r="F1734" s="4">
        <v>9</v>
      </c>
      <c r="G1734" s="4" t="s">
        <v>5715</v>
      </c>
      <c r="H1734" s="4" t="s">
        <v>5716</v>
      </c>
      <c r="I1734" s="4">
        <v>4</v>
      </c>
      <c r="L1734" s="4">
        <v>3</v>
      </c>
      <c r="M1734" s="4" t="s">
        <v>6036</v>
      </c>
      <c r="N1734" s="4" t="s">
        <v>6037</v>
      </c>
      <c r="T1734" s="4" t="s">
        <v>10093</v>
      </c>
      <c r="U1734" s="4" t="s">
        <v>138</v>
      </c>
      <c r="V1734" s="4" t="s">
        <v>139</v>
      </c>
      <c r="Y1734" s="4" t="s">
        <v>6054</v>
      </c>
      <c r="Z1734" s="4" t="s">
        <v>6055</v>
      </c>
      <c r="AD1734" s="4" t="s">
        <v>671</v>
      </c>
      <c r="AE1734" s="4" t="s">
        <v>672</v>
      </c>
    </row>
    <row r="1735" spans="1:72" ht="13.5" customHeight="1">
      <c r="A1735" s="6" t="str">
        <f>HYPERLINK("http://kyu.snu.ac.kr/sdhj/index.jsp?type=hj/GK14791_00IM0001_151a.jpg","1870_해북촌_151a")</f>
        <v>1870_해북촌_151a</v>
      </c>
      <c r="B1735" s="4">
        <v>1870</v>
      </c>
      <c r="C1735" s="4" t="s">
        <v>9038</v>
      </c>
      <c r="D1735" s="4" t="s">
        <v>9039</v>
      </c>
      <c r="E1735" s="4">
        <v>1734</v>
      </c>
      <c r="F1735" s="4">
        <v>9</v>
      </c>
      <c r="G1735" s="4" t="s">
        <v>5715</v>
      </c>
      <c r="H1735" s="4" t="s">
        <v>5716</v>
      </c>
      <c r="I1735" s="4">
        <v>4</v>
      </c>
      <c r="L1735" s="4">
        <v>3</v>
      </c>
      <c r="M1735" s="4" t="s">
        <v>6036</v>
      </c>
      <c r="N1735" s="4" t="s">
        <v>6037</v>
      </c>
      <c r="T1735" s="4" t="s">
        <v>10093</v>
      </c>
      <c r="U1735" s="4" t="s">
        <v>138</v>
      </c>
      <c r="V1735" s="4" t="s">
        <v>139</v>
      </c>
      <c r="Y1735" s="4" t="s">
        <v>1833</v>
      </c>
      <c r="Z1735" s="4" t="s">
        <v>1834</v>
      </c>
      <c r="AD1735" s="4" t="s">
        <v>142</v>
      </c>
      <c r="AE1735" s="4" t="s">
        <v>143</v>
      </c>
    </row>
    <row r="1736" spans="1:72" ht="13.5" customHeight="1">
      <c r="A1736" s="6" t="str">
        <f>HYPERLINK("http://kyu.snu.ac.kr/sdhj/index.jsp?type=hj/GK14791_00IM0001_151a.jpg","1870_해북촌_151a")</f>
        <v>1870_해북촌_151a</v>
      </c>
      <c r="B1736" s="4">
        <v>1870</v>
      </c>
      <c r="C1736" s="4" t="s">
        <v>9038</v>
      </c>
      <c r="D1736" s="4" t="s">
        <v>9039</v>
      </c>
      <c r="E1736" s="4">
        <v>1735</v>
      </c>
      <c r="F1736" s="4">
        <v>9</v>
      </c>
      <c r="G1736" s="4" t="s">
        <v>5715</v>
      </c>
      <c r="H1736" s="4" t="s">
        <v>5716</v>
      </c>
      <c r="I1736" s="4">
        <v>4</v>
      </c>
      <c r="L1736" s="4">
        <v>4</v>
      </c>
      <c r="M1736" s="4" t="s">
        <v>6056</v>
      </c>
      <c r="N1736" s="4" t="s">
        <v>6057</v>
      </c>
      <c r="O1736" s="4" t="s">
        <v>13</v>
      </c>
      <c r="P1736" s="4" t="s">
        <v>14</v>
      </c>
      <c r="T1736" s="4" t="s">
        <v>9030</v>
      </c>
      <c r="U1736" s="4" t="s">
        <v>73</v>
      </c>
      <c r="V1736" s="4" t="s">
        <v>74</v>
      </c>
      <c r="W1736" s="4" t="s">
        <v>688</v>
      </c>
      <c r="X1736" s="4" t="s">
        <v>689</v>
      </c>
      <c r="Y1736" s="4" t="s">
        <v>10264</v>
      </c>
      <c r="Z1736" s="4" t="s">
        <v>3705</v>
      </c>
      <c r="AC1736" s="4">
        <v>91</v>
      </c>
      <c r="AJ1736" s="4" t="s">
        <v>34</v>
      </c>
      <c r="AK1736" s="4" t="s">
        <v>35</v>
      </c>
      <c r="AL1736" s="4" t="s">
        <v>6058</v>
      </c>
      <c r="AM1736" s="4" t="s">
        <v>10265</v>
      </c>
      <c r="AT1736" s="4" t="s">
        <v>82</v>
      </c>
      <c r="AU1736" s="4" t="s">
        <v>83</v>
      </c>
      <c r="AV1736" s="4" t="s">
        <v>6059</v>
      </c>
      <c r="AW1736" s="4" t="s">
        <v>6060</v>
      </c>
      <c r="BG1736" s="4" t="s">
        <v>82</v>
      </c>
      <c r="BH1736" s="4" t="s">
        <v>83</v>
      </c>
      <c r="BI1736" s="4" t="s">
        <v>6061</v>
      </c>
      <c r="BJ1736" s="4" t="s">
        <v>6062</v>
      </c>
      <c r="BK1736" s="4" t="s">
        <v>82</v>
      </c>
      <c r="BL1736" s="4" t="s">
        <v>83</v>
      </c>
      <c r="BM1736" s="4" t="s">
        <v>6063</v>
      </c>
      <c r="BN1736" s="4" t="s">
        <v>1620</v>
      </c>
      <c r="BO1736" s="4" t="s">
        <v>82</v>
      </c>
      <c r="BP1736" s="4" t="s">
        <v>83</v>
      </c>
      <c r="BQ1736" s="4" t="s">
        <v>6064</v>
      </c>
      <c r="BR1736" s="4" t="s">
        <v>6065</v>
      </c>
      <c r="BS1736" s="4" t="s">
        <v>202</v>
      </c>
      <c r="BT1736" s="4" t="s">
        <v>203</v>
      </c>
    </row>
    <row r="1737" spans="1:72" ht="13.5" customHeight="1">
      <c r="A1737" s="6" t="str">
        <f>HYPERLINK("http://kyu.snu.ac.kr/sdhj/index.jsp?type=hj/GK14791_00IM0001_151a.jpg","1870_해북촌_151a")</f>
        <v>1870_해북촌_151a</v>
      </c>
      <c r="B1737" s="4">
        <v>1870</v>
      </c>
      <c r="C1737" s="4" t="s">
        <v>9161</v>
      </c>
      <c r="D1737" s="4" t="s">
        <v>9162</v>
      </c>
      <c r="E1737" s="4">
        <v>1736</v>
      </c>
      <c r="F1737" s="4">
        <v>9</v>
      </c>
      <c r="G1737" s="4" t="s">
        <v>5715</v>
      </c>
      <c r="H1737" s="4" t="s">
        <v>5716</v>
      </c>
      <c r="I1737" s="4">
        <v>4</v>
      </c>
      <c r="L1737" s="4">
        <v>4</v>
      </c>
      <c r="M1737" s="4" t="s">
        <v>6056</v>
      </c>
      <c r="N1737" s="4" t="s">
        <v>6057</v>
      </c>
      <c r="S1737" s="4" t="s">
        <v>96</v>
      </c>
      <c r="T1737" s="4" t="s">
        <v>97</v>
      </c>
      <c r="W1737" s="4" t="s">
        <v>1269</v>
      </c>
      <c r="X1737" s="4" t="s">
        <v>585</v>
      </c>
      <c r="Y1737" s="4" t="s">
        <v>100</v>
      </c>
      <c r="Z1737" s="4" t="s">
        <v>101</v>
      </c>
      <c r="AC1737" s="4">
        <v>91</v>
      </c>
      <c r="AD1737" s="4" t="s">
        <v>134</v>
      </c>
      <c r="AE1737" s="4" t="s">
        <v>135</v>
      </c>
      <c r="AJ1737" s="4" t="s">
        <v>104</v>
      </c>
      <c r="AK1737" s="4" t="s">
        <v>105</v>
      </c>
      <c r="AL1737" s="4" t="s">
        <v>757</v>
      </c>
      <c r="AM1737" s="4" t="s">
        <v>758</v>
      </c>
      <c r="AT1737" s="4" t="s">
        <v>82</v>
      </c>
      <c r="AU1737" s="4" t="s">
        <v>83</v>
      </c>
      <c r="AV1737" s="4" t="s">
        <v>6066</v>
      </c>
      <c r="AW1737" s="4" t="s">
        <v>6067</v>
      </c>
      <c r="BG1737" s="4" t="s">
        <v>336</v>
      </c>
      <c r="BH1737" s="4" t="s">
        <v>337</v>
      </c>
      <c r="BI1737" s="4" t="s">
        <v>6068</v>
      </c>
      <c r="BJ1737" s="4" t="s">
        <v>6069</v>
      </c>
      <c r="BK1737" s="4" t="s">
        <v>2969</v>
      </c>
      <c r="BL1737" s="4" t="s">
        <v>2970</v>
      </c>
      <c r="BM1737" s="4" t="s">
        <v>5744</v>
      </c>
      <c r="BN1737" s="4" t="s">
        <v>5745</v>
      </c>
      <c r="BO1737" s="4" t="s">
        <v>82</v>
      </c>
      <c r="BP1737" s="4" t="s">
        <v>83</v>
      </c>
      <c r="BQ1737" s="4" t="s">
        <v>6070</v>
      </c>
      <c r="BR1737" s="4" t="s">
        <v>10266</v>
      </c>
      <c r="BS1737" s="4" t="s">
        <v>153</v>
      </c>
      <c r="BT1737" s="4" t="s">
        <v>154</v>
      </c>
    </row>
    <row r="1738" spans="1:72" ht="13.5" customHeight="1">
      <c r="A1738" s="6" t="str">
        <f>HYPERLINK("http://kyu.snu.ac.kr/sdhj/index.jsp?type=hj/GK14791_00IM0001_151a.jpg","1870_해북촌_151a")</f>
        <v>1870_해북촌_151a</v>
      </c>
      <c r="B1738" s="4">
        <v>1870</v>
      </c>
      <c r="C1738" s="4" t="s">
        <v>9538</v>
      </c>
      <c r="D1738" s="4" t="s">
        <v>9539</v>
      </c>
      <c r="E1738" s="4">
        <v>1737</v>
      </c>
      <c r="F1738" s="4">
        <v>9</v>
      </c>
      <c r="G1738" s="4" t="s">
        <v>5715</v>
      </c>
      <c r="H1738" s="4" t="s">
        <v>5716</v>
      </c>
      <c r="I1738" s="4">
        <v>4</v>
      </c>
      <c r="L1738" s="4">
        <v>4</v>
      </c>
      <c r="M1738" s="4" t="s">
        <v>6056</v>
      </c>
      <c r="N1738" s="4" t="s">
        <v>6057</v>
      </c>
      <c r="S1738" s="4" t="s">
        <v>116</v>
      </c>
      <c r="T1738" s="4" t="s">
        <v>117</v>
      </c>
      <c r="Y1738" s="4" t="s">
        <v>5816</v>
      </c>
      <c r="Z1738" s="4" t="s">
        <v>5817</v>
      </c>
      <c r="AC1738" s="4">
        <v>41</v>
      </c>
      <c r="AD1738" s="4" t="s">
        <v>174</v>
      </c>
      <c r="AE1738" s="4" t="s">
        <v>175</v>
      </c>
    </row>
    <row r="1739" spans="1:72" ht="13.5" customHeight="1">
      <c r="A1739" s="6" t="str">
        <f>HYPERLINK("http://kyu.snu.ac.kr/sdhj/index.jsp?type=hj/GK14791_00IM0001_151a.jpg","1870_해북촌_151a")</f>
        <v>1870_해북촌_151a</v>
      </c>
      <c r="B1739" s="4">
        <v>1870</v>
      </c>
      <c r="C1739" s="4" t="s">
        <v>9033</v>
      </c>
      <c r="D1739" s="4" t="s">
        <v>9034</v>
      </c>
      <c r="E1739" s="4">
        <v>1738</v>
      </c>
      <c r="F1739" s="4">
        <v>9</v>
      </c>
      <c r="G1739" s="4" t="s">
        <v>5715</v>
      </c>
      <c r="H1739" s="4" t="s">
        <v>5716</v>
      </c>
      <c r="I1739" s="4">
        <v>4</v>
      </c>
      <c r="L1739" s="4">
        <v>4</v>
      </c>
      <c r="M1739" s="4" t="s">
        <v>6056</v>
      </c>
      <c r="N1739" s="4" t="s">
        <v>6057</v>
      </c>
      <c r="S1739" s="4" t="s">
        <v>124</v>
      </c>
      <c r="T1739" s="4" t="s">
        <v>125</v>
      </c>
      <c r="W1739" s="4" t="s">
        <v>75</v>
      </c>
      <c r="X1739" s="4" t="s">
        <v>9035</v>
      </c>
      <c r="Y1739" s="4" t="s">
        <v>100</v>
      </c>
      <c r="Z1739" s="4" t="s">
        <v>101</v>
      </c>
      <c r="AC1739" s="4">
        <v>42</v>
      </c>
      <c r="AD1739" s="4" t="s">
        <v>184</v>
      </c>
      <c r="AE1739" s="4" t="s">
        <v>185</v>
      </c>
    </row>
    <row r="1740" spans="1:72" ht="13.5" customHeight="1">
      <c r="A1740" s="6" t="str">
        <f>HYPERLINK("http://kyu.snu.ac.kr/sdhj/index.jsp?type=hj/GK14791_00IM0001_151a.jpg","1870_해북촌_151a")</f>
        <v>1870_해북촌_151a</v>
      </c>
      <c r="B1740" s="4">
        <v>1870</v>
      </c>
      <c r="C1740" s="4" t="s">
        <v>9033</v>
      </c>
      <c r="D1740" s="4" t="s">
        <v>9034</v>
      </c>
      <c r="E1740" s="4">
        <v>1739</v>
      </c>
      <c r="F1740" s="4">
        <v>9</v>
      </c>
      <c r="G1740" s="4" t="s">
        <v>5715</v>
      </c>
      <c r="H1740" s="4" t="s">
        <v>5716</v>
      </c>
      <c r="I1740" s="4">
        <v>4</v>
      </c>
      <c r="L1740" s="4">
        <v>4</v>
      </c>
      <c r="M1740" s="4" t="s">
        <v>6056</v>
      </c>
      <c r="N1740" s="4" t="s">
        <v>6057</v>
      </c>
      <c r="T1740" s="4" t="s">
        <v>9040</v>
      </c>
      <c r="U1740" s="4" t="s">
        <v>138</v>
      </c>
      <c r="V1740" s="4" t="s">
        <v>139</v>
      </c>
      <c r="Y1740" s="4" t="s">
        <v>8973</v>
      </c>
      <c r="Z1740" s="4" t="s">
        <v>6071</v>
      </c>
      <c r="AD1740" s="4" t="s">
        <v>248</v>
      </c>
      <c r="AE1740" s="4" t="s">
        <v>249</v>
      </c>
    </row>
    <row r="1741" spans="1:72" ht="13.5" customHeight="1">
      <c r="A1741" s="6" t="str">
        <f>HYPERLINK("http://kyu.snu.ac.kr/sdhj/index.jsp?type=hj/GK14791_00IM0001_151a.jpg","1870_해북촌_151a")</f>
        <v>1870_해북촌_151a</v>
      </c>
      <c r="B1741" s="4">
        <v>1870</v>
      </c>
      <c r="C1741" s="4" t="s">
        <v>9033</v>
      </c>
      <c r="D1741" s="4" t="s">
        <v>9034</v>
      </c>
      <c r="E1741" s="4">
        <v>1740</v>
      </c>
      <c r="F1741" s="4">
        <v>9</v>
      </c>
      <c r="G1741" s="4" t="s">
        <v>5715</v>
      </c>
      <c r="H1741" s="4" t="s">
        <v>5716</v>
      </c>
      <c r="I1741" s="4">
        <v>4</v>
      </c>
      <c r="L1741" s="4">
        <v>5</v>
      </c>
      <c r="M1741" s="4" t="s">
        <v>10267</v>
      </c>
      <c r="N1741" s="4" t="s">
        <v>6072</v>
      </c>
      <c r="T1741" s="4" t="s">
        <v>10268</v>
      </c>
      <c r="U1741" s="4" t="s">
        <v>73</v>
      </c>
      <c r="V1741" s="4" t="s">
        <v>74</v>
      </c>
      <c r="W1741" s="4" t="s">
        <v>688</v>
      </c>
      <c r="X1741" s="4" t="s">
        <v>689</v>
      </c>
      <c r="Y1741" s="4" t="s">
        <v>8974</v>
      </c>
      <c r="Z1741" s="4" t="s">
        <v>10269</v>
      </c>
      <c r="AC1741" s="4">
        <v>58</v>
      </c>
      <c r="AD1741" s="4" t="s">
        <v>330</v>
      </c>
      <c r="AE1741" s="4" t="s">
        <v>331</v>
      </c>
      <c r="AJ1741" s="4" t="s">
        <v>34</v>
      </c>
      <c r="AK1741" s="4" t="s">
        <v>35</v>
      </c>
      <c r="AL1741" s="4" t="s">
        <v>260</v>
      </c>
      <c r="AM1741" s="4" t="s">
        <v>261</v>
      </c>
      <c r="AT1741" s="4" t="s">
        <v>82</v>
      </c>
      <c r="AU1741" s="4" t="s">
        <v>83</v>
      </c>
      <c r="AV1741" s="4" t="s">
        <v>4269</v>
      </c>
      <c r="AW1741" s="4" t="s">
        <v>4270</v>
      </c>
      <c r="BG1741" s="4" t="s">
        <v>82</v>
      </c>
      <c r="BH1741" s="4" t="s">
        <v>83</v>
      </c>
      <c r="BI1741" s="4" t="s">
        <v>6073</v>
      </c>
      <c r="BJ1741" s="4" t="s">
        <v>6074</v>
      </c>
      <c r="BK1741" s="4" t="s">
        <v>82</v>
      </c>
      <c r="BL1741" s="4" t="s">
        <v>83</v>
      </c>
      <c r="BM1741" s="4" t="s">
        <v>5802</v>
      </c>
      <c r="BN1741" s="4" t="s">
        <v>5803</v>
      </c>
      <c r="BO1741" s="4" t="s">
        <v>82</v>
      </c>
      <c r="BP1741" s="4" t="s">
        <v>83</v>
      </c>
      <c r="BQ1741" s="4" t="s">
        <v>6075</v>
      </c>
      <c r="BR1741" s="4" t="s">
        <v>6076</v>
      </c>
      <c r="BS1741" s="4" t="s">
        <v>115</v>
      </c>
      <c r="BT1741" s="4" t="s">
        <v>9784</v>
      </c>
    </row>
    <row r="1742" spans="1:72" ht="13.5" customHeight="1">
      <c r="A1742" s="6" t="str">
        <f>HYPERLINK("http://kyu.snu.ac.kr/sdhj/index.jsp?type=hj/GK14791_00IM0001_151a.jpg","1870_해북촌_151a")</f>
        <v>1870_해북촌_151a</v>
      </c>
      <c r="B1742" s="4">
        <v>1870</v>
      </c>
      <c r="C1742" s="4" t="s">
        <v>9665</v>
      </c>
      <c r="D1742" s="4" t="s">
        <v>9666</v>
      </c>
      <c r="E1742" s="4">
        <v>1741</v>
      </c>
      <c r="F1742" s="4">
        <v>9</v>
      </c>
      <c r="G1742" s="4" t="s">
        <v>5715</v>
      </c>
      <c r="H1742" s="4" t="s">
        <v>5716</v>
      </c>
      <c r="I1742" s="4">
        <v>4</v>
      </c>
      <c r="L1742" s="4">
        <v>5</v>
      </c>
      <c r="M1742" s="4" t="s">
        <v>10267</v>
      </c>
      <c r="N1742" s="4" t="s">
        <v>6072</v>
      </c>
      <c r="S1742" s="4" t="s">
        <v>96</v>
      </c>
      <c r="T1742" s="4" t="s">
        <v>97</v>
      </c>
      <c r="W1742" s="4" t="s">
        <v>198</v>
      </c>
      <c r="X1742" s="4" t="s">
        <v>199</v>
      </c>
      <c r="Y1742" s="4" t="s">
        <v>100</v>
      </c>
      <c r="Z1742" s="4" t="s">
        <v>101</v>
      </c>
      <c r="AC1742" s="4">
        <v>57</v>
      </c>
      <c r="AD1742" s="4" t="s">
        <v>248</v>
      </c>
      <c r="AE1742" s="4" t="s">
        <v>249</v>
      </c>
      <c r="AJ1742" s="4" t="s">
        <v>104</v>
      </c>
      <c r="AK1742" s="4" t="s">
        <v>105</v>
      </c>
      <c r="AL1742" s="4" t="s">
        <v>202</v>
      </c>
      <c r="AM1742" s="4" t="s">
        <v>203</v>
      </c>
      <c r="AT1742" s="4" t="s">
        <v>82</v>
      </c>
      <c r="AU1742" s="4" t="s">
        <v>83</v>
      </c>
      <c r="AV1742" s="4" t="s">
        <v>6077</v>
      </c>
      <c r="AW1742" s="4" t="s">
        <v>6078</v>
      </c>
      <c r="BG1742" s="4" t="s">
        <v>82</v>
      </c>
      <c r="BH1742" s="4" t="s">
        <v>83</v>
      </c>
      <c r="BI1742" s="4" t="s">
        <v>6079</v>
      </c>
      <c r="BJ1742" s="4" t="s">
        <v>6080</v>
      </c>
      <c r="BK1742" s="4" t="s">
        <v>82</v>
      </c>
      <c r="BL1742" s="4" t="s">
        <v>83</v>
      </c>
      <c r="BM1742" s="4" t="s">
        <v>6081</v>
      </c>
      <c r="BN1742" s="4" t="s">
        <v>2579</v>
      </c>
      <c r="BO1742" s="4" t="s">
        <v>82</v>
      </c>
      <c r="BP1742" s="4" t="s">
        <v>83</v>
      </c>
      <c r="BQ1742" s="4" t="s">
        <v>6082</v>
      </c>
      <c r="BR1742" s="4" t="s">
        <v>6083</v>
      </c>
      <c r="BS1742" s="4" t="s">
        <v>659</v>
      </c>
      <c r="BT1742" s="4" t="s">
        <v>660</v>
      </c>
    </row>
    <row r="1743" spans="1:72" ht="13.5" customHeight="1">
      <c r="A1743" s="6" t="str">
        <f>HYPERLINK("http://kyu.snu.ac.kr/sdhj/index.jsp?type=hj/GK14791_00IM0001_151a.jpg","1870_해북촌_151a")</f>
        <v>1870_해북촌_151a</v>
      </c>
      <c r="B1743" s="4">
        <v>1870</v>
      </c>
      <c r="C1743" s="4" t="s">
        <v>9291</v>
      </c>
      <c r="D1743" s="4" t="s">
        <v>9292</v>
      </c>
      <c r="E1743" s="4">
        <v>1742</v>
      </c>
      <c r="F1743" s="4">
        <v>9</v>
      </c>
      <c r="G1743" s="4" t="s">
        <v>5715</v>
      </c>
      <c r="H1743" s="4" t="s">
        <v>5716</v>
      </c>
      <c r="I1743" s="4">
        <v>4</v>
      </c>
      <c r="L1743" s="4">
        <v>5</v>
      </c>
      <c r="M1743" s="4" t="s">
        <v>10267</v>
      </c>
      <c r="N1743" s="4" t="s">
        <v>6072</v>
      </c>
      <c r="T1743" s="4" t="s">
        <v>10270</v>
      </c>
      <c r="U1743" s="4" t="s">
        <v>138</v>
      </c>
      <c r="V1743" s="4" t="s">
        <v>139</v>
      </c>
      <c r="Y1743" s="4" t="s">
        <v>286</v>
      </c>
      <c r="Z1743" s="4" t="s">
        <v>10271</v>
      </c>
      <c r="AD1743" s="4" t="s">
        <v>248</v>
      </c>
      <c r="AE1743" s="4" t="s">
        <v>249</v>
      </c>
    </row>
    <row r="1744" spans="1:72" ht="13.5" customHeight="1">
      <c r="A1744" s="6" t="str">
        <f>HYPERLINK("http://kyu.snu.ac.kr/sdhj/index.jsp?type=hj/GK14791_00IM0001_151a.jpg","1870_해북촌_151a")</f>
        <v>1870_해북촌_151a</v>
      </c>
      <c r="B1744" s="4">
        <v>1870</v>
      </c>
      <c r="C1744" s="4" t="s">
        <v>9461</v>
      </c>
      <c r="D1744" s="4" t="s">
        <v>9462</v>
      </c>
      <c r="E1744" s="4">
        <v>1743</v>
      </c>
      <c r="F1744" s="4">
        <v>9</v>
      </c>
      <c r="G1744" s="4" t="s">
        <v>5715</v>
      </c>
      <c r="H1744" s="4" t="s">
        <v>5716</v>
      </c>
      <c r="I1744" s="4">
        <v>5</v>
      </c>
      <c r="J1744" s="4" t="s">
        <v>6084</v>
      </c>
      <c r="K1744" s="4" t="s">
        <v>10272</v>
      </c>
      <c r="L1744" s="4">
        <v>1</v>
      </c>
      <c r="M1744" s="4" t="s">
        <v>6085</v>
      </c>
      <c r="N1744" s="4" t="s">
        <v>3784</v>
      </c>
      <c r="Q1744" s="4" t="s">
        <v>10273</v>
      </c>
      <c r="R1744" s="4" t="s">
        <v>6086</v>
      </c>
      <c r="T1744" s="4" t="s">
        <v>10274</v>
      </c>
      <c r="U1744" s="4" t="s">
        <v>73</v>
      </c>
      <c r="V1744" s="4" t="s">
        <v>74</v>
      </c>
      <c r="W1744" s="4" t="s">
        <v>10275</v>
      </c>
      <c r="X1744" s="4" t="s">
        <v>10276</v>
      </c>
      <c r="Y1744" s="4" t="s">
        <v>6085</v>
      </c>
      <c r="Z1744" s="4" t="s">
        <v>3784</v>
      </c>
      <c r="AC1744" s="4">
        <v>53</v>
      </c>
      <c r="AD1744" s="4" t="s">
        <v>142</v>
      </c>
      <c r="AE1744" s="4" t="s">
        <v>143</v>
      </c>
      <c r="AJ1744" s="4" t="s">
        <v>34</v>
      </c>
      <c r="AK1744" s="4" t="s">
        <v>35</v>
      </c>
      <c r="AL1744" s="4" t="s">
        <v>3096</v>
      </c>
      <c r="AM1744" s="4" t="s">
        <v>3097</v>
      </c>
      <c r="AT1744" s="4" t="s">
        <v>82</v>
      </c>
      <c r="AU1744" s="4" t="s">
        <v>83</v>
      </c>
      <c r="AV1744" s="4" t="s">
        <v>3865</v>
      </c>
      <c r="AW1744" s="4" t="s">
        <v>3866</v>
      </c>
      <c r="BG1744" s="4" t="s">
        <v>82</v>
      </c>
      <c r="BH1744" s="4" t="s">
        <v>83</v>
      </c>
      <c r="BI1744" s="4" t="s">
        <v>3867</v>
      </c>
      <c r="BJ1744" s="4" t="s">
        <v>2687</v>
      </c>
      <c r="BK1744" s="4" t="s">
        <v>82</v>
      </c>
      <c r="BL1744" s="4" t="s">
        <v>83</v>
      </c>
      <c r="BM1744" s="4" t="s">
        <v>3868</v>
      </c>
      <c r="BN1744" s="4" t="s">
        <v>3869</v>
      </c>
      <c r="BO1744" s="4" t="s">
        <v>82</v>
      </c>
      <c r="BP1744" s="4" t="s">
        <v>83</v>
      </c>
      <c r="BQ1744" s="4" t="s">
        <v>6087</v>
      </c>
      <c r="BR1744" s="4" t="s">
        <v>6088</v>
      </c>
      <c r="BS1744" s="4" t="s">
        <v>260</v>
      </c>
      <c r="BT1744" s="4" t="s">
        <v>261</v>
      </c>
    </row>
    <row r="1745" spans="1:72" ht="13.5" customHeight="1">
      <c r="A1745" s="6" t="str">
        <f>HYPERLINK("http://kyu.snu.ac.kr/sdhj/index.jsp?type=hj/GK14791_00IM0001_151a.jpg","1870_해북촌_151a")</f>
        <v>1870_해북촌_151a</v>
      </c>
      <c r="B1745" s="4">
        <v>1870</v>
      </c>
      <c r="C1745" s="4" t="s">
        <v>9033</v>
      </c>
      <c r="D1745" s="4" t="s">
        <v>9034</v>
      </c>
      <c r="E1745" s="4">
        <v>1744</v>
      </c>
      <c r="F1745" s="4">
        <v>9</v>
      </c>
      <c r="G1745" s="4" t="s">
        <v>5715</v>
      </c>
      <c r="H1745" s="4" t="s">
        <v>5716</v>
      </c>
      <c r="I1745" s="4">
        <v>5</v>
      </c>
      <c r="L1745" s="4">
        <v>1</v>
      </c>
      <c r="M1745" s="4" t="s">
        <v>6085</v>
      </c>
      <c r="N1745" s="4" t="s">
        <v>3784</v>
      </c>
      <c r="S1745" s="4" t="s">
        <v>1372</v>
      </c>
      <c r="T1745" s="4" t="s">
        <v>1373</v>
      </c>
      <c r="W1745" s="4" t="s">
        <v>75</v>
      </c>
      <c r="X1745" s="4" t="s">
        <v>9035</v>
      </c>
      <c r="Y1745" s="4" t="s">
        <v>100</v>
      </c>
      <c r="Z1745" s="4" t="s">
        <v>101</v>
      </c>
      <c r="AC1745" s="4">
        <v>59</v>
      </c>
      <c r="AD1745" s="4" t="s">
        <v>378</v>
      </c>
      <c r="AE1745" s="4" t="s">
        <v>379</v>
      </c>
    </row>
    <row r="1746" spans="1:72" ht="13.5" customHeight="1">
      <c r="A1746" s="6" t="str">
        <f>HYPERLINK("http://kyu.snu.ac.kr/sdhj/index.jsp?type=hj/GK14791_00IM0001_151b.jpg","1870_해북촌_151b")</f>
        <v>1870_해북촌_151b</v>
      </c>
      <c r="B1746" s="4">
        <v>1870</v>
      </c>
      <c r="C1746" s="4" t="s">
        <v>9033</v>
      </c>
      <c r="D1746" s="4" t="s">
        <v>9034</v>
      </c>
      <c r="E1746" s="4">
        <v>1745</v>
      </c>
      <c r="F1746" s="4">
        <v>9</v>
      </c>
      <c r="G1746" s="4" t="s">
        <v>5715</v>
      </c>
      <c r="H1746" s="4" t="s">
        <v>5716</v>
      </c>
      <c r="I1746" s="4">
        <v>5</v>
      </c>
      <c r="L1746" s="4">
        <v>1</v>
      </c>
      <c r="M1746" s="4" t="s">
        <v>6085</v>
      </c>
      <c r="N1746" s="4" t="s">
        <v>3784</v>
      </c>
      <c r="S1746" s="4" t="s">
        <v>178</v>
      </c>
      <c r="T1746" s="4" t="s">
        <v>179</v>
      </c>
      <c r="Y1746" s="4" t="s">
        <v>6089</v>
      </c>
      <c r="Z1746" s="4" t="s">
        <v>6090</v>
      </c>
      <c r="AC1746" s="4">
        <v>23</v>
      </c>
      <c r="AD1746" s="4" t="s">
        <v>826</v>
      </c>
      <c r="AE1746" s="4" t="s">
        <v>827</v>
      </c>
    </row>
    <row r="1747" spans="1:72" ht="13.5" customHeight="1">
      <c r="A1747" s="6" t="str">
        <f>HYPERLINK("http://kyu.snu.ac.kr/sdhj/index.jsp?type=hj/GK14791_00IM0001_151b.jpg","1870_해북촌_151b")</f>
        <v>1870_해북촌_151b</v>
      </c>
      <c r="B1747" s="4">
        <v>1870</v>
      </c>
      <c r="C1747" s="4" t="s">
        <v>9747</v>
      </c>
      <c r="D1747" s="4" t="s">
        <v>9748</v>
      </c>
      <c r="E1747" s="4">
        <v>1746</v>
      </c>
      <c r="F1747" s="4">
        <v>9</v>
      </c>
      <c r="G1747" s="4" t="s">
        <v>5715</v>
      </c>
      <c r="H1747" s="4" t="s">
        <v>5716</v>
      </c>
      <c r="I1747" s="4">
        <v>5</v>
      </c>
      <c r="L1747" s="4">
        <v>1</v>
      </c>
      <c r="M1747" s="4" t="s">
        <v>6085</v>
      </c>
      <c r="N1747" s="4" t="s">
        <v>3784</v>
      </c>
      <c r="S1747" s="4" t="s">
        <v>663</v>
      </c>
      <c r="T1747" s="4" t="s">
        <v>664</v>
      </c>
      <c r="Y1747" s="4" t="s">
        <v>6091</v>
      </c>
      <c r="Z1747" s="4" t="s">
        <v>6092</v>
      </c>
      <c r="AC1747" s="4">
        <v>3</v>
      </c>
      <c r="AD1747" s="4" t="s">
        <v>319</v>
      </c>
      <c r="AE1747" s="4" t="s">
        <v>320</v>
      </c>
    </row>
    <row r="1748" spans="1:72" ht="13.5" customHeight="1">
      <c r="A1748" s="6" t="str">
        <f>HYPERLINK("http://kyu.snu.ac.kr/sdhj/index.jsp?type=hj/GK14791_00IM0001_151b.jpg","1870_해북촌_151b")</f>
        <v>1870_해북촌_151b</v>
      </c>
      <c r="B1748" s="4">
        <v>1870</v>
      </c>
      <c r="C1748" s="4" t="s">
        <v>9747</v>
      </c>
      <c r="D1748" s="4" t="s">
        <v>9748</v>
      </c>
      <c r="E1748" s="4">
        <v>1747</v>
      </c>
      <c r="F1748" s="4">
        <v>9</v>
      </c>
      <c r="G1748" s="4" t="s">
        <v>5715</v>
      </c>
      <c r="H1748" s="4" t="s">
        <v>5716</v>
      </c>
      <c r="I1748" s="4">
        <v>5</v>
      </c>
      <c r="L1748" s="4">
        <v>1</v>
      </c>
      <c r="M1748" s="4" t="s">
        <v>6085</v>
      </c>
      <c r="N1748" s="4" t="s">
        <v>3784</v>
      </c>
      <c r="T1748" s="4" t="s">
        <v>10179</v>
      </c>
      <c r="U1748" s="4" t="s">
        <v>138</v>
      </c>
      <c r="V1748" s="4" t="s">
        <v>139</v>
      </c>
      <c r="Y1748" s="4" t="s">
        <v>1799</v>
      </c>
      <c r="Z1748" s="4" t="s">
        <v>1800</v>
      </c>
      <c r="AD1748" s="4" t="s">
        <v>274</v>
      </c>
      <c r="AE1748" s="4" t="s">
        <v>275</v>
      </c>
    </row>
    <row r="1749" spans="1:72" ht="13.5" customHeight="1">
      <c r="A1749" s="6" t="str">
        <f>HYPERLINK("http://kyu.snu.ac.kr/sdhj/index.jsp?type=hj/GK14791_00IM0001_151b.jpg","1870_해북촌_151b")</f>
        <v>1870_해북촌_151b</v>
      </c>
      <c r="B1749" s="4">
        <v>1870</v>
      </c>
      <c r="C1749" s="4" t="s">
        <v>9747</v>
      </c>
      <c r="D1749" s="4" t="s">
        <v>9748</v>
      </c>
      <c r="E1749" s="4">
        <v>1748</v>
      </c>
      <c r="F1749" s="4">
        <v>9</v>
      </c>
      <c r="G1749" s="4" t="s">
        <v>5715</v>
      </c>
      <c r="H1749" s="4" t="s">
        <v>5716</v>
      </c>
      <c r="I1749" s="4">
        <v>5</v>
      </c>
      <c r="L1749" s="4">
        <v>1</v>
      </c>
      <c r="M1749" s="4" t="s">
        <v>6085</v>
      </c>
      <c r="N1749" s="4" t="s">
        <v>3784</v>
      </c>
      <c r="T1749" s="4" t="s">
        <v>10179</v>
      </c>
      <c r="U1749" s="4" t="s">
        <v>284</v>
      </c>
      <c r="V1749" s="4" t="s">
        <v>285</v>
      </c>
      <c r="Y1749" s="4" t="s">
        <v>372</v>
      </c>
      <c r="Z1749" s="4" t="s">
        <v>373</v>
      </c>
      <c r="AD1749" s="4" t="s">
        <v>122</v>
      </c>
      <c r="AE1749" s="4" t="s">
        <v>123</v>
      </c>
    </row>
    <row r="1750" spans="1:72" ht="13.5" customHeight="1">
      <c r="A1750" s="6" t="str">
        <f>HYPERLINK("http://kyu.snu.ac.kr/sdhj/index.jsp?type=hj/GK14791_00IM0001_151b.jpg","1870_해북촌_151b")</f>
        <v>1870_해북촌_151b</v>
      </c>
      <c r="B1750" s="4">
        <v>1870</v>
      </c>
      <c r="C1750" s="4" t="s">
        <v>9747</v>
      </c>
      <c r="D1750" s="4" t="s">
        <v>9748</v>
      </c>
      <c r="E1750" s="4">
        <v>1749</v>
      </c>
      <c r="F1750" s="4">
        <v>9</v>
      </c>
      <c r="G1750" s="4" t="s">
        <v>5715</v>
      </c>
      <c r="H1750" s="4" t="s">
        <v>5716</v>
      </c>
      <c r="I1750" s="4">
        <v>5</v>
      </c>
      <c r="L1750" s="4">
        <v>2</v>
      </c>
      <c r="M1750" s="4" t="s">
        <v>6093</v>
      </c>
      <c r="N1750" s="4" t="s">
        <v>6094</v>
      </c>
      <c r="T1750" s="4" t="s">
        <v>9256</v>
      </c>
      <c r="U1750" s="4" t="s">
        <v>73</v>
      </c>
      <c r="V1750" s="4" t="s">
        <v>74</v>
      </c>
      <c r="W1750" s="4" t="s">
        <v>558</v>
      </c>
      <c r="X1750" s="4" t="s">
        <v>559</v>
      </c>
      <c r="Y1750" s="4" t="s">
        <v>6095</v>
      </c>
      <c r="Z1750" s="4" t="s">
        <v>2760</v>
      </c>
      <c r="AC1750" s="4">
        <v>54</v>
      </c>
      <c r="AD1750" s="4" t="s">
        <v>151</v>
      </c>
      <c r="AE1750" s="4" t="s">
        <v>152</v>
      </c>
      <c r="AJ1750" s="4" t="s">
        <v>34</v>
      </c>
      <c r="AK1750" s="4" t="s">
        <v>35</v>
      </c>
      <c r="AL1750" s="4" t="s">
        <v>883</v>
      </c>
      <c r="AM1750" s="4" t="s">
        <v>884</v>
      </c>
      <c r="AT1750" s="4" t="s">
        <v>82</v>
      </c>
      <c r="AU1750" s="4" t="s">
        <v>83</v>
      </c>
      <c r="AV1750" s="4" t="s">
        <v>6096</v>
      </c>
      <c r="AW1750" s="4" t="s">
        <v>6097</v>
      </c>
      <c r="BG1750" s="4" t="s">
        <v>82</v>
      </c>
      <c r="BH1750" s="4" t="s">
        <v>83</v>
      </c>
      <c r="BI1750" s="4" t="s">
        <v>6098</v>
      </c>
      <c r="BJ1750" s="4" t="s">
        <v>6099</v>
      </c>
      <c r="BK1750" s="4" t="s">
        <v>82</v>
      </c>
      <c r="BL1750" s="4" t="s">
        <v>83</v>
      </c>
      <c r="BM1750" s="4" t="s">
        <v>6100</v>
      </c>
      <c r="BN1750" s="4" t="s">
        <v>6101</v>
      </c>
      <c r="BO1750" s="4" t="s">
        <v>82</v>
      </c>
      <c r="BP1750" s="4" t="s">
        <v>83</v>
      </c>
      <c r="BQ1750" s="4" t="s">
        <v>6102</v>
      </c>
      <c r="BR1750" s="4" t="s">
        <v>6103</v>
      </c>
      <c r="BS1750" s="4" t="s">
        <v>115</v>
      </c>
      <c r="BT1750" s="4" t="s">
        <v>10138</v>
      </c>
    </row>
    <row r="1751" spans="1:72" ht="13.5" customHeight="1">
      <c r="A1751" s="6" t="str">
        <f>HYPERLINK("http://kyu.snu.ac.kr/sdhj/index.jsp?type=hj/GK14791_00IM0001_151b.jpg","1870_해북촌_151b")</f>
        <v>1870_해북촌_151b</v>
      </c>
      <c r="B1751" s="4">
        <v>1870</v>
      </c>
      <c r="C1751" s="4" t="s">
        <v>9897</v>
      </c>
      <c r="D1751" s="4" t="s">
        <v>9898</v>
      </c>
      <c r="E1751" s="4">
        <v>1750</v>
      </c>
      <c r="F1751" s="4">
        <v>9</v>
      </c>
      <c r="G1751" s="4" t="s">
        <v>5715</v>
      </c>
      <c r="H1751" s="4" t="s">
        <v>5716</v>
      </c>
      <c r="I1751" s="4">
        <v>5</v>
      </c>
      <c r="L1751" s="4">
        <v>2</v>
      </c>
      <c r="M1751" s="4" t="s">
        <v>6093</v>
      </c>
      <c r="N1751" s="4" t="s">
        <v>6094</v>
      </c>
      <c r="S1751" s="4" t="s">
        <v>96</v>
      </c>
      <c r="T1751" s="4" t="s">
        <v>97</v>
      </c>
      <c r="W1751" s="4" t="s">
        <v>310</v>
      </c>
      <c r="X1751" s="4" t="s">
        <v>311</v>
      </c>
      <c r="Y1751" s="4" t="s">
        <v>100</v>
      </c>
      <c r="Z1751" s="4" t="s">
        <v>101</v>
      </c>
      <c r="AC1751" s="4">
        <v>44</v>
      </c>
      <c r="AD1751" s="4" t="s">
        <v>480</v>
      </c>
      <c r="AE1751" s="4" t="s">
        <v>481</v>
      </c>
      <c r="AJ1751" s="4" t="s">
        <v>104</v>
      </c>
      <c r="AK1751" s="4" t="s">
        <v>105</v>
      </c>
      <c r="AL1751" s="4" t="s">
        <v>488</v>
      </c>
      <c r="AM1751" s="4" t="s">
        <v>489</v>
      </c>
      <c r="AT1751" s="4" t="s">
        <v>82</v>
      </c>
      <c r="AU1751" s="4" t="s">
        <v>83</v>
      </c>
      <c r="AV1751" s="4" t="s">
        <v>6104</v>
      </c>
      <c r="AW1751" s="4" t="s">
        <v>6105</v>
      </c>
      <c r="BG1751" s="4" t="s">
        <v>82</v>
      </c>
      <c r="BH1751" s="4" t="s">
        <v>83</v>
      </c>
      <c r="BI1751" s="4" t="s">
        <v>5217</v>
      </c>
      <c r="BJ1751" s="4" t="s">
        <v>5218</v>
      </c>
      <c r="BK1751" s="4" t="s">
        <v>82</v>
      </c>
      <c r="BL1751" s="4" t="s">
        <v>83</v>
      </c>
      <c r="BM1751" s="4" t="s">
        <v>6106</v>
      </c>
      <c r="BN1751" s="4" t="s">
        <v>6107</v>
      </c>
      <c r="BO1751" s="4" t="s">
        <v>82</v>
      </c>
      <c r="BP1751" s="4" t="s">
        <v>83</v>
      </c>
      <c r="BQ1751" s="4" t="s">
        <v>6108</v>
      </c>
      <c r="BR1751" s="4" t="s">
        <v>6109</v>
      </c>
      <c r="BS1751" s="4" t="s">
        <v>3359</v>
      </c>
      <c r="BT1751" s="4" t="s">
        <v>3360</v>
      </c>
    </row>
    <row r="1752" spans="1:72" ht="13.5" customHeight="1">
      <c r="A1752" s="6" t="str">
        <f>HYPERLINK("http://kyu.snu.ac.kr/sdhj/index.jsp?type=hj/GK14791_00IM0001_151b.jpg","1870_해북촌_151b")</f>
        <v>1870_해북촌_151b</v>
      </c>
      <c r="B1752" s="4">
        <v>1870</v>
      </c>
      <c r="C1752" s="4" t="s">
        <v>9026</v>
      </c>
      <c r="D1752" s="4" t="s">
        <v>9027</v>
      </c>
      <c r="E1752" s="4">
        <v>1751</v>
      </c>
      <c r="F1752" s="4">
        <v>9</v>
      </c>
      <c r="G1752" s="4" t="s">
        <v>5715</v>
      </c>
      <c r="H1752" s="4" t="s">
        <v>5716</v>
      </c>
      <c r="I1752" s="4">
        <v>5</v>
      </c>
      <c r="L1752" s="4">
        <v>2</v>
      </c>
      <c r="M1752" s="4" t="s">
        <v>6093</v>
      </c>
      <c r="N1752" s="4" t="s">
        <v>6094</v>
      </c>
      <c r="S1752" s="4" t="s">
        <v>214</v>
      </c>
      <c r="T1752" s="4" t="s">
        <v>215</v>
      </c>
      <c r="W1752" s="4" t="s">
        <v>126</v>
      </c>
      <c r="X1752" s="4" t="s">
        <v>9681</v>
      </c>
      <c r="Y1752" s="4" t="s">
        <v>100</v>
      </c>
      <c r="Z1752" s="4" t="s">
        <v>101</v>
      </c>
      <c r="AC1752" s="4">
        <v>82</v>
      </c>
      <c r="AD1752" s="4" t="s">
        <v>184</v>
      </c>
      <c r="AE1752" s="4" t="s">
        <v>185</v>
      </c>
    </row>
    <row r="1753" spans="1:72" ht="13.5" customHeight="1">
      <c r="A1753" s="6" t="str">
        <f>HYPERLINK("http://kyu.snu.ac.kr/sdhj/index.jsp?type=hj/GK14791_00IM0001_151b.jpg","1870_해북촌_151b")</f>
        <v>1870_해북촌_151b</v>
      </c>
      <c r="B1753" s="4">
        <v>1870</v>
      </c>
      <c r="C1753" s="4" t="s">
        <v>9258</v>
      </c>
      <c r="D1753" s="4" t="s">
        <v>9259</v>
      </c>
      <c r="E1753" s="4">
        <v>1752</v>
      </c>
      <c r="F1753" s="4">
        <v>9</v>
      </c>
      <c r="G1753" s="4" t="s">
        <v>5715</v>
      </c>
      <c r="H1753" s="4" t="s">
        <v>5716</v>
      </c>
      <c r="I1753" s="4">
        <v>5</v>
      </c>
      <c r="L1753" s="4">
        <v>2</v>
      </c>
      <c r="M1753" s="4" t="s">
        <v>6093</v>
      </c>
      <c r="N1753" s="4" t="s">
        <v>6094</v>
      </c>
      <c r="S1753" s="4" t="s">
        <v>165</v>
      </c>
      <c r="T1753" s="4" t="s">
        <v>166</v>
      </c>
      <c r="Y1753" s="4" t="s">
        <v>6110</v>
      </c>
      <c r="Z1753" s="4" t="s">
        <v>6014</v>
      </c>
      <c r="AC1753" s="4">
        <v>50</v>
      </c>
      <c r="AD1753" s="4" t="s">
        <v>169</v>
      </c>
      <c r="AE1753" s="4" t="s">
        <v>170</v>
      </c>
    </row>
    <row r="1754" spans="1:72" ht="13.5" customHeight="1">
      <c r="A1754" s="6" t="str">
        <f>HYPERLINK("http://kyu.snu.ac.kr/sdhj/index.jsp?type=hj/GK14791_00IM0001_151b.jpg","1870_해북촌_151b")</f>
        <v>1870_해북촌_151b</v>
      </c>
      <c r="B1754" s="4">
        <v>1870</v>
      </c>
      <c r="C1754" s="4" t="s">
        <v>9258</v>
      </c>
      <c r="D1754" s="4" t="s">
        <v>9259</v>
      </c>
      <c r="E1754" s="4">
        <v>1753</v>
      </c>
      <c r="F1754" s="4">
        <v>9</v>
      </c>
      <c r="G1754" s="4" t="s">
        <v>5715</v>
      </c>
      <c r="H1754" s="4" t="s">
        <v>5716</v>
      </c>
      <c r="I1754" s="4">
        <v>5</v>
      </c>
      <c r="L1754" s="4">
        <v>2</v>
      </c>
      <c r="M1754" s="4" t="s">
        <v>6093</v>
      </c>
      <c r="N1754" s="4" t="s">
        <v>6094</v>
      </c>
      <c r="S1754" s="4" t="s">
        <v>1092</v>
      </c>
      <c r="T1754" s="4" t="s">
        <v>495</v>
      </c>
      <c r="W1754" s="4" t="s">
        <v>173</v>
      </c>
      <c r="X1754" s="4" t="s">
        <v>10277</v>
      </c>
      <c r="Y1754" s="4" t="s">
        <v>100</v>
      </c>
      <c r="Z1754" s="4" t="s">
        <v>101</v>
      </c>
      <c r="AC1754" s="4">
        <v>43</v>
      </c>
      <c r="AD1754" s="4" t="s">
        <v>274</v>
      </c>
      <c r="AE1754" s="4" t="s">
        <v>275</v>
      </c>
    </row>
    <row r="1755" spans="1:72" ht="13.5" customHeight="1">
      <c r="A1755" s="6" t="str">
        <f>HYPERLINK("http://kyu.snu.ac.kr/sdhj/index.jsp?type=hj/GK14791_00IM0001_151b.jpg","1870_해북촌_151b")</f>
        <v>1870_해북촌_151b</v>
      </c>
      <c r="B1755" s="4">
        <v>1870</v>
      </c>
      <c r="C1755" s="4" t="s">
        <v>9258</v>
      </c>
      <c r="D1755" s="4" t="s">
        <v>9259</v>
      </c>
      <c r="E1755" s="4">
        <v>1754</v>
      </c>
      <c r="F1755" s="4">
        <v>9</v>
      </c>
      <c r="G1755" s="4" t="s">
        <v>5715</v>
      </c>
      <c r="H1755" s="4" t="s">
        <v>5716</v>
      </c>
      <c r="I1755" s="4">
        <v>5</v>
      </c>
      <c r="L1755" s="4">
        <v>2</v>
      </c>
      <c r="M1755" s="4" t="s">
        <v>6093</v>
      </c>
      <c r="N1755" s="4" t="s">
        <v>6094</v>
      </c>
      <c r="T1755" s="4" t="s">
        <v>9263</v>
      </c>
      <c r="U1755" s="4" t="s">
        <v>138</v>
      </c>
      <c r="V1755" s="4" t="s">
        <v>139</v>
      </c>
      <c r="Y1755" s="4" t="s">
        <v>6111</v>
      </c>
      <c r="Z1755" s="4" t="s">
        <v>5335</v>
      </c>
      <c r="AD1755" s="4" t="s">
        <v>588</v>
      </c>
      <c r="AE1755" s="4" t="s">
        <v>589</v>
      </c>
    </row>
    <row r="1756" spans="1:72" ht="13.5" customHeight="1">
      <c r="A1756" s="6" t="str">
        <f>HYPERLINK("http://kyu.snu.ac.kr/sdhj/index.jsp?type=hj/GK14791_00IM0001_151b.jpg","1870_해북촌_151b")</f>
        <v>1870_해북촌_151b</v>
      </c>
      <c r="B1756" s="4">
        <v>1870</v>
      </c>
      <c r="C1756" s="4" t="s">
        <v>9258</v>
      </c>
      <c r="D1756" s="4" t="s">
        <v>9259</v>
      </c>
      <c r="E1756" s="4">
        <v>1755</v>
      </c>
      <c r="F1756" s="4">
        <v>9</v>
      </c>
      <c r="G1756" s="4" t="s">
        <v>5715</v>
      </c>
      <c r="H1756" s="4" t="s">
        <v>5716</v>
      </c>
      <c r="I1756" s="4">
        <v>5</v>
      </c>
      <c r="L1756" s="4">
        <v>3</v>
      </c>
      <c r="M1756" s="4" t="s">
        <v>6112</v>
      </c>
      <c r="N1756" s="4" t="s">
        <v>6113</v>
      </c>
      <c r="T1756" s="4" t="s">
        <v>9814</v>
      </c>
      <c r="U1756" s="4" t="s">
        <v>1971</v>
      </c>
      <c r="V1756" s="4" t="s">
        <v>1972</v>
      </c>
      <c r="W1756" s="4" t="s">
        <v>75</v>
      </c>
      <c r="X1756" s="4" t="s">
        <v>10150</v>
      </c>
      <c r="Y1756" s="4" t="s">
        <v>3526</v>
      </c>
      <c r="Z1756" s="4" t="s">
        <v>3527</v>
      </c>
      <c r="AC1756" s="4">
        <v>53</v>
      </c>
      <c r="AD1756" s="4" t="s">
        <v>142</v>
      </c>
      <c r="AE1756" s="4" t="s">
        <v>143</v>
      </c>
      <c r="AJ1756" s="4" t="s">
        <v>34</v>
      </c>
      <c r="AK1756" s="4" t="s">
        <v>35</v>
      </c>
      <c r="AL1756" s="4" t="s">
        <v>222</v>
      </c>
      <c r="AM1756" s="4" t="s">
        <v>223</v>
      </c>
      <c r="AT1756" s="4" t="s">
        <v>1971</v>
      </c>
      <c r="AU1756" s="4" t="s">
        <v>1972</v>
      </c>
      <c r="AV1756" s="4" t="s">
        <v>6114</v>
      </c>
      <c r="AW1756" s="4" t="s">
        <v>6115</v>
      </c>
      <c r="BG1756" s="4" t="s">
        <v>1971</v>
      </c>
      <c r="BH1756" s="4" t="s">
        <v>1972</v>
      </c>
      <c r="BI1756" s="4" t="s">
        <v>6116</v>
      </c>
      <c r="BJ1756" s="4" t="s">
        <v>6117</v>
      </c>
      <c r="BK1756" s="4" t="s">
        <v>1971</v>
      </c>
      <c r="BL1756" s="4" t="s">
        <v>1972</v>
      </c>
      <c r="BM1756" s="4" t="s">
        <v>6118</v>
      </c>
      <c r="BN1756" s="4" t="s">
        <v>6119</v>
      </c>
      <c r="BO1756" s="4" t="s">
        <v>1971</v>
      </c>
      <c r="BP1756" s="4" t="s">
        <v>1972</v>
      </c>
      <c r="BQ1756" s="4" t="s">
        <v>6120</v>
      </c>
      <c r="BR1756" s="4" t="s">
        <v>6121</v>
      </c>
      <c r="BS1756" s="4" t="s">
        <v>115</v>
      </c>
      <c r="BT1756" s="4" t="s">
        <v>10120</v>
      </c>
    </row>
    <row r="1757" spans="1:72" ht="13.5" customHeight="1">
      <c r="A1757" s="6" t="str">
        <f>HYPERLINK("http://kyu.snu.ac.kr/sdhj/index.jsp?type=hj/GK14791_00IM0001_151b.jpg","1870_해북촌_151b")</f>
        <v>1870_해북촌_151b</v>
      </c>
      <c r="B1757" s="4">
        <v>1870</v>
      </c>
      <c r="C1757" s="4" t="s">
        <v>9156</v>
      </c>
      <c r="D1757" s="4" t="s">
        <v>9157</v>
      </c>
      <c r="E1757" s="4">
        <v>1756</v>
      </c>
      <c r="F1757" s="4">
        <v>9</v>
      </c>
      <c r="G1757" s="4" t="s">
        <v>5715</v>
      </c>
      <c r="H1757" s="4" t="s">
        <v>5716</v>
      </c>
      <c r="I1757" s="4">
        <v>5</v>
      </c>
      <c r="L1757" s="4">
        <v>3</v>
      </c>
      <c r="M1757" s="4" t="s">
        <v>6112</v>
      </c>
      <c r="N1757" s="4" t="s">
        <v>6113</v>
      </c>
      <c r="S1757" s="4" t="s">
        <v>214</v>
      </c>
      <c r="T1757" s="4" t="s">
        <v>215</v>
      </c>
      <c r="W1757" s="4" t="s">
        <v>126</v>
      </c>
      <c r="X1757" s="4" t="s">
        <v>10173</v>
      </c>
      <c r="Y1757" s="4" t="s">
        <v>21</v>
      </c>
      <c r="Z1757" s="4" t="s">
        <v>22</v>
      </c>
      <c r="AC1757" s="4">
        <v>82</v>
      </c>
      <c r="AD1757" s="4" t="s">
        <v>826</v>
      </c>
      <c r="AE1757" s="4" t="s">
        <v>827</v>
      </c>
    </row>
    <row r="1758" spans="1:72" ht="13.5" customHeight="1">
      <c r="A1758" s="6" t="str">
        <f>HYPERLINK("http://kyu.snu.ac.kr/sdhj/index.jsp?type=hj/GK14791_00IM0001_151b.jpg","1870_해북촌_151b")</f>
        <v>1870_해북촌_151b</v>
      </c>
      <c r="B1758" s="4">
        <v>1870</v>
      </c>
      <c r="C1758" s="4" t="s">
        <v>9819</v>
      </c>
      <c r="D1758" s="4" t="s">
        <v>9820</v>
      </c>
      <c r="E1758" s="4">
        <v>1757</v>
      </c>
      <c r="F1758" s="4">
        <v>9</v>
      </c>
      <c r="G1758" s="4" t="s">
        <v>5715</v>
      </c>
      <c r="H1758" s="4" t="s">
        <v>5716</v>
      </c>
      <c r="I1758" s="4">
        <v>5</v>
      </c>
      <c r="L1758" s="4">
        <v>3</v>
      </c>
      <c r="M1758" s="4" t="s">
        <v>6112</v>
      </c>
      <c r="N1758" s="4" t="s">
        <v>6113</v>
      </c>
      <c r="S1758" s="4" t="s">
        <v>96</v>
      </c>
      <c r="T1758" s="4" t="s">
        <v>97</v>
      </c>
      <c r="W1758" s="4" t="s">
        <v>198</v>
      </c>
      <c r="X1758" s="4" t="s">
        <v>199</v>
      </c>
      <c r="Y1758" s="4" t="s">
        <v>21</v>
      </c>
      <c r="Z1758" s="4" t="s">
        <v>22</v>
      </c>
      <c r="AC1758" s="4">
        <v>47</v>
      </c>
      <c r="AD1758" s="4" t="s">
        <v>287</v>
      </c>
      <c r="AE1758" s="4" t="s">
        <v>288</v>
      </c>
      <c r="AJ1758" s="4" t="s">
        <v>34</v>
      </c>
      <c r="AK1758" s="4" t="s">
        <v>35</v>
      </c>
      <c r="AL1758" s="4" t="s">
        <v>222</v>
      </c>
      <c r="AM1758" s="4" t="s">
        <v>223</v>
      </c>
      <c r="AT1758" s="4" t="s">
        <v>1971</v>
      </c>
      <c r="AU1758" s="4" t="s">
        <v>1972</v>
      </c>
      <c r="AV1758" s="4" t="s">
        <v>1503</v>
      </c>
      <c r="AW1758" s="4" t="s">
        <v>1504</v>
      </c>
      <c r="BG1758" s="4" t="s">
        <v>1971</v>
      </c>
      <c r="BH1758" s="4" t="s">
        <v>1972</v>
      </c>
      <c r="BI1758" s="4" t="s">
        <v>4351</v>
      </c>
      <c r="BJ1758" s="4" t="s">
        <v>4352</v>
      </c>
      <c r="BK1758" s="4" t="s">
        <v>1971</v>
      </c>
      <c r="BL1758" s="4" t="s">
        <v>1972</v>
      </c>
      <c r="BM1758" s="4" t="s">
        <v>6122</v>
      </c>
      <c r="BN1758" s="4" t="s">
        <v>6123</v>
      </c>
      <c r="BO1758" s="4" t="s">
        <v>1971</v>
      </c>
      <c r="BP1758" s="4" t="s">
        <v>1972</v>
      </c>
      <c r="BQ1758" s="4" t="s">
        <v>6124</v>
      </c>
      <c r="BR1758" s="4" t="s">
        <v>6125</v>
      </c>
      <c r="BS1758" s="4" t="s">
        <v>222</v>
      </c>
      <c r="BT1758" s="4" t="s">
        <v>223</v>
      </c>
    </row>
    <row r="1759" spans="1:72" ht="13.5" customHeight="1">
      <c r="A1759" s="6" t="str">
        <f>HYPERLINK("http://kyu.snu.ac.kr/sdhj/index.jsp?type=hj/GK14791_00IM0001_151b.jpg","1870_해북촌_151b")</f>
        <v>1870_해북촌_151b</v>
      </c>
      <c r="B1759" s="4">
        <v>1870</v>
      </c>
      <c r="C1759" s="4" t="s">
        <v>9665</v>
      </c>
      <c r="D1759" s="4" t="s">
        <v>9666</v>
      </c>
      <c r="E1759" s="4">
        <v>1758</v>
      </c>
      <c r="F1759" s="4">
        <v>9</v>
      </c>
      <c r="G1759" s="4" t="s">
        <v>5715</v>
      </c>
      <c r="H1759" s="4" t="s">
        <v>5716</v>
      </c>
      <c r="I1759" s="4">
        <v>5</v>
      </c>
      <c r="L1759" s="4">
        <v>3</v>
      </c>
      <c r="M1759" s="4" t="s">
        <v>6112</v>
      </c>
      <c r="N1759" s="4" t="s">
        <v>6113</v>
      </c>
      <c r="T1759" s="4" t="s">
        <v>9818</v>
      </c>
      <c r="U1759" s="4" t="s">
        <v>138</v>
      </c>
      <c r="V1759" s="4" t="s">
        <v>139</v>
      </c>
      <c r="Y1759" s="4" t="s">
        <v>6126</v>
      </c>
      <c r="Z1759" s="4" t="s">
        <v>6127</v>
      </c>
      <c r="AD1759" s="4" t="s">
        <v>448</v>
      </c>
      <c r="AE1759" s="4" t="s">
        <v>449</v>
      </c>
    </row>
    <row r="1760" spans="1:72" ht="13.5" customHeight="1">
      <c r="A1760" s="6" t="str">
        <f>HYPERLINK("http://kyu.snu.ac.kr/sdhj/index.jsp?type=hj/GK14791_00IM0001_151b.jpg","1870_해북촌_151b")</f>
        <v>1870_해북촌_151b</v>
      </c>
      <c r="B1760" s="4">
        <v>1870</v>
      </c>
      <c r="C1760" s="4" t="s">
        <v>9819</v>
      </c>
      <c r="D1760" s="4" t="s">
        <v>9820</v>
      </c>
      <c r="E1760" s="4">
        <v>1759</v>
      </c>
      <c r="F1760" s="4">
        <v>9</v>
      </c>
      <c r="G1760" s="4" t="s">
        <v>5715</v>
      </c>
      <c r="H1760" s="4" t="s">
        <v>5716</v>
      </c>
      <c r="I1760" s="4">
        <v>5</v>
      </c>
      <c r="L1760" s="4">
        <v>3</v>
      </c>
      <c r="M1760" s="4" t="s">
        <v>6112</v>
      </c>
      <c r="N1760" s="4" t="s">
        <v>6113</v>
      </c>
      <c r="T1760" s="4" t="s">
        <v>9818</v>
      </c>
      <c r="U1760" s="4" t="s">
        <v>284</v>
      </c>
      <c r="V1760" s="4" t="s">
        <v>285</v>
      </c>
      <c r="Y1760" s="4" t="s">
        <v>6128</v>
      </c>
      <c r="Z1760" s="4" t="s">
        <v>6129</v>
      </c>
      <c r="AD1760" s="4" t="s">
        <v>1000</v>
      </c>
      <c r="AE1760" s="4" t="s">
        <v>1001</v>
      </c>
    </row>
    <row r="1761" spans="1:72" ht="13.5" customHeight="1">
      <c r="A1761" s="6" t="str">
        <f>HYPERLINK("http://kyu.snu.ac.kr/sdhj/index.jsp?type=hj/GK14791_00IM0001_151b.jpg","1870_해북촌_151b")</f>
        <v>1870_해북촌_151b</v>
      </c>
      <c r="B1761" s="4">
        <v>1870</v>
      </c>
      <c r="C1761" s="4" t="s">
        <v>9819</v>
      </c>
      <c r="D1761" s="4" t="s">
        <v>9820</v>
      </c>
      <c r="E1761" s="4">
        <v>1760</v>
      </c>
      <c r="F1761" s="4">
        <v>9</v>
      </c>
      <c r="G1761" s="4" t="s">
        <v>5715</v>
      </c>
      <c r="H1761" s="4" t="s">
        <v>5716</v>
      </c>
      <c r="I1761" s="4">
        <v>5</v>
      </c>
      <c r="L1761" s="4">
        <v>4</v>
      </c>
      <c r="M1761" s="4" t="s">
        <v>6084</v>
      </c>
      <c r="N1761" s="4" t="s">
        <v>6130</v>
      </c>
      <c r="T1761" s="4" t="s">
        <v>9041</v>
      </c>
      <c r="U1761" s="4" t="s">
        <v>2354</v>
      </c>
      <c r="V1761" s="4" t="s">
        <v>2355</v>
      </c>
      <c r="W1761" s="4" t="s">
        <v>75</v>
      </c>
      <c r="X1761" s="4" t="s">
        <v>9046</v>
      </c>
      <c r="Y1761" s="4" t="s">
        <v>2826</v>
      </c>
      <c r="Z1761" s="4" t="s">
        <v>2827</v>
      </c>
      <c r="AC1761" s="4">
        <v>59</v>
      </c>
      <c r="AD1761" s="4" t="s">
        <v>378</v>
      </c>
      <c r="AE1761" s="4" t="s">
        <v>379</v>
      </c>
      <c r="AJ1761" s="4" t="s">
        <v>34</v>
      </c>
      <c r="AK1761" s="4" t="s">
        <v>35</v>
      </c>
      <c r="AL1761" s="4" t="s">
        <v>222</v>
      </c>
      <c r="AM1761" s="4" t="s">
        <v>223</v>
      </c>
      <c r="AT1761" s="4" t="s">
        <v>2354</v>
      </c>
      <c r="AU1761" s="4" t="s">
        <v>2355</v>
      </c>
      <c r="AV1761" s="4" t="s">
        <v>3186</v>
      </c>
      <c r="AW1761" s="4" t="s">
        <v>3061</v>
      </c>
      <c r="BG1761" s="4" t="s">
        <v>2354</v>
      </c>
      <c r="BH1761" s="4" t="s">
        <v>2355</v>
      </c>
      <c r="BI1761" s="4" t="s">
        <v>10278</v>
      </c>
      <c r="BJ1761" s="4" t="s">
        <v>6131</v>
      </c>
      <c r="BK1761" s="4" t="s">
        <v>10279</v>
      </c>
      <c r="BL1761" s="4" t="s">
        <v>10280</v>
      </c>
      <c r="BM1761" s="4" t="s">
        <v>6132</v>
      </c>
      <c r="BN1761" s="4" t="s">
        <v>6133</v>
      </c>
      <c r="BO1761" s="4" t="s">
        <v>2354</v>
      </c>
      <c r="BP1761" s="4" t="s">
        <v>2355</v>
      </c>
      <c r="BQ1761" s="4" t="s">
        <v>6134</v>
      </c>
      <c r="BR1761" s="4" t="s">
        <v>6135</v>
      </c>
      <c r="BS1761" s="4" t="s">
        <v>488</v>
      </c>
      <c r="BT1761" s="4" t="s">
        <v>489</v>
      </c>
    </row>
    <row r="1762" spans="1:72" ht="13.5" customHeight="1">
      <c r="A1762" s="6" t="str">
        <f>HYPERLINK("http://kyu.snu.ac.kr/sdhj/index.jsp?type=hj/GK14791_00IM0001_151b.jpg","1870_해북촌_151b")</f>
        <v>1870_해북촌_151b</v>
      </c>
      <c r="B1762" s="4">
        <v>1870</v>
      </c>
      <c r="C1762" s="4" t="s">
        <v>9895</v>
      </c>
      <c r="D1762" s="4" t="s">
        <v>9896</v>
      </c>
      <c r="E1762" s="4">
        <v>1761</v>
      </c>
      <c r="F1762" s="4">
        <v>9</v>
      </c>
      <c r="G1762" s="4" t="s">
        <v>5715</v>
      </c>
      <c r="H1762" s="4" t="s">
        <v>5716</v>
      </c>
      <c r="I1762" s="4">
        <v>5</v>
      </c>
      <c r="L1762" s="4">
        <v>4</v>
      </c>
      <c r="M1762" s="4" t="s">
        <v>6084</v>
      </c>
      <c r="N1762" s="4" t="s">
        <v>6130</v>
      </c>
      <c r="S1762" s="4" t="s">
        <v>96</v>
      </c>
      <c r="T1762" s="4" t="s">
        <v>97</v>
      </c>
      <c r="W1762" s="4" t="s">
        <v>396</v>
      </c>
      <c r="X1762" s="4" t="s">
        <v>397</v>
      </c>
      <c r="Y1762" s="4" t="s">
        <v>21</v>
      </c>
      <c r="Z1762" s="4" t="s">
        <v>22</v>
      </c>
      <c r="AC1762" s="4">
        <v>58</v>
      </c>
      <c r="AD1762" s="4" t="s">
        <v>330</v>
      </c>
      <c r="AE1762" s="4" t="s">
        <v>331</v>
      </c>
      <c r="AJ1762" s="4" t="s">
        <v>34</v>
      </c>
      <c r="AK1762" s="4" t="s">
        <v>35</v>
      </c>
      <c r="AL1762" s="4" t="s">
        <v>422</v>
      </c>
      <c r="AM1762" s="4" t="s">
        <v>423</v>
      </c>
      <c r="AT1762" s="4" t="s">
        <v>2354</v>
      </c>
      <c r="AU1762" s="4" t="s">
        <v>2355</v>
      </c>
      <c r="AV1762" s="4" t="s">
        <v>6136</v>
      </c>
      <c r="AW1762" s="4" t="s">
        <v>6137</v>
      </c>
      <c r="BG1762" s="4" t="s">
        <v>2354</v>
      </c>
      <c r="BH1762" s="4" t="s">
        <v>2355</v>
      </c>
      <c r="BI1762" s="4" t="s">
        <v>6138</v>
      </c>
      <c r="BJ1762" s="4" t="s">
        <v>6139</v>
      </c>
      <c r="BK1762" s="4" t="s">
        <v>2354</v>
      </c>
      <c r="BL1762" s="4" t="s">
        <v>2355</v>
      </c>
      <c r="BM1762" s="4" t="s">
        <v>6140</v>
      </c>
      <c r="BN1762" s="4" t="s">
        <v>6141</v>
      </c>
      <c r="BO1762" s="4" t="s">
        <v>2354</v>
      </c>
      <c r="BP1762" s="4" t="s">
        <v>2355</v>
      </c>
      <c r="BQ1762" s="4" t="s">
        <v>6142</v>
      </c>
      <c r="BR1762" s="4" t="s">
        <v>6143</v>
      </c>
      <c r="BS1762" s="4" t="s">
        <v>202</v>
      </c>
      <c r="BT1762" s="4" t="s">
        <v>203</v>
      </c>
    </row>
    <row r="1763" spans="1:72" ht="13.5" customHeight="1">
      <c r="A1763" s="6" t="str">
        <f>HYPERLINK("http://kyu.snu.ac.kr/sdhj/index.jsp?type=hj/GK14791_00IM0001_151b.jpg","1870_해북촌_151b")</f>
        <v>1870_해북촌_151b</v>
      </c>
      <c r="B1763" s="4">
        <v>1870</v>
      </c>
      <c r="C1763" s="4" t="s">
        <v>9233</v>
      </c>
      <c r="D1763" s="4" t="s">
        <v>9234</v>
      </c>
      <c r="E1763" s="4">
        <v>1762</v>
      </c>
      <c r="F1763" s="4">
        <v>9</v>
      </c>
      <c r="G1763" s="4" t="s">
        <v>5715</v>
      </c>
      <c r="H1763" s="4" t="s">
        <v>5716</v>
      </c>
      <c r="I1763" s="4">
        <v>5</v>
      </c>
      <c r="L1763" s="4">
        <v>4</v>
      </c>
      <c r="M1763" s="4" t="s">
        <v>6084</v>
      </c>
      <c r="N1763" s="4" t="s">
        <v>6130</v>
      </c>
      <c r="S1763" s="4" t="s">
        <v>4978</v>
      </c>
      <c r="T1763" s="4" t="s">
        <v>4979</v>
      </c>
      <c r="AD1763" s="4" t="s">
        <v>1000</v>
      </c>
      <c r="AE1763" s="4" t="s">
        <v>1001</v>
      </c>
    </row>
    <row r="1764" spans="1:72" ht="13.5" customHeight="1">
      <c r="A1764" s="6" t="str">
        <f>HYPERLINK("http://kyu.snu.ac.kr/sdhj/index.jsp?type=hj/GK14791_00IM0001_151b.jpg","1870_해북촌_151b")</f>
        <v>1870_해북촌_151b</v>
      </c>
      <c r="B1764" s="4">
        <v>1870</v>
      </c>
      <c r="C1764" s="4" t="s">
        <v>9057</v>
      </c>
      <c r="D1764" s="4" t="s">
        <v>9058</v>
      </c>
      <c r="E1764" s="4">
        <v>1763</v>
      </c>
      <c r="F1764" s="4">
        <v>9</v>
      </c>
      <c r="G1764" s="4" t="s">
        <v>5715</v>
      </c>
      <c r="H1764" s="4" t="s">
        <v>5716</v>
      </c>
      <c r="I1764" s="4">
        <v>5</v>
      </c>
      <c r="L1764" s="4">
        <v>4</v>
      </c>
      <c r="M1764" s="4" t="s">
        <v>6084</v>
      </c>
      <c r="N1764" s="4" t="s">
        <v>6130</v>
      </c>
      <c r="S1764" s="4" t="s">
        <v>116</v>
      </c>
      <c r="T1764" s="4" t="s">
        <v>117</v>
      </c>
      <c r="Y1764" s="4" t="s">
        <v>10281</v>
      </c>
      <c r="Z1764" s="4" t="s">
        <v>6144</v>
      </c>
      <c r="AC1764" s="4">
        <v>19</v>
      </c>
      <c r="AD1764" s="4" t="s">
        <v>122</v>
      </c>
      <c r="AE1764" s="4" t="s">
        <v>123</v>
      </c>
    </row>
    <row r="1765" spans="1:72" ht="13.5" customHeight="1">
      <c r="A1765" s="6" t="str">
        <f>HYPERLINK("http://kyu.snu.ac.kr/sdhj/index.jsp?type=hj/GK14791_00IM0001_151b.jpg","1870_해북촌_151b")</f>
        <v>1870_해북촌_151b</v>
      </c>
      <c r="B1765" s="4">
        <v>1870</v>
      </c>
      <c r="C1765" s="4" t="s">
        <v>9057</v>
      </c>
      <c r="D1765" s="4" t="s">
        <v>9058</v>
      </c>
      <c r="E1765" s="4">
        <v>1764</v>
      </c>
      <c r="F1765" s="4">
        <v>9</v>
      </c>
      <c r="G1765" s="4" t="s">
        <v>5715</v>
      </c>
      <c r="H1765" s="4" t="s">
        <v>5716</v>
      </c>
      <c r="I1765" s="4">
        <v>5</v>
      </c>
      <c r="L1765" s="4">
        <v>4</v>
      </c>
      <c r="M1765" s="4" t="s">
        <v>6084</v>
      </c>
      <c r="N1765" s="4" t="s">
        <v>6130</v>
      </c>
      <c r="T1765" s="4" t="s">
        <v>9049</v>
      </c>
      <c r="U1765" s="4" t="s">
        <v>138</v>
      </c>
      <c r="V1765" s="4" t="s">
        <v>139</v>
      </c>
      <c r="Y1765" s="4" t="s">
        <v>6145</v>
      </c>
      <c r="Z1765" s="4" t="s">
        <v>6146</v>
      </c>
      <c r="AD1765" s="4" t="s">
        <v>248</v>
      </c>
      <c r="AE1765" s="4" t="s">
        <v>249</v>
      </c>
    </row>
    <row r="1766" spans="1:72" ht="13.5" customHeight="1">
      <c r="A1766" s="6" t="str">
        <f>HYPERLINK("http://kyu.snu.ac.kr/sdhj/index.jsp?type=hj/GK14791_00IM0001_151b.jpg","1870_해북촌_151b")</f>
        <v>1870_해북촌_151b</v>
      </c>
      <c r="B1766" s="4">
        <v>1870</v>
      </c>
      <c r="C1766" s="4" t="s">
        <v>9057</v>
      </c>
      <c r="D1766" s="4" t="s">
        <v>9058</v>
      </c>
      <c r="E1766" s="4">
        <v>1765</v>
      </c>
      <c r="F1766" s="4">
        <v>9</v>
      </c>
      <c r="G1766" s="4" t="s">
        <v>5715</v>
      </c>
      <c r="H1766" s="4" t="s">
        <v>5716</v>
      </c>
      <c r="I1766" s="4">
        <v>5</v>
      </c>
      <c r="L1766" s="4">
        <v>4</v>
      </c>
      <c r="M1766" s="4" t="s">
        <v>6084</v>
      </c>
      <c r="N1766" s="4" t="s">
        <v>6130</v>
      </c>
      <c r="T1766" s="4" t="s">
        <v>9049</v>
      </c>
      <c r="U1766" s="4" t="s">
        <v>284</v>
      </c>
      <c r="V1766" s="4" t="s">
        <v>285</v>
      </c>
      <c r="Y1766" s="4" t="s">
        <v>6147</v>
      </c>
      <c r="Z1766" s="4" t="s">
        <v>6148</v>
      </c>
      <c r="AD1766" s="4" t="s">
        <v>778</v>
      </c>
      <c r="AE1766" s="4" t="s">
        <v>779</v>
      </c>
    </row>
    <row r="1767" spans="1:72" ht="13.5" customHeight="1">
      <c r="A1767" s="6" t="str">
        <f>HYPERLINK("http://kyu.snu.ac.kr/sdhj/index.jsp?type=hj/GK14791_00IM0001_151b.jpg","1870_해북촌_151b")</f>
        <v>1870_해북촌_151b</v>
      </c>
      <c r="B1767" s="4">
        <v>1870</v>
      </c>
      <c r="C1767" s="4" t="s">
        <v>9057</v>
      </c>
      <c r="D1767" s="4" t="s">
        <v>9058</v>
      </c>
      <c r="E1767" s="4">
        <v>1766</v>
      </c>
      <c r="F1767" s="4">
        <v>9</v>
      </c>
      <c r="G1767" s="4" t="s">
        <v>5715</v>
      </c>
      <c r="H1767" s="4" t="s">
        <v>5716</v>
      </c>
      <c r="I1767" s="4">
        <v>5</v>
      </c>
      <c r="L1767" s="4">
        <v>5</v>
      </c>
      <c r="M1767" s="4" t="s">
        <v>6149</v>
      </c>
      <c r="N1767" s="4" t="s">
        <v>6150</v>
      </c>
      <c r="T1767" s="4" t="s">
        <v>9041</v>
      </c>
      <c r="U1767" s="4" t="s">
        <v>73</v>
      </c>
      <c r="V1767" s="4" t="s">
        <v>74</v>
      </c>
      <c r="W1767" s="4" t="s">
        <v>98</v>
      </c>
      <c r="X1767" s="4" t="s">
        <v>99</v>
      </c>
      <c r="Y1767" s="4" t="s">
        <v>5861</v>
      </c>
      <c r="Z1767" s="4" t="s">
        <v>5862</v>
      </c>
      <c r="AC1767" s="4">
        <v>36</v>
      </c>
      <c r="AD1767" s="4" t="s">
        <v>404</v>
      </c>
      <c r="AE1767" s="4" t="s">
        <v>405</v>
      </c>
      <c r="AJ1767" s="4" t="s">
        <v>34</v>
      </c>
      <c r="AK1767" s="4" t="s">
        <v>35</v>
      </c>
      <c r="AL1767" s="4" t="s">
        <v>106</v>
      </c>
      <c r="AM1767" s="4" t="s">
        <v>107</v>
      </c>
      <c r="AT1767" s="4" t="s">
        <v>82</v>
      </c>
      <c r="AU1767" s="4" t="s">
        <v>83</v>
      </c>
      <c r="AV1767" s="4" t="s">
        <v>6151</v>
      </c>
      <c r="AW1767" s="4" t="s">
        <v>6152</v>
      </c>
      <c r="BG1767" s="4" t="s">
        <v>82</v>
      </c>
      <c r="BH1767" s="4" t="s">
        <v>83</v>
      </c>
      <c r="BI1767" s="4" t="s">
        <v>5856</v>
      </c>
      <c r="BJ1767" s="4" t="s">
        <v>5857</v>
      </c>
      <c r="BK1767" s="4" t="s">
        <v>82</v>
      </c>
      <c r="BL1767" s="4" t="s">
        <v>83</v>
      </c>
      <c r="BM1767" s="4" t="s">
        <v>5858</v>
      </c>
      <c r="BN1767" s="4" t="s">
        <v>3456</v>
      </c>
      <c r="BO1767" s="4" t="s">
        <v>82</v>
      </c>
      <c r="BP1767" s="4" t="s">
        <v>83</v>
      </c>
      <c r="BQ1767" s="4" t="s">
        <v>6153</v>
      </c>
      <c r="BR1767" s="4" t="s">
        <v>6154</v>
      </c>
      <c r="BS1767" s="4" t="s">
        <v>727</v>
      </c>
      <c r="BT1767" s="4" t="s">
        <v>728</v>
      </c>
    </row>
    <row r="1768" spans="1:72" ht="13.5" customHeight="1">
      <c r="A1768" s="6" t="str">
        <f>HYPERLINK("http://kyu.snu.ac.kr/sdhj/index.jsp?type=hj/GK14791_00IM0001_151b.jpg","1870_해북촌_151b")</f>
        <v>1870_해북촌_151b</v>
      </c>
      <c r="B1768" s="4">
        <v>1870</v>
      </c>
      <c r="C1768" s="4" t="s">
        <v>9303</v>
      </c>
      <c r="D1768" s="4" t="s">
        <v>9304</v>
      </c>
      <c r="E1768" s="4">
        <v>1767</v>
      </c>
      <c r="F1768" s="4">
        <v>9</v>
      </c>
      <c r="G1768" s="4" t="s">
        <v>5715</v>
      </c>
      <c r="H1768" s="4" t="s">
        <v>5716</v>
      </c>
      <c r="I1768" s="4">
        <v>5</v>
      </c>
      <c r="L1768" s="4">
        <v>5</v>
      </c>
      <c r="M1768" s="4" t="s">
        <v>6149</v>
      </c>
      <c r="N1768" s="4" t="s">
        <v>6150</v>
      </c>
      <c r="S1768" s="4" t="s">
        <v>96</v>
      </c>
      <c r="T1768" s="4" t="s">
        <v>97</v>
      </c>
      <c r="W1768" s="4" t="s">
        <v>688</v>
      </c>
      <c r="X1768" s="4" t="s">
        <v>689</v>
      </c>
      <c r="Y1768" s="4" t="s">
        <v>100</v>
      </c>
      <c r="Z1768" s="4" t="s">
        <v>101</v>
      </c>
      <c r="AC1768" s="4">
        <v>36</v>
      </c>
      <c r="AD1768" s="4" t="s">
        <v>404</v>
      </c>
      <c r="AE1768" s="4" t="s">
        <v>405</v>
      </c>
      <c r="AJ1768" s="4" t="s">
        <v>104</v>
      </c>
      <c r="AK1768" s="4" t="s">
        <v>105</v>
      </c>
      <c r="AL1768" s="4" t="s">
        <v>260</v>
      </c>
      <c r="AM1768" s="4" t="s">
        <v>261</v>
      </c>
      <c r="AT1768" s="4" t="s">
        <v>82</v>
      </c>
      <c r="AU1768" s="4" t="s">
        <v>83</v>
      </c>
      <c r="AV1768" s="4" t="s">
        <v>6155</v>
      </c>
      <c r="AW1768" s="4" t="s">
        <v>6156</v>
      </c>
      <c r="BG1768" s="4" t="s">
        <v>82</v>
      </c>
      <c r="BH1768" s="4" t="s">
        <v>83</v>
      </c>
      <c r="BI1768" s="4" t="s">
        <v>6157</v>
      </c>
      <c r="BJ1768" s="4" t="s">
        <v>6158</v>
      </c>
      <c r="BK1768" s="4" t="s">
        <v>82</v>
      </c>
      <c r="BL1768" s="4" t="s">
        <v>83</v>
      </c>
      <c r="BM1768" s="4" t="s">
        <v>5539</v>
      </c>
      <c r="BN1768" s="4" t="s">
        <v>5540</v>
      </c>
      <c r="BO1768" s="4" t="s">
        <v>82</v>
      </c>
      <c r="BP1768" s="4" t="s">
        <v>83</v>
      </c>
      <c r="BQ1768" s="4" t="s">
        <v>6159</v>
      </c>
      <c r="BR1768" s="4" t="s">
        <v>6160</v>
      </c>
      <c r="BS1768" s="4" t="s">
        <v>163</v>
      </c>
      <c r="BT1768" s="4" t="s">
        <v>164</v>
      </c>
    </row>
    <row r="1769" spans="1:72" ht="13.5" customHeight="1">
      <c r="A1769" s="6" t="str">
        <f>HYPERLINK("http://kyu.snu.ac.kr/sdhj/index.jsp?type=hj/GK14791_00IM0001_151b.jpg","1870_해북촌_151b")</f>
        <v>1870_해북촌_151b</v>
      </c>
      <c r="B1769" s="4">
        <v>1870</v>
      </c>
      <c r="C1769" s="4" t="s">
        <v>10282</v>
      </c>
      <c r="D1769" s="4" t="s">
        <v>10283</v>
      </c>
      <c r="E1769" s="4">
        <v>1768</v>
      </c>
      <c r="F1769" s="4">
        <v>9</v>
      </c>
      <c r="G1769" s="4" t="s">
        <v>5715</v>
      </c>
      <c r="H1769" s="4" t="s">
        <v>5716</v>
      </c>
      <c r="I1769" s="4">
        <v>5</v>
      </c>
      <c r="L1769" s="4">
        <v>5</v>
      </c>
      <c r="M1769" s="4" t="s">
        <v>6149</v>
      </c>
      <c r="N1769" s="4" t="s">
        <v>6150</v>
      </c>
      <c r="S1769" s="4" t="s">
        <v>165</v>
      </c>
      <c r="T1769" s="4" t="s">
        <v>166</v>
      </c>
      <c r="Y1769" s="4" t="s">
        <v>6161</v>
      </c>
      <c r="Z1769" s="4" t="s">
        <v>6162</v>
      </c>
      <c r="AC1769" s="4">
        <v>31</v>
      </c>
      <c r="AD1769" s="4" t="s">
        <v>414</v>
      </c>
      <c r="AE1769" s="4" t="s">
        <v>415</v>
      </c>
    </row>
    <row r="1770" spans="1:72" ht="13.5" customHeight="1">
      <c r="A1770" s="6" t="str">
        <f>HYPERLINK("http://kyu.snu.ac.kr/sdhj/index.jsp?type=hj/GK14791_00IM0001_151b.jpg","1870_해북촌_151b")</f>
        <v>1870_해북촌_151b</v>
      </c>
      <c r="B1770" s="4">
        <v>1870</v>
      </c>
      <c r="C1770" s="4" t="s">
        <v>8930</v>
      </c>
      <c r="D1770" s="4" t="s">
        <v>8931</v>
      </c>
      <c r="E1770" s="4">
        <v>1769</v>
      </c>
      <c r="F1770" s="4">
        <v>9</v>
      </c>
      <c r="G1770" s="4" t="s">
        <v>5715</v>
      </c>
      <c r="H1770" s="4" t="s">
        <v>5716</v>
      </c>
      <c r="I1770" s="4">
        <v>5</v>
      </c>
      <c r="L1770" s="4">
        <v>5</v>
      </c>
      <c r="M1770" s="4" t="s">
        <v>6149</v>
      </c>
      <c r="N1770" s="4" t="s">
        <v>6150</v>
      </c>
      <c r="T1770" s="4" t="s">
        <v>9049</v>
      </c>
      <c r="U1770" s="4" t="s">
        <v>138</v>
      </c>
      <c r="V1770" s="4" t="s">
        <v>139</v>
      </c>
      <c r="Y1770" s="4" t="s">
        <v>1004</v>
      </c>
      <c r="Z1770" s="4" t="s">
        <v>1005</v>
      </c>
      <c r="AD1770" s="4" t="s">
        <v>258</v>
      </c>
      <c r="AE1770" s="4" t="s">
        <v>259</v>
      </c>
    </row>
    <row r="1771" spans="1:72" ht="13.5" customHeight="1">
      <c r="A1771" s="6" t="str">
        <f>HYPERLINK("http://kyu.snu.ac.kr/sdhj/index.jsp?type=hj/GK14791_00IM0001_151b.jpg","1870_해북촌_151b")</f>
        <v>1870_해북촌_151b</v>
      </c>
      <c r="B1771" s="4">
        <v>1870</v>
      </c>
      <c r="C1771" s="4" t="s">
        <v>9057</v>
      </c>
      <c r="D1771" s="4" t="s">
        <v>9058</v>
      </c>
      <c r="E1771" s="4">
        <v>1770</v>
      </c>
      <c r="F1771" s="4">
        <v>9</v>
      </c>
      <c r="G1771" s="4" t="s">
        <v>5715</v>
      </c>
      <c r="H1771" s="4" t="s">
        <v>5716</v>
      </c>
      <c r="I1771" s="4">
        <v>5</v>
      </c>
      <c r="L1771" s="4">
        <v>5</v>
      </c>
      <c r="M1771" s="4" t="s">
        <v>6149</v>
      </c>
      <c r="N1771" s="4" t="s">
        <v>6150</v>
      </c>
      <c r="T1771" s="4" t="s">
        <v>9049</v>
      </c>
      <c r="Y1771" s="4" t="s">
        <v>3937</v>
      </c>
      <c r="Z1771" s="4" t="s">
        <v>3938</v>
      </c>
      <c r="AD1771" s="4" t="s">
        <v>218</v>
      </c>
      <c r="AE1771" s="4" t="s">
        <v>219</v>
      </c>
    </row>
    <row r="1772" spans="1:72" ht="13.5" customHeight="1">
      <c r="A1772" s="6" t="str">
        <f>HYPERLINK("http://kyu.snu.ac.kr/sdhj/index.jsp?type=hj/GK14791_00IM0001_152a.jpg","1870_해북촌_152a")</f>
        <v>1870_해북촌_152a</v>
      </c>
      <c r="B1772" s="4">
        <v>1870</v>
      </c>
      <c r="C1772" s="4" t="s">
        <v>9057</v>
      </c>
      <c r="D1772" s="4" t="s">
        <v>9058</v>
      </c>
      <c r="E1772" s="4">
        <v>1771</v>
      </c>
      <c r="F1772" s="4">
        <v>9</v>
      </c>
      <c r="G1772" s="4" t="s">
        <v>5715</v>
      </c>
      <c r="H1772" s="4" t="s">
        <v>5716</v>
      </c>
      <c r="I1772" s="4">
        <v>6</v>
      </c>
      <c r="J1772" s="4" t="s">
        <v>6163</v>
      </c>
      <c r="K1772" s="4" t="s">
        <v>6164</v>
      </c>
      <c r="L1772" s="4">
        <v>1</v>
      </c>
      <c r="M1772" s="4" t="s">
        <v>6165</v>
      </c>
      <c r="N1772" s="4" t="s">
        <v>6166</v>
      </c>
      <c r="T1772" s="4" t="s">
        <v>9140</v>
      </c>
      <c r="U1772" s="4" t="s">
        <v>73</v>
      </c>
      <c r="V1772" s="4" t="s">
        <v>74</v>
      </c>
      <c r="W1772" s="4" t="s">
        <v>688</v>
      </c>
      <c r="X1772" s="4" t="s">
        <v>689</v>
      </c>
      <c r="Y1772" s="4" t="s">
        <v>5316</v>
      </c>
      <c r="Z1772" s="4" t="s">
        <v>3248</v>
      </c>
      <c r="AC1772" s="4">
        <v>33</v>
      </c>
      <c r="AD1772" s="4" t="s">
        <v>621</v>
      </c>
      <c r="AE1772" s="4" t="s">
        <v>622</v>
      </c>
      <c r="AJ1772" s="4" t="s">
        <v>34</v>
      </c>
      <c r="AK1772" s="4" t="s">
        <v>35</v>
      </c>
      <c r="AL1772" s="4" t="s">
        <v>260</v>
      </c>
      <c r="AM1772" s="4" t="s">
        <v>261</v>
      </c>
      <c r="AT1772" s="4" t="s">
        <v>82</v>
      </c>
      <c r="AU1772" s="4" t="s">
        <v>83</v>
      </c>
      <c r="AV1772" s="4" t="s">
        <v>6155</v>
      </c>
      <c r="AW1772" s="4" t="s">
        <v>6156</v>
      </c>
      <c r="BG1772" s="4" t="s">
        <v>82</v>
      </c>
      <c r="BH1772" s="4" t="s">
        <v>83</v>
      </c>
      <c r="BI1772" s="4" t="s">
        <v>6157</v>
      </c>
      <c r="BJ1772" s="4" t="s">
        <v>6158</v>
      </c>
      <c r="BK1772" s="4" t="s">
        <v>82</v>
      </c>
      <c r="BL1772" s="4" t="s">
        <v>83</v>
      </c>
      <c r="BM1772" s="4" t="s">
        <v>9893</v>
      </c>
      <c r="BN1772" s="4" t="s">
        <v>10284</v>
      </c>
      <c r="BO1772" s="4" t="s">
        <v>82</v>
      </c>
      <c r="BP1772" s="4" t="s">
        <v>83</v>
      </c>
      <c r="BQ1772" s="4" t="s">
        <v>6159</v>
      </c>
      <c r="BR1772" s="4" t="s">
        <v>6160</v>
      </c>
      <c r="BS1772" s="4" t="s">
        <v>163</v>
      </c>
      <c r="BT1772" s="4" t="s">
        <v>164</v>
      </c>
    </row>
    <row r="1773" spans="1:72" ht="13.5" customHeight="1">
      <c r="A1773" s="6" t="str">
        <f>HYPERLINK("http://kyu.snu.ac.kr/sdhj/index.jsp?type=hj/GK14791_00IM0001_152a.jpg","1870_해북촌_152a")</f>
        <v>1870_해북촌_152a</v>
      </c>
      <c r="B1773" s="4">
        <v>1870</v>
      </c>
      <c r="C1773" s="4" t="s">
        <v>10282</v>
      </c>
      <c r="D1773" s="4" t="s">
        <v>10283</v>
      </c>
      <c r="E1773" s="4">
        <v>1772</v>
      </c>
      <c r="F1773" s="4">
        <v>9</v>
      </c>
      <c r="G1773" s="4" t="s">
        <v>5715</v>
      </c>
      <c r="H1773" s="4" t="s">
        <v>5716</v>
      </c>
      <c r="I1773" s="4">
        <v>6</v>
      </c>
      <c r="L1773" s="4">
        <v>1</v>
      </c>
      <c r="M1773" s="4" t="s">
        <v>6165</v>
      </c>
      <c r="N1773" s="4" t="s">
        <v>6166</v>
      </c>
      <c r="S1773" s="4" t="s">
        <v>96</v>
      </c>
      <c r="T1773" s="4" t="s">
        <v>97</v>
      </c>
      <c r="W1773" s="4" t="s">
        <v>584</v>
      </c>
      <c r="X1773" s="4" t="s">
        <v>585</v>
      </c>
      <c r="Y1773" s="4" t="s">
        <v>100</v>
      </c>
      <c r="Z1773" s="4" t="s">
        <v>101</v>
      </c>
      <c r="AC1773" s="4">
        <v>33</v>
      </c>
      <c r="AD1773" s="4" t="s">
        <v>621</v>
      </c>
      <c r="AE1773" s="4" t="s">
        <v>622</v>
      </c>
      <c r="AJ1773" s="4" t="s">
        <v>34</v>
      </c>
      <c r="AK1773" s="4" t="s">
        <v>35</v>
      </c>
      <c r="AL1773" s="4" t="s">
        <v>257</v>
      </c>
      <c r="AM1773" s="4" t="s">
        <v>10285</v>
      </c>
    </row>
    <row r="1774" spans="1:72" ht="13.5" customHeight="1">
      <c r="A1774" s="6" t="str">
        <f>HYPERLINK("http://kyu.snu.ac.kr/sdhj/index.jsp?type=hj/GK14791_00IM0001_152a.jpg","1870_해북촌_152a")</f>
        <v>1870_해북촌_152a</v>
      </c>
      <c r="B1774" s="4">
        <v>1870</v>
      </c>
      <c r="C1774" s="4" t="s">
        <v>9146</v>
      </c>
      <c r="D1774" s="4" t="s">
        <v>9147</v>
      </c>
      <c r="E1774" s="4">
        <v>1773</v>
      </c>
      <c r="F1774" s="4">
        <v>9</v>
      </c>
      <c r="G1774" s="4" t="s">
        <v>5715</v>
      </c>
      <c r="H1774" s="4" t="s">
        <v>5716</v>
      </c>
      <c r="I1774" s="4">
        <v>6</v>
      </c>
      <c r="L1774" s="4">
        <v>1</v>
      </c>
      <c r="M1774" s="4" t="s">
        <v>6165</v>
      </c>
      <c r="N1774" s="4" t="s">
        <v>6166</v>
      </c>
      <c r="S1774" s="4" t="s">
        <v>165</v>
      </c>
      <c r="T1774" s="4" t="s">
        <v>166</v>
      </c>
      <c r="Y1774" s="4" t="s">
        <v>6167</v>
      </c>
      <c r="Z1774" s="4" t="s">
        <v>6168</v>
      </c>
      <c r="AC1774" s="4">
        <v>30</v>
      </c>
      <c r="AD1774" s="4" t="s">
        <v>282</v>
      </c>
      <c r="AE1774" s="4" t="s">
        <v>283</v>
      </c>
    </row>
    <row r="1775" spans="1:72" ht="13.5" customHeight="1">
      <c r="A1775" s="6" t="str">
        <f>HYPERLINK("http://kyu.snu.ac.kr/sdhj/index.jsp?type=hj/GK14791_00IM0001_152a.jpg","1870_해북촌_152a")</f>
        <v>1870_해북촌_152a</v>
      </c>
      <c r="B1775" s="4">
        <v>1870</v>
      </c>
      <c r="C1775" s="4" t="s">
        <v>9146</v>
      </c>
      <c r="D1775" s="4" t="s">
        <v>9147</v>
      </c>
      <c r="E1775" s="4">
        <v>1774</v>
      </c>
      <c r="F1775" s="4">
        <v>9</v>
      </c>
      <c r="G1775" s="4" t="s">
        <v>5715</v>
      </c>
      <c r="H1775" s="4" t="s">
        <v>5716</v>
      </c>
      <c r="I1775" s="4">
        <v>6</v>
      </c>
      <c r="L1775" s="4">
        <v>1</v>
      </c>
      <c r="M1775" s="4" t="s">
        <v>6165</v>
      </c>
      <c r="N1775" s="4" t="s">
        <v>6166</v>
      </c>
      <c r="S1775" s="4" t="s">
        <v>1092</v>
      </c>
      <c r="T1775" s="4" t="s">
        <v>495</v>
      </c>
      <c r="W1775" s="4" t="s">
        <v>558</v>
      </c>
      <c r="X1775" s="4" t="s">
        <v>559</v>
      </c>
      <c r="Y1775" s="4" t="s">
        <v>100</v>
      </c>
      <c r="Z1775" s="4" t="s">
        <v>101</v>
      </c>
      <c r="AC1775" s="4">
        <v>31</v>
      </c>
      <c r="AD1775" s="4" t="s">
        <v>414</v>
      </c>
      <c r="AE1775" s="4" t="s">
        <v>415</v>
      </c>
    </row>
    <row r="1776" spans="1:72" ht="13.5" customHeight="1">
      <c r="A1776" s="6" t="str">
        <f>HYPERLINK("http://kyu.snu.ac.kr/sdhj/index.jsp?type=hj/GK14791_00IM0001_152a.jpg","1870_해북촌_152a")</f>
        <v>1870_해북촌_152a</v>
      </c>
      <c r="B1776" s="4">
        <v>1870</v>
      </c>
      <c r="C1776" s="4" t="s">
        <v>9146</v>
      </c>
      <c r="D1776" s="4" t="s">
        <v>9147</v>
      </c>
      <c r="E1776" s="4">
        <v>1775</v>
      </c>
      <c r="F1776" s="4">
        <v>9</v>
      </c>
      <c r="G1776" s="4" t="s">
        <v>5715</v>
      </c>
      <c r="H1776" s="4" t="s">
        <v>5716</v>
      </c>
      <c r="I1776" s="4">
        <v>6</v>
      </c>
      <c r="L1776" s="4">
        <v>1</v>
      </c>
      <c r="M1776" s="4" t="s">
        <v>6165</v>
      </c>
      <c r="N1776" s="4" t="s">
        <v>6166</v>
      </c>
      <c r="T1776" s="4" t="s">
        <v>9149</v>
      </c>
      <c r="U1776" s="4" t="s">
        <v>138</v>
      </c>
      <c r="V1776" s="4" t="s">
        <v>139</v>
      </c>
      <c r="Y1776" s="4" t="s">
        <v>4618</v>
      </c>
      <c r="Z1776" s="4" t="s">
        <v>4619</v>
      </c>
      <c r="AD1776" s="4" t="s">
        <v>136</v>
      </c>
      <c r="AE1776" s="4" t="s">
        <v>137</v>
      </c>
    </row>
    <row r="1777" spans="1:72" ht="13.5" customHeight="1">
      <c r="A1777" s="6" t="str">
        <f>HYPERLINK("http://kyu.snu.ac.kr/sdhj/index.jsp?type=hj/GK14791_00IM0001_152a.jpg","1870_해북촌_152a")</f>
        <v>1870_해북촌_152a</v>
      </c>
      <c r="B1777" s="4">
        <v>1870</v>
      </c>
      <c r="C1777" s="4" t="s">
        <v>9146</v>
      </c>
      <c r="D1777" s="4" t="s">
        <v>9147</v>
      </c>
      <c r="E1777" s="4">
        <v>1776</v>
      </c>
      <c r="F1777" s="4">
        <v>9</v>
      </c>
      <c r="G1777" s="4" t="s">
        <v>5715</v>
      </c>
      <c r="H1777" s="4" t="s">
        <v>5716</v>
      </c>
      <c r="I1777" s="4">
        <v>6</v>
      </c>
      <c r="L1777" s="4">
        <v>1</v>
      </c>
      <c r="M1777" s="4" t="s">
        <v>6165</v>
      </c>
      <c r="N1777" s="4" t="s">
        <v>6166</v>
      </c>
      <c r="T1777" s="4" t="s">
        <v>9149</v>
      </c>
      <c r="U1777" s="4" t="s">
        <v>284</v>
      </c>
      <c r="V1777" s="4" t="s">
        <v>285</v>
      </c>
      <c r="Y1777" s="4" t="s">
        <v>6169</v>
      </c>
      <c r="Z1777" s="4" t="s">
        <v>6170</v>
      </c>
      <c r="AD1777" s="4" t="s">
        <v>1000</v>
      </c>
      <c r="AE1777" s="4" t="s">
        <v>1001</v>
      </c>
    </row>
    <row r="1778" spans="1:72" ht="13.5" customHeight="1">
      <c r="A1778" s="6" t="str">
        <f>HYPERLINK("http://kyu.snu.ac.kr/sdhj/index.jsp?type=hj/GK14791_00IM0001_152a.jpg","1870_해북촌_152a")</f>
        <v>1870_해북촌_152a</v>
      </c>
      <c r="B1778" s="4">
        <v>1870</v>
      </c>
      <c r="C1778" s="4" t="s">
        <v>9146</v>
      </c>
      <c r="D1778" s="4" t="s">
        <v>9147</v>
      </c>
      <c r="E1778" s="4">
        <v>1777</v>
      </c>
      <c r="F1778" s="4">
        <v>9</v>
      </c>
      <c r="G1778" s="4" t="s">
        <v>5715</v>
      </c>
      <c r="H1778" s="4" t="s">
        <v>5716</v>
      </c>
      <c r="I1778" s="4">
        <v>6</v>
      </c>
      <c r="L1778" s="4">
        <v>2</v>
      </c>
      <c r="M1778" s="4" t="s">
        <v>6171</v>
      </c>
      <c r="N1778" s="4" t="s">
        <v>6172</v>
      </c>
      <c r="T1778" s="4" t="s">
        <v>10017</v>
      </c>
      <c r="U1778" s="4" t="s">
        <v>2684</v>
      </c>
      <c r="V1778" s="4" t="s">
        <v>2685</v>
      </c>
      <c r="W1778" s="4" t="s">
        <v>2838</v>
      </c>
      <c r="X1778" s="4" t="s">
        <v>2839</v>
      </c>
      <c r="Y1778" s="4" t="s">
        <v>6173</v>
      </c>
      <c r="Z1778" s="4" t="s">
        <v>2764</v>
      </c>
      <c r="AC1778" s="4">
        <v>58</v>
      </c>
      <c r="AD1778" s="4" t="s">
        <v>378</v>
      </c>
      <c r="AE1778" s="4" t="s">
        <v>379</v>
      </c>
      <c r="AJ1778" s="4" t="s">
        <v>34</v>
      </c>
      <c r="AK1778" s="4" t="s">
        <v>35</v>
      </c>
      <c r="AL1778" s="4" t="s">
        <v>3042</v>
      </c>
      <c r="AM1778" s="4" t="s">
        <v>3043</v>
      </c>
      <c r="AT1778" s="4" t="s">
        <v>82</v>
      </c>
      <c r="AU1778" s="4" t="s">
        <v>83</v>
      </c>
      <c r="AV1778" s="4" t="s">
        <v>6174</v>
      </c>
      <c r="AW1778" s="4" t="s">
        <v>6175</v>
      </c>
      <c r="BG1778" s="4" t="s">
        <v>82</v>
      </c>
      <c r="BH1778" s="4" t="s">
        <v>83</v>
      </c>
      <c r="BI1778" s="4" t="s">
        <v>6176</v>
      </c>
      <c r="BJ1778" s="4" t="s">
        <v>6177</v>
      </c>
      <c r="BK1778" s="4" t="s">
        <v>82</v>
      </c>
      <c r="BL1778" s="4" t="s">
        <v>83</v>
      </c>
      <c r="BM1778" s="4" t="s">
        <v>6178</v>
      </c>
      <c r="BN1778" s="4" t="s">
        <v>6179</v>
      </c>
      <c r="BO1778" s="4" t="s">
        <v>82</v>
      </c>
      <c r="BP1778" s="4" t="s">
        <v>83</v>
      </c>
      <c r="BQ1778" s="4" t="s">
        <v>6180</v>
      </c>
      <c r="BR1778" s="4" t="s">
        <v>6181</v>
      </c>
      <c r="BS1778" s="4" t="s">
        <v>115</v>
      </c>
      <c r="BT1778" s="4" t="s">
        <v>10286</v>
      </c>
    </row>
    <row r="1779" spans="1:72" ht="13.5" customHeight="1">
      <c r="A1779" s="6" t="str">
        <f>HYPERLINK("http://kyu.snu.ac.kr/sdhj/index.jsp?type=hj/GK14791_00IM0001_152a.jpg","1870_해북촌_152a")</f>
        <v>1870_해북촌_152a</v>
      </c>
      <c r="B1779" s="4">
        <v>1870</v>
      </c>
      <c r="C1779" s="4" t="s">
        <v>9528</v>
      </c>
      <c r="D1779" s="4" t="s">
        <v>9529</v>
      </c>
      <c r="E1779" s="4">
        <v>1778</v>
      </c>
      <c r="F1779" s="4">
        <v>9</v>
      </c>
      <c r="G1779" s="4" t="s">
        <v>5715</v>
      </c>
      <c r="H1779" s="4" t="s">
        <v>5716</v>
      </c>
      <c r="I1779" s="4">
        <v>6</v>
      </c>
      <c r="L1779" s="4">
        <v>2</v>
      </c>
      <c r="M1779" s="4" t="s">
        <v>6171</v>
      </c>
      <c r="N1779" s="4" t="s">
        <v>6172</v>
      </c>
      <c r="S1779" s="4" t="s">
        <v>96</v>
      </c>
      <c r="T1779" s="4" t="s">
        <v>97</v>
      </c>
      <c r="Y1779" s="4" t="s">
        <v>100</v>
      </c>
      <c r="Z1779" s="4" t="s">
        <v>101</v>
      </c>
      <c r="AC1779" s="4">
        <v>61</v>
      </c>
      <c r="AD1779" s="4" t="s">
        <v>295</v>
      </c>
      <c r="AE1779" s="4" t="s">
        <v>296</v>
      </c>
      <c r="AJ1779" s="4" t="s">
        <v>104</v>
      </c>
      <c r="AK1779" s="4" t="s">
        <v>105</v>
      </c>
      <c r="AL1779" s="4" t="s">
        <v>400</v>
      </c>
      <c r="AM1779" s="4" t="s">
        <v>401</v>
      </c>
      <c r="AT1779" s="4" t="s">
        <v>82</v>
      </c>
      <c r="AU1779" s="4" t="s">
        <v>83</v>
      </c>
      <c r="AV1779" s="4" t="s">
        <v>6182</v>
      </c>
      <c r="AW1779" s="4" t="s">
        <v>10287</v>
      </c>
      <c r="BG1779" s="4" t="s">
        <v>82</v>
      </c>
      <c r="BH1779" s="4" t="s">
        <v>83</v>
      </c>
      <c r="BI1779" s="4" t="s">
        <v>4248</v>
      </c>
      <c r="BJ1779" s="4" t="s">
        <v>4249</v>
      </c>
      <c r="BK1779" s="4" t="s">
        <v>82</v>
      </c>
      <c r="BL1779" s="4" t="s">
        <v>83</v>
      </c>
      <c r="BM1779" s="4" t="s">
        <v>6183</v>
      </c>
      <c r="BN1779" s="4" t="s">
        <v>6184</v>
      </c>
      <c r="BO1779" s="4" t="s">
        <v>82</v>
      </c>
      <c r="BP1779" s="4" t="s">
        <v>83</v>
      </c>
      <c r="BQ1779" s="4" t="s">
        <v>6185</v>
      </c>
      <c r="BR1779" s="4" t="s">
        <v>6186</v>
      </c>
      <c r="BS1779" s="4" t="s">
        <v>115</v>
      </c>
      <c r="BT1779" s="4" t="s">
        <v>10288</v>
      </c>
    </row>
    <row r="1780" spans="1:72" ht="13.5" customHeight="1">
      <c r="A1780" s="6" t="str">
        <f>HYPERLINK("http://kyu.snu.ac.kr/sdhj/index.jsp?type=hj/GK14791_00IM0001_152a.jpg","1870_해북촌_152a")</f>
        <v>1870_해북촌_152a</v>
      </c>
      <c r="B1780" s="4">
        <v>1870</v>
      </c>
      <c r="C1780" s="4" t="s">
        <v>9171</v>
      </c>
      <c r="D1780" s="4" t="s">
        <v>9172</v>
      </c>
      <c r="E1780" s="4">
        <v>1779</v>
      </c>
      <c r="F1780" s="4">
        <v>9</v>
      </c>
      <c r="G1780" s="4" t="s">
        <v>5715</v>
      </c>
      <c r="H1780" s="4" t="s">
        <v>5716</v>
      </c>
      <c r="I1780" s="4">
        <v>6</v>
      </c>
      <c r="L1780" s="4">
        <v>2</v>
      </c>
      <c r="M1780" s="4" t="s">
        <v>6171</v>
      </c>
      <c r="N1780" s="4" t="s">
        <v>6172</v>
      </c>
      <c r="S1780" s="4" t="s">
        <v>116</v>
      </c>
      <c r="T1780" s="4" t="s">
        <v>117</v>
      </c>
      <c r="Y1780" s="4" t="s">
        <v>6187</v>
      </c>
      <c r="Z1780" s="4" t="s">
        <v>6188</v>
      </c>
      <c r="AC1780" s="4">
        <v>29</v>
      </c>
      <c r="AD1780" s="4" t="s">
        <v>771</v>
      </c>
      <c r="AE1780" s="4" t="s">
        <v>772</v>
      </c>
    </row>
    <row r="1781" spans="1:72" ht="13.5" customHeight="1">
      <c r="A1781" s="6" t="str">
        <f>HYPERLINK("http://kyu.snu.ac.kr/sdhj/index.jsp?type=hj/GK14791_00IM0001_152a.jpg","1870_해북촌_152a")</f>
        <v>1870_해북촌_152a</v>
      </c>
      <c r="B1781" s="4">
        <v>1870</v>
      </c>
      <c r="C1781" s="4" t="s">
        <v>9124</v>
      </c>
      <c r="D1781" s="4" t="s">
        <v>9125</v>
      </c>
      <c r="E1781" s="4">
        <v>1780</v>
      </c>
      <c r="F1781" s="4">
        <v>9</v>
      </c>
      <c r="G1781" s="4" t="s">
        <v>5715</v>
      </c>
      <c r="H1781" s="4" t="s">
        <v>5716</v>
      </c>
      <c r="I1781" s="4">
        <v>6</v>
      </c>
      <c r="L1781" s="4">
        <v>2</v>
      </c>
      <c r="M1781" s="4" t="s">
        <v>6171</v>
      </c>
      <c r="N1781" s="4" t="s">
        <v>6172</v>
      </c>
      <c r="S1781" s="4" t="s">
        <v>124</v>
      </c>
      <c r="T1781" s="4" t="s">
        <v>125</v>
      </c>
      <c r="Y1781" s="4" t="s">
        <v>126</v>
      </c>
      <c r="Z1781" s="4" t="s">
        <v>6189</v>
      </c>
      <c r="AC1781" s="4">
        <v>30</v>
      </c>
      <c r="AD1781" s="4" t="s">
        <v>282</v>
      </c>
      <c r="AE1781" s="4" t="s">
        <v>283</v>
      </c>
    </row>
    <row r="1782" spans="1:72" ht="13.5" customHeight="1">
      <c r="A1782" s="6" t="str">
        <f>HYPERLINK("http://kyu.snu.ac.kr/sdhj/index.jsp?type=hj/GK14791_00IM0001_152a.jpg","1870_해북촌_152a")</f>
        <v>1870_해북촌_152a</v>
      </c>
      <c r="B1782" s="4">
        <v>1870</v>
      </c>
      <c r="C1782" s="4" t="s">
        <v>9124</v>
      </c>
      <c r="D1782" s="4" t="s">
        <v>9125</v>
      </c>
      <c r="E1782" s="4">
        <v>1781</v>
      </c>
      <c r="F1782" s="4">
        <v>9</v>
      </c>
      <c r="G1782" s="4" t="s">
        <v>5715</v>
      </c>
      <c r="H1782" s="4" t="s">
        <v>5716</v>
      </c>
      <c r="I1782" s="4">
        <v>6</v>
      </c>
      <c r="L1782" s="4">
        <v>2</v>
      </c>
      <c r="M1782" s="4" t="s">
        <v>6171</v>
      </c>
      <c r="N1782" s="4" t="s">
        <v>6172</v>
      </c>
      <c r="S1782" s="4" t="s">
        <v>116</v>
      </c>
      <c r="T1782" s="4" t="s">
        <v>117</v>
      </c>
      <c r="Y1782" s="4" t="s">
        <v>6190</v>
      </c>
      <c r="Z1782" s="4" t="s">
        <v>6191</v>
      </c>
      <c r="AC1782" s="4">
        <v>24</v>
      </c>
      <c r="AD1782" s="4" t="s">
        <v>1000</v>
      </c>
      <c r="AE1782" s="4" t="s">
        <v>1001</v>
      </c>
    </row>
    <row r="1783" spans="1:72" ht="13.5" customHeight="1">
      <c r="A1783" s="6" t="str">
        <f>HYPERLINK("http://kyu.snu.ac.kr/sdhj/index.jsp?type=hj/GK14791_00IM0001_152a.jpg","1870_해북촌_152a")</f>
        <v>1870_해북촌_152a</v>
      </c>
      <c r="B1783" s="4">
        <v>1870</v>
      </c>
      <c r="C1783" s="4" t="s">
        <v>9124</v>
      </c>
      <c r="D1783" s="4" t="s">
        <v>9125</v>
      </c>
      <c r="E1783" s="4">
        <v>1782</v>
      </c>
      <c r="F1783" s="4">
        <v>9</v>
      </c>
      <c r="G1783" s="4" t="s">
        <v>5715</v>
      </c>
      <c r="H1783" s="4" t="s">
        <v>5716</v>
      </c>
      <c r="I1783" s="4">
        <v>6</v>
      </c>
      <c r="L1783" s="4">
        <v>2</v>
      </c>
      <c r="M1783" s="4" t="s">
        <v>6171</v>
      </c>
      <c r="N1783" s="4" t="s">
        <v>6172</v>
      </c>
      <c r="S1783" s="4" t="s">
        <v>124</v>
      </c>
      <c r="T1783" s="4" t="s">
        <v>125</v>
      </c>
      <c r="W1783" s="4" t="s">
        <v>5858</v>
      </c>
      <c r="X1783" s="4" t="s">
        <v>3456</v>
      </c>
      <c r="Y1783" s="4" t="s">
        <v>100</v>
      </c>
      <c r="Z1783" s="4" t="s">
        <v>101</v>
      </c>
      <c r="AC1783" s="4">
        <v>21</v>
      </c>
      <c r="AD1783" s="4" t="s">
        <v>765</v>
      </c>
      <c r="AE1783" s="4" t="s">
        <v>766</v>
      </c>
    </row>
    <row r="1784" spans="1:72" ht="13.5" customHeight="1">
      <c r="A1784" s="6" t="str">
        <f>HYPERLINK("http://kyu.snu.ac.kr/sdhj/index.jsp?type=hj/GK14791_00IM0001_152a.jpg","1870_해북촌_152a")</f>
        <v>1870_해북촌_152a</v>
      </c>
      <c r="B1784" s="4">
        <v>1870</v>
      </c>
      <c r="C1784" s="4" t="s">
        <v>9124</v>
      </c>
      <c r="D1784" s="4" t="s">
        <v>9125</v>
      </c>
      <c r="E1784" s="4">
        <v>1783</v>
      </c>
      <c r="F1784" s="4">
        <v>9</v>
      </c>
      <c r="G1784" s="4" t="s">
        <v>5715</v>
      </c>
      <c r="H1784" s="4" t="s">
        <v>5716</v>
      </c>
      <c r="I1784" s="4">
        <v>6</v>
      </c>
      <c r="L1784" s="4">
        <v>2</v>
      </c>
      <c r="M1784" s="4" t="s">
        <v>6171</v>
      </c>
      <c r="N1784" s="4" t="s">
        <v>6172</v>
      </c>
      <c r="S1784" s="4" t="s">
        <v>580</v>
      </c>
      <c r="T1784" s="4" t="s">
        <v>581</v>
      </c>
      <c r="Y1784" s="4" t="s">
        <v>6192</v>
      </c>
      <c r="Z1784" s="4" t="s">
        <v>4444</v>
      </c>
      <c r="AC1784" s="4">
        <v>8</v>
      </c>
      <c r="AD1784" s="4" t="s">
        <v>560</v>
      </c>
      <c r="AE1784" s="4" t="s">
        <v>561</v>
      </c>
    </row>
    <row r="1785" spans="1:72" ht="13.5" customHeight="1">
      <c r="A1785" s="6" t="str">
        <f>HYPERLINK("http://kyu.snu.ac.kr/sdhj/index.jsp?type=hj/GK14791_00IM0001_152a.jpg","1870_해북촌_152a")</f>
        <v>1870_해북촌_152a</v>
      </c>
      <c r="B1785" s="4">
        <v>1870</v>
      </c>
      <c r="C1785" s="4" t="s">
        <v>9124</v>
      </c>
      <c r="D1785" s="4" t="s">
        <v>9125</v>
      </c>
      <c r="E1785" s="4">
        <v>1784</v>
      </c>
      <c r="F1785" s="4">
        <v>9</v>
      </c>
      <c r="G1785" s="4" t="s">
        <v>5715</v>
      </c>
      <c r="H1785" s="4" t="s">
        <v>5716</v>
      </c>
      <c r="I1785" s="4">
        <v>6</v>
      </c>
      <c r="L1785" s="4">
        <v>2</v>
      </c>
      <c r="M1785" s="4" t="s">
        <v>6171</v>
      </c>
      <c r="N1785" s="4" t="s">
        <v>6172</v>
      </c>
      <c r="T1785" s="4" t="s">
        <v>10020</v>
      </c>
      <c r="U1785" s="4" t="s">
        <v>138</v>
      </c>
      <c r="V1785" s="4" t="s">
        <v>139</v>
      </c>
      <c r="Y1785" s="4" t="s">
        <v>1494</v>
      </c>
      <c r="Z1785" s="4" t="s">
        <v>1495</v>
      </c>
      <c r="AD1785" s="4" t="s">
        <v>274</v>
      </c>
      <c r="AE1785" s="4" t="s">
        <v>275</v>
      </c>
    </row>
    <row r="1786" spans="1:72" ht="13.5" customHeight="1">
      <c r="A1786" s="6" t="str">
        <f>HYPERLINK("http://kyu.snu.ac.kr/sdhj/index.jsp?type=hj/GK14791_00IM0001_152a.jpg","1870_해북촌_152a")</f>
        <v>1870_해북촌_152a</v>
      </c>
      <c r="B1786" s="4">
        <v>1870</v>
      </c>
      <c r="C1786" s="4" t="s">
        <v>9124</v>
      </c>
      <c r="D1786" s="4" t="s">
        <v>9125</v>
      </c>
      <c r="E1786" s="4">
        <v>1785</v>
      </c>
      <c r="F1786" s="4">
        <v>9</v>
      </c>
      <c r="G1786" s="4" t="s">
        <v>5715</v>
      </c>
      <c r="H1786" s="4" t="s">
        <v>5716</v>
      </c>
      <c r="I1786" s="4">
        <v>6</v>
      </c>
      <c r="L1786" s="4">
        <v>3</v>
      </c>
      <c r="M1786" s="4" t="s">
        <v>6193</v>
      </c>
      <c r="N1786" s="4" t="s">
        <v>6194</v>
      </c>
      <c r="T1786" s="4" t="s">
        <v>9256</v>
      </c>
      <c r="U1786" s="4" t="s">
        <v>73</v>
      </c>
      <c r="V1786" s="4" t="s">
        <v>74</v>
      </c>
      <c r="W1786" s="4" t="s">
        <v>426</v>
      </c>
      <c r="X1786" s="4" t="s">
        <v>427</v>
      </c>
      <c r="Y1786" s="4" t="s">
        <v>6195</v>
      </c>
      <c r="Z1786" s="4" t="s">
        <v>6196</v>
      </c>
      <c r="AC1786" s="4">
        <v>69</v>
      </c>
      <c r="AD1786" s="4" t="s">
        <v>366</v>
      </c>
      <c r="AE1786" s="4" t="s">
        <v>367</v>
      </c>
      <c r="AJ1786" s="4" t="s">
        <v>34</v>
      </c>
      <c r="AK1786" s="4" t="s">
        <v>35</v>
      </c>
      <c r="AL1786" s="4" t="s">
        <v>428</v>
      </c>
      <c r="AM1786" s="4" t="s">
        <v>429</v>
      </c>
      <c r="AT1786" s="4" t="s">
        <v>82</v>
      </c>
      <c r="AU1786" s="4" t="s">
        <v>83</v>
      </c>
      <c r="AV1786" s="4" t="s">
        <v>4882</v>
      </c>
      <c r="AW1786" s="4" t="s">
        <v>4883</v>
      </c>
      <c r="BG1786" s="4" t="s">
        <v>6197</v>
      </c>
      <c r="BH1786" s="4" t="s">
        <v>83</v>
      </c>
      <c r="BI1786" s="4" t="s">
        <v>4884</v>
      </c>
      <c r="BJ1786" s="4" t="s">
        <v>792</v>
      </c>
      <c r="BK1786" s="4" t="s">
        <v>82</v>
      </c>
      <c r="BL1786" s="4" t="s">
        <v>83</v>
      </c>
      <c r="BM1786" s="4" t="s">
        <v>6198</v>
      </c>
      <c r="BN1786" s="4" t="s">
        <v>10289</v>
      </c>
      <c r="BO1786" s="4" t="s">
        <v>6199</v>
      </c>
      <c r="BP1786" s="4" t="s">
        <v>6200</v>
      </c>
      <c r="BQ1786" s="4" t="s">
        <v>6201</v>
      </c>
      <c r="BR1786" s="4" t="s">
        <v>6202</v>
      </c>
      <c r="BS1786" s="4" t="s">
        <v>893</v>
      </c>
      <c r="BT1786" s="4" t="s">
        <v>894</v>
      </c>
    </row>
    <row r="1787" spans="1:72" ht="13.5" customHeight="1">
      <c r="A1787" s="6" t="str">
        <f>HYPERLINK("http://kyu.snu.ac.kr/sdhj/index.jsp?type=hj/GK14791_00IM0001_152a.jpg","1870_해북촌_152a")</f>
        <v>1870_해북촌_152a</v>
      </c>
      <c r="B1787" s="4">
        <v>1870</v>
      </c>
      <c r="C1787" s="4" t="s">
        <v>9127</v>
      </c>
      <c r="D1787" s="4" t="s">
        <v>9128</v>
      </c>
      <c r="E1787" s="4">
        <v>1786</v>
      </c>
      <c r="F1787" s="4">
        <v>9</v>
      </c>
      <c r="G1787" s="4" t="s">
        <v>5715</v>
      </c>
      <c r="H1787" s="4" t="s">
        <v>5716</v>
      </c>
      <c r="I1787" s="4">
        <v>6</v>
      </c>
      <c r="L1787" s="4">
        <v>3</v>
      </c>
      <c r="M1787" s="4" t="s">
        <v>6193</v>
      </c>
      <c r="N1787" s="4" t="s">
        <v>6194</v>
      </c>
      <c r="S1787" s="4" t="s">
        <v>96</v>
      </c>
      <c r="T1787" s="4" t="s">
        <v>97</v>
      </c>
      <c r="W1787" s="4" t="s">
        <v>75</v>
      </c>
      <c r="X1787" s="4" t="s">
        <v>10290</v>
      </c>
      <c r="Y1787" s="4" t="s">
        <v>100</v>
      </c>
      <c r="Z1787" s="4" t="s">
        <v>101</v>
      </c>
      <c r="AC1787" s="4">
        <v>86</v>
      </c>
      <c r="AD1787" s="4" t="s">
        <v>947</v>
      </c>
      <c r="AE1787" s="4" t="s">
        <v>948</v>
      </c>
      <c r="AJ1787" s="4" t="s">
        <v>104</v>
      </c>
      <c r="AK1787" s="4" t="s">
        <v>105</v>
      </c>
      <c r="AL1787" s="4" t="s">
        <v>222</v>
      </c>
      <c r="AM1787" s="4" t="s">
        <v>223</v>
      </c>
      <c r="AT1787" s="4" t="s">
        <v>82</v>
      </c>
      <c r="AU1787" s="4" t="s">
        <v>83</v>
      </c>
      <c r="AV1787" s="4" t="s">
        <v>6203</v>
      </c>
      <c r="AW1787" s="4" t="s">
        <v>6204</v>
      </c>
      <c r="BG1787" s="4" t="s">
        <v>82</v>
      </c>
      <c r="BH1787" s="4" t="s">
        <v>83</v>
      </c>
      <c r="BI1787" s="4" t="s">
        <v>6205</v>
      </c>
      <c r="BJ1787" s="4" t="s">
        <v>2829</v>
      </c>
      <c r="BK1787" s="4" t="s">
        <v>82</v>
      </c>
      <c r="BL1787" s="4" t="s">
        <v>83</v>
      </c>
      <c r="BM1787" s="4" t="s">
        <v>6206</v>
      </c>
      <c r="BN1787" s="4" t="s">
        <v>2030</v>
      </c>
      <c r="BO1787" s="4" t="s">
        <v>82</v>
      </c>
      <c r="BP1787" s="4" t="s">
        <v>83</v>
      </c>
      <c r="BQ1787" s="4" t="s">
        <v>6207</v>
      </c>
      <c r="BR1787" s="4" t="s">
        <v>6208</v>
      </c>
      <c r="BS1787" s="4" t="s">
        <v>260</v>
      </c>
      <c r="BT1787" s="4" t="s">
        <v>261</v>
      </c>
    </row>
    <row r="1788" spans="1:72" ht="13.5" customHeight="1">
      <c r="A1788" s="6" t="str">
        <f>HYPERLINK("http://kyu.snu.ac.kr/sdhj/index.jsp?type=hj/GK14791_00IM0001_152a.jpg","1870_해북촌_152a")</f>
        <v>1870_해북촌_152a</v>
      </c>
      <c r="B1788" s="4">
        <v>1870</v>
      </c>
      <c r="C1788" s="4" t="s">
        <v>9214</v>
      </c>
      <c r="D1788" s="4" t="s">
        <v>9215</v>
      </c>
      <c r="E1788" s="4">
        <v>1787</v>
      </c>
      <c r="F1788" s="4">
        <v>9</v>
      </c>
      <c r="G1788" s="4" t="s">
        <v>5715</v>
      </c>
      <c r="H1788" s="4" t="s">
        <v>5716</v>
      </c>
      <c r="I1788" s="4">
        <v>6</v>
      </c>
      <c r="L1788" s="4">
        <v>3</v>
      </c>
      <c r="M1788" s="4" t="s">
        <v>6193</v>
      </c>
      <c r="N1788" s="4" t="s">
        <v>6194</v>
      </c>
      <c r="S1788" s="4" t="s">
        <v>116</v>
      </c>
      <c r="T1788" s="4" t="s">
        <v>117</v>
      </c>
      <c r="Y1788" s="4" t="s">
        <v>10291</v>
      </c>
      <c r="Z1788" s="4" t="s">
        <v>6209</v>
      </c>
      <c r="AC1788" s="4">
        <v>49</v>
      </c>
      <c r="AD1788" s="4" t="s">
        <v>492</v>
      </c>
      <c r="AE1788" s="4" t="s">
        <v>493</v>
      </c>
    </row>
    <row r="1789" spans="1:72" ht="13.5" customHeight="1">
      <c r="A1789" s="6" t="str">
        <f>HYPERLINK("http://kyu.snu.ac.kr/sdhj/index.jsp?type=hj/GK14791_00IM0001_152a.jpg","1870_해북촌_152a")</f>
        <v>1870_해북촌_152a</v>
      </c>
      <c r="B1789" s="4">
        <v>1870</v>
      </c>
      <c r="C1789" s="4" t="s">
        <v>9258</v>
      </c>
      <c r="D1789" s="4" t="s">
        <v>9259</v>
      </c>
      <c r="E1789" s="4">
        <v>1788</v>
      </c>
      <c r="F1789" s="4">
        <v>9</v>
      </c>
      <c r="G1789" s="4" t="s">
        <v>5715</v>
      </c>
      <c r="H1789" s="4" t="s">
        <v>5716</v>
      </c>
      <c r="I1789" s="4">
        <v>6</v>
      </c>
      <c r="L1789" s="4">
        <v>3</v>
      </c>
      <c r="M1789" s="4" t="s">
        <v>6193</v>
      </c>
      <c r="N1789" s="4" t="s">
        <v>6194</v>
      </c>
      <c r="T1789" s="4" t="s">
        <v>9263</v>
      </c>
      <c r="U1789" s="4" t="s">
        <v>138</v>
      </c>
      <c r="V1789" s="4" t="s">
        <v>139</v>
      </c>
      <c r="Y1789" s="4" t="s">
        <v>10292</v>
      </c>
      <c r="Z1789" s="4" t="s">
        <v>6210</v>
      </c>
    </row>
    <row r="1790" spans="1:72" ht="13.5" customHeight="1">
      <c r="A1790" s="6" t="str">
        <f>HYPERLINK("http://kyu.snu.ac.kr/sdhj/index.jsp?type=hj/GK14791_00IM0001_152a.jpg","1870_해북촌_152a")</f>
        <v>1870_해북촌_152a</v>
      </c>
      <c r="B1790" s="4">
        <v>1870</v>
      </c>
      <c r="C1790" s="4" t="s">
        <v>9258</v>
      </c>
      <c r="D1790" s="4" t="s">
        <v>9259</v>
      </c>
      <c r="E1790" s="4">
        <v>1789</v>
      </c>
      <c r="F1790" s="4">
        <v>9</v>
      </c>
      <c r="G1790" s="4" t="s">
        <v>5715</v>
      </c>
      <c r="H1790" s="4" t="s">
        <v>5716</v>
      </c>
      <c r="I1790" s="4">
        <v>6</v>
      </c>
      <c r="L1790" s="4">
        <v>4</v>
      </c>
      <c r="M1790" s="4" t="s">
        <v>10293</v>
      </c>
      <c r="N1790" s="4" t="s">
        <v>6211</v>
      </c>
      <c r="Q1790" s="4" t="s">
        <v>6212</v>
      </c>
      <c r="R1790" s="4" t="s">
        <v>10294</v>
      </c>
      <c r="T1790" s="4" t="s">
        <v>9041</v>
      </c>
      <c r="W1790" s="4" t="s">
        <v>10295</v>
      </c>
      <c r="X1790" s="4" t="s">
        <v>10200</v>
      </c>
      <c r="Y1790" s="4" t="s">
        <v>8975</v>
      </c>
      <c r="Z1790" s="4" t="s">
        <v>6213</v>
      </c>
      <c r="AC1790" s="4">
        <v>33</v>
      </c>
      <c r="AD1790" s="4" t="s">
        <v>621</v>
      </c>
      <c r="AE1790" s="4" t="s">
        <v>622</v>
      </c>
      <c r="AJ1790" s="4" t="s">
        <v>34</v>
      </c>
      <c r="AK1790" s="4" t="s">
        <v>35</v>
      </c>
      <c r="AL1790" s="4" t="s">
        <v>260</v>
      </c>
      <c r="AM1790" s="4" t="s">
        <v>261</v>
      </c>
      <c r="AT1790" s="4" t="s">
        <v>82</v>
      </c>
      <c r="AU1790" s="4" t="s">
        <v>83</v>
      </c>
      <c r="AV1790" s="4" t="s">
        <v>3208</v>
      </c>
      <c r="AW1790" s="4" t="s">
        <v>3209</v>
      </c>
      <c r="BG1790" s="4" t="s">
        <v>82</v>
      </c>
      <c r="BH1790" s="4" t="s">
        <v>83</v>
      </c>
      <c r="BI1790" s="4" t="s">
        <v>2742</v>
      </c>
      <c r="BJ1790" s="4" t="s">
        <v>2743</v>
      </c>
      <c r="BK1790" s="4" t="s">
        <v>82</v>
      </c>
      <c r="BL1790" s="4" t="s">
        <v>83</v>
      </c>
      <c r="BM1790" s="4" t="s">
        <v>5934</v>
      </c>
      <c r="BN1790" s="4" t="s">
        <v>5935</v>
      </c>
      <c r="BO1790" s="4" t="s">
        <v>82</v>
      </c>
      <c r="BP1790" s="4" t="s">
        <v>83</v>
      </c>
      <c r="BQ1790" s="4" t="s">
        <v>6214</v>
      </c>
      <c r="BR1790" s="4" t="s">
        <v>6215</v>
      </c>
      <c r="BS1790" s="4" t="s">
        <v>222</v>
      </c>
      <c r="BT1790" s="4" t="s">
        <v>223</v>
      </c>
    </row>
    <row r="1791" spans="1:72" ht="13.5" customHeight="1">
      <c r="A1791" s="6" t="str">
        <f>HYPERLINK("http://kyu.snu.ac.kr/sdhj/index.jsp?type=hj/GK14791_00IM0001_152a.jpg","1870_해북촌_152a")</f>
        <v>1870_해북촌_152a</v>
      </c>
      <c r="B1791" s="4">
        <v>1870</v>
      </c>
      <c r="C1791" s="4" t="s">
        <v>9665</v>
      </c>
      <c r="D1791" s="4" t="s">
        <v>9666</v>
      </c>
      <c r="E1791" s="4">
        <v>1790</v>
      </c>
      <c r="F1791" s="4">
        <v>9</v>
      </c>
      <c r="G1791" s="4" t="s">
        <v>5715</v>
      </c>
      <c r="H1791" s="4" t="s">
        <v>5716</v>
      </c>
      <c r="I1791" s="4">
        <v>6</v>
      </c>
      <c r="L1791" s="4">
        <v>4</v>
      </c>
      <c r="M1791" s="4" t="s">
        <v>10293</v>
      </c>
      <c r="N1791" s="4" t="s">
        <v>6211</v>
      </c>
      <c r="S1791" s="4" t="s">
        <v>96</v>
      </c>
      <c r="T1791" s="4" t="s">
        <v>97</v>
      </c>
      <c r="W1791" s="4" t="s">
        <v>1269</v>
      </c>
      <c r="X1791" s="4" t="s">
        <v>585</v>
      </c>
      <c r="Y1791" s="4" t="s">
        <v>100</v>
      </c>
      <c r="Z1791" s="4" t="s">
        <v>101</v>
      </c>
      <c r="AC1791" s="4">
        <v>34</v>
      </c>
      <c r="AD1791" s="4" t="s">
        <v>540</v>
      </c>
      <c r="AE1791" s="4" t="s">
        <v>541</v>
      </c>
      <c r="AJ1791" s="4" t="s">
        <v>104</v>
      </c>
      <c r="AK1791" s="4" t="s">
        <v>105</v>
      </c>
      <c r="AL1791" s="4" t="s">
        <v>659</v>
      </c>
      <c r="AM1791" s="4" t="s">
        <v>660</v>
      </c>
    </row>
    <row r="1792" spans="1:72" ht="13.5" customHeight="1">
      <c r="A1792" s="6" t="str">
        <f>HYPERLINK("http://kyu.snu.ac.kr/sdhj/index.jsp?type=hj/GK14791_00IM0001_152a.jpg","1870_해북촌_152a")</f>
        <v>1870_해북촌_152a</v>
      </c>
      <c r="B1792" s="4">
        <v>1870</v>
      </c>
      <c r="C1792" s="4" t="s">
        <v>9057</v>
      </c>
      <c r="D1792" s="4" t="s">
        <v>9058</v>
      </c>
      <c r="E1792" s="4">
        <v>1791</v>
      </c>
      <c r="F1792" s="4">
        <v>9</v>
      </c>
      <c r="G1792" s="4" t="s">
        <v>5715</v>
      </c>
      <c r="H1792" s="4" t="s">
        <v>5716</v>
      </c>
      <c r="I1792" s="4">
        <v>6</v>
      </c>
      <c r="L1792" s="4">
        <v>4</v>
      </c>
      <c r="M1792" s="4" t="s">
        <v>10293</v>
      </c>
      <c r="N1792" s="4" t="s">
        <v>6211</v>
      </c>
      <c r="T1792" s="4" t="s">
        <v>9049</v>
      </c>
      <c r="U1792" s="4" t="s">
        <v>138</v>
      </c>
      <c r="V1792" s="4" t="s">
        <v>139</v>
      </c>
      <c r="Y1792" s="4" t="s">
        <v>1801</v>
      </c>
      <c r="Z1792" s="4" t="s">
        <v>1802</v>
      </c>
      <c r="AD1792" s="4" t="s">
        <v>188</v>
      </c>
      <c r="AE1792" s="4" t="s">
        <v>189</v>
      </c>
    </row>
    <row r="1793" spans="1:72" ht="13.5" customHeight="1">
      <c r="A1793" s="6" t="str">
        <f>HYPERLINK("http://kyu.snu.ac.kr/sdhj/index.jsp?type=hj/GK14791_00IM0001_152a.jpg","1870_해북촌_152a")</f>
        <v>1870_해북촌_152a</v>
      </c>
      <c r="B1793" s="4">
        <v>1870</v>
      </c>
      <c r="C1793" s="4" t="s">
        <v>9057</v>
      </c>
      <c r="D1793" s="4" t="s">
        <v>9058</v>
      </c>
      <c r="E1793" s="4">
        <v>1792</v>
      </c>
      <c r="F1793" s="4">
        <v>9</v>
      </c>
      <c r="G1793" s="4" t="s">
        <v>5715</v>
      </c>
      <c r="H1793" s="4" t="s">
        <v>5716</v>
      </c>
      <c r="I1793" s="4">
        <v>6</v>
      </c>
      <c r="L1793" s="4">
        <v>5</v>
      </c>
      <c r="M1793" s="4" t="s">
        <v>6216</v>
      </c>
      <c r="N1793" s="4" t="s">
        <v>6217</v>
      </c>
      <c r="T1793" s="4" t="s">
        <v>10296</v>
      </c>
      <c r="U1793" s="4" t="s">
        <v>73</v>
      </c>
      <c r="V1793" s="4" t="s">
        <v>74</v>
      </c>
      <c r="W1793" s="4" t="s">
        <v>688</v>
      </c>
      <c r="X1793" s="4" t="s">
        <v>689</v>
      </c>
      <c r="Y1793" s="4" t="s">
        <v>6218</v>
      </c>
      <c r="Z1793" s="4" t="s">
        <v>6188</v>
      </c>
      <c r="AC1793" s="4">
        <v>44</v>
      </c>
      <c r="AD1793" s="4" t="s">
        <v>510</v>
      </c>
      <c r="AE1793" s="4" t="s">
        <v>511</v>
      </c>
      <c r="AJ1793" s="4" t="s">
        <v>104</v>
      </c>
      <c r="AK1793" s="4" t="s">
        <v>105</v>
      </c>
      <c r="AL1793" s="4" t="s">
        <v>659</v>
      </c>
      <c r="AM1793" s="4" t="s">
        <v>660</v>
      </c>
      <c r="AT1793" s="4" t="s">
        <v>82</v>
      </c>
      <c r="AU1793" s="4" t="s">
        <v>83</v>
      </c>
      <c r="AV1793" s="4" t="s">
        <v>6219</v>
      </c>
      <c r="AW1793" s="4" t="s">
        <v>1394</v>
      </c>
      <c r="BG1793" s="4" t="s">
        <v>82</v>
      </c>
      <c r="BH1793" s="4" t="s">
        <v>83</v>
      </c>
      <c r="BI1793" s="4" t="s">
        <v>6220</v>
      </c>
      <c r="BJ1793" s="4" t="s">
        <v>6221</v>
      </c>
      <c r="BK1793" s="4" t="s">
        <v>82</v>
      </c>
      <c r="BL1793" s="4" t="s">
        <v>83</v>
      </c>
      <c r="BM1793" s="4" t="s">
        <v>6222</v>
      </c>
      <c r="BN1793" s="4" t="s">
        <v>6223</v>
      </c>
      <c r="BO1793" s="4" t="s">
        <v>82</v>
      </c>
      <c r="BP1793" s="4" t="s">
        <v>83</v>
      </c>
      <c r="BQ1793" s="4" t="s">
        <v>4587</v>
      </c>
      <c r="BR1793" s="4" t="s">
        <v>4673</v>
      </c>
      <c r="BS1793" s="4" t="s">
        <v>6224</v>
      </c>
      <c r="BT1793" s="4" t="s">
        <v>6225</v>
      </c>
    </row>
    <row r="1794" spans="1:72" ht="13.5" customHeight="1">
      <c r="A1794" s="6" t="str">
        <f>HYPERLINK("http://kyu.snu.ac.kr/sdhj/index.jsp?type=hj/GK14791_00IM0001_152a.jpg","1870_해북촌_152a")</f>
        <v>1870_해북촌_152a</v>
      </c>
      <c r="B1794" s="4">
        <v>1870</v>
      </c>
      <c r="C1794" s="4" t="s">
        <v>9142</v>
      </c>
      <c r="D1794" s="4" t="s">
        <v>9143</v>
      </c>
      <c r="E1794" s="4">
        <v>1793</v>
      </c>
      <c r="F1794" s="4">
        <v>9</v>
      </c>
      <c r="G1794" s="4" t="s">
        <v>5715</v>
      </c>
      <c r="H1794" s="4" t="s">
        <v>5716</v>
      </c>
      <c r="I1794" s="4">
        <v>6</v>
      </c>
      <c r="L1794" s="4">
        <v>5</v>
      </c>
      <c r="M1794" s="4" t="s">
        <v>6216</v>
      </c>
      <c r="N1794" s="4" t="s">
        <v>6217</v>
      </c>
      <c r="S1794" s="4" t="s">
        <v>96</v>
      </c>
      <c r="T1794" s="4" t="s">
        <v>97</v>
      </c>
      <c r="W1794" s="4" t="s">
        <v>126</v>
      </c>
      <c r="X1794" s="4" t="s">
        <v>10297</v>
      </c>
      <c r="Y1794" s="4" t="s">
        <v>100</v>
      </c>
      <c r="Z1794" s="4" t="s">
        <v>101</v>
      </c>
      <c r="AC1794" s="4">
        <v>39</v>
      </c>
      <c r="AD1794" s="4" t="s">
        <v>308</v>
      </c>
      <c r="AE1794" s="4" t="s">
        <v>309</v>
      </c>
      <c r="AJ1794" s="4" t="s">
        <v>104</v>
      </c>
      <c r="AK1794" s="4" t="s">
        <v>105</v>
      </c>
      <c r="AL1794" s="4" t="s">
        <v>115</v>
      </c>
      <c r="AM1794" s="4" t="s">
        <v>10298</v>
      </c>
      <c r="AT1794" s="4" t="s">
        <v>73</v>
      </c>
      <c r="AU1794" s="4" t="s">
        <v>74</v>
      </c>
      <c r="AV1794" s="4" t="s">
        <v>6226</v>
      </c>
      <c r="AW1794" s="4" t="s">
        <v>4815</v>
      </c>
      <c r="BG1794" s="4" t="s">
        <v>82</v>
      </c>
      <c r="BH1794" s="4" t="s">
        <v>83</v>
      </c>
      <c r="BI1794" s="4" t="s">
        <v>6227</v>
      </c>
      <c r="BJ1794" s="4" t="s">
        <v>6228</v>
      </c>
      <c r="BK1794" s="4" t="s">
        <v>1812</v>
      </c>
      <c r="BL1794" s="4" t="s">
        <v>1813</v>
      </c>
      <c r="BM1794" s="4" t="s">
        <v>86</v>
      </c>
      <c r="BN1794" s="4" t="s">
        <v>87</v>
      </c>
      <c r="BO1794" s="4" t="s">
        <v>82</v>
      </c>
      <c r="BP1794" s="4" t="s">
        <v>83</v>
      </c>
      <c r="BQ1794" s="4" t="s">
        <v>6229</v>
      </c>
      <c r="BR1794" s="4" t="s">
        <v>10299</v>
      </c>
      <c r="BS1794" s="4" t="s">
        <v>488</v>
      </c>
      <c r="BT1794" s="4" t="s">
        <v>489</v>
      </c>
    </row>
    <row r="1795" spans="1:72" ht="13.5" customHeight="1">
      <c r="A1795" s="6" t="str">
        <f>HYPERLINK("http://kyu.snu.ac.kr/sdhj/index.jsp?type=hj/GK14791_00IM0001_152a.jpg","1870_해북촌_152a")</f>
        <v>1870_해북촌_152a</v>
      </c>
      <c r="B1795" s="4">
        <v>1870</v>
      </c>
      <c r="C1795" s="4" t="s">
        <v>9925</v>
      </c>
      <c r="D1795" s="4" t="s">
        <v>9926</v>
      </c>
      <c r="E1795" s="4">
        <v>1794</v>
      </c>
      <c r="F1795" s="4">
        <v>9</v>
      </c>
      <c r="G1795" s="4" t="s">
        <v>5715</v>
      </c>
      <c r="H1795" s="4" t="s">
        <v>5716</v>
      </c>
      <c r="I1795" s="4">
        <v>6</v>
      </c>
      <c r="L1795" s="4">
        <v>5</v>
      </c>
      <c r="M1795" s="4" t="s">
        <v>6216</v>
      </c>
      <c r="N1795" s="4" t="s">
        <v>6217</v>
      </c>
      <c r="T1795" s="4" t="s">
        <v>10300</v>
      </c>
      <c r="U1795" s="4" t="s">
        <v>138</v>
      </c>
      <c r="V1795" s="4" t="s">
        <v>139</v>
      </c>
      <c r="Y1795" s="4" t="s">
        <v>6230</v>
      </c>
      <c r="Z1795" s="4" t="s">
        <v>6231</v>
      </c>
      <c r="AD1795" s="4" t="s">
        <v>448</v>
      </c>
      <c r="AE1795" s="4" t="s">
        <v>449</v>
      </c>
    </row>
    <row r="1796" spans="1:72" ht="13.5" customHeight="1">
      <c r="A1796" s="6" t="str">
        <f>HYPERLINK("http://kyu.snu.ac.kr/sdhj/index.jsp?type=hj/GK14791_00IM0001_152a.jpg","1870_해북촌_152a")</f>
        <v>1870_해북촌_152a</v>
      </c>
      <c r="B1796" s="4">
        <v>1870</v>
      </c>
      <c r="C1796" s="4" t="s">
        <v>9305</v>
      </c>
      <c r="D1796" s="4" t="s">
        <v>9306</v>
      </c>
      <c r="E1796" s="4">
        <v>1795</v>
      </c>
      <c r="F1796" s="4">
        <v>9</v>
      </c>
      <c r="G1796" s="4" t="s">
        <v>5715</v>
      </c>
      <c r="H1796" s="4" t="s">
        <v>5716</v>
      </c>
      <c r="I1796" s="4">
        <v>7</v>
      </c>
      <c r="J1796" s="4" t="s">
        <v>6232</v>
      </c>
      <c r="K1796" s="4" t="s">
        <v>6233</v>
      </c>
      <c r="L1796" s="4">
        <v>1</v>
      </c>
      <c r="M1796" s="4" t="s">
        <v>6234</v>
      </c>
      <c r="N1796" s="4" t="s">
        <v>6235</v>
      </c>
      <c r="T1796" s="4" t="s">
        <v>10243</v>
      </c>
      <c r="U1796" s="4" t="s">
        <v>73</v>
      </c>
      <c r="V1796" s="4" t="s">
        <v>74</v>
      </c>
      <c r="W1796" s="4" t="s">
        <v>1269</v>
      </c>
      <c r="X1796" s="4" t="s">
        <v>585</v>
      </c>
      <c r="Y1796" s="4" t="s">
        <v>6236</v>
      </c>
      <c r="Z1796" s="4" t="s">
        <v>6237</v>
      </c>
      <c r="AC1796" s="4">
        <v>53</v>
      </c>
      <c r="AD1796" s="4" t="s">
        <v>142</v>
      </c>
      <c r="AE1796" s="4" t="s">
        <v>143</v>
      </c>
      <c r="AJ1796" s="4" t="s">
        <v>34</v>
      </c>
      <c r="AK1796" s="4" t="s">
        <v>35</v>
      </c>
      <c r="AL1796" s="4" t="s">
        <v>659</v>
      </c>
      <c r="AM1796" s="4" t="s">
        <v>660</v>
      </c>
      <c r="AT1796" s="4" t="s">
        <v>82</v>
      </c>
      <c r="AU1796" s="4" t="s">
        <v>83</v>
      </c>
      <c r="AV1796" s="4" t="s">
        <v>5911</v>
      </c>
      <c r="AW1796" s="4" t="s">
        <v>5912</v>
      </c>
      <c r="BG1796" s="4" t="s">
        <v>82</v>
      </c>
      <c r="BH1796" s="4" t="s">
        <v>83</v>
      </c>
      <c r="BI1796" s="4" t="s">
        <v>10301</v>
      </c>
      <c r="BJ1796" s="4" t="s">
        <v>5914</v>
      </c>
      <c r="BK1796" s="4" t="s">
        <v>82</v>
      </c>
      <c r="BL1796" s="4" t="s">
        <v>83</v>
      </c>
      <c r="BM1796" s="4" t="s">
        <v>10302</v>
      </c>
      <c r="BN1796" s="4" t="s">
        <v>10303</v>
      </c>
      <c r="BO1796" s="4" t="s">
        <v>2684</v>
      </c>
      <c r="BP1796" s="4" t="s">
        <v>2685</v>
      </c>
      <c r="BQ1796" s="4" t="s">
        <v>6238</v>
      </c>
      <c r="BR1796" s="4" t="s">
        <v>10304</v>
      </c>
      <c r="BS1796" s="4" t="s">
        <v>428</v>
      </c>
      <c r="BT1796" s="4" t="s">
        <v>429</v>
      </c>
    </row>
    <row r="1797" spans="1:72" ht="13.5" customHeight="1">
      <c r="A1797" s="6" t="str">
        <f>HYPERLINK("http://kyu.snu.ac.kr/sdhj/index.jsp?type=hj/GK14791_00IM0001_152a.jpg","1870_해북촌_152a")</f>
        <v>1870_해북촌_152a</v>
      </c>
      <c r="B1797" s="4">
        <v>1870</v>
      </c>
      <c r="C1797" s="4" t="s">
        <v>9830</v>
      </c>
      <c r="D1797" s="4" t="s">
        <v>9831</v>
      </c>
      <c r="E1797" s="4">
        <v>1796</v>
      </c>
      <c r="F1797" s="4">
        <v>9</v>
      </c>
      <c r="G1797" s="4" t="s">
        <v>5715</v>
      </c>
      <c r="H1797" s="4" t="s">
        <v>5716</v>
      </c>
      <c r="I1797" s="4">
        <v>7</v>
      </c>
      <c r="L1797" s="4">
        <v>1</v>
      </c>
      <c r="M1797" s="4" t="s">
        <v>6234</v>
      </c>
      <c r="N1797" s="4" t="s">
        <v>6235</v>
      </c>
      <c r="S1797" s="4" t="s">
        <v>96</v>
      </c>
      <c r="T1797" s="4" t="s">
        <v>97</v>
      </c>
      <c r="W1797" s="4" t="s">
        <v>98</v>
      </c>
      <c r="X1797" s="4" t="s">
        <v>99</v>
      </c>
      <c r="Y1797" s="4" t="s">
        <v>100</v>
      </c>
      <c r="Z1797" s="4" t="s">
        <v>101</v>
      </c>
      <c r="AC1797" s="4">
        <v>49</v>
      </c>
      <c r="AD1797" s="4" t="s">
        <v>492</v>
      </c>
      <c r="AE1797" s="4" t="s">
        <v>493</v>
      </c>
      <c r="AJ1797" s="4" t="s">
        <v>34</v>
      </c>
      <c r="AK1797" s="4" t="s">
        <v>35</v>
      </c>
      <c r="AL1797" s="4" t="s">
        <v>106</v>
      </c>
      <c r="AM1797" s="4" t="s">
        <v>107</v>
      </c>
      <c r="AT1797" s="4" t="s">
        <v>82</v>
      </c>
      <c r="AU1797" s="4" t="s">
        <v>83</v>
      </c>
      <c r="AV1797" s="4" t="s">
        <v>6239</v>
      </c>
      <c r="AW1797" s="4" t="s">
        <v>6240</v>
      </c>
      <c r="BG1797" s="4" t="s">
        <v>82</v>
      </c>
      <c r="BH1797" s="4" t="s">
        <v>83</v>
      </c>
      <c r="BI1797" s="4" t="s">
        <v>3374</v>
      </c>
      <c r="BJ1797" s="4" t="s">
        <v>3375</v>
      </c>
      <c r="BK1797" s="4" t="s">
        <v>82</v>
      </c>
      <c r="BL1797" s="4" t="s">
        <v>83</v>
      </c>
      <c r="BM1797" s="4" t="s">
        <v>6241</v>
      </c>
      <c r="BN1797" s="4" t="s">
        <v>1333</v>
      </c>
      <c r="BO1797" s="4" t="s">
        <v>82</v>
      </c>
      <c r="BP1797" s="4" t="s">
        <v>83</v>
      </c>
      <c r="BQ1797" s="4" t="s">
        <v>10305</v>
      </c>
      <c r="BR1797" s="4" t="s">
        <v>6242</v>
      </c>
      <c r="BS1797" s="4" t="s">
        <v>222</v>
      </c>
      <c r="BT1797" s="4" t="s">
        <v>223</v>
      </c>
    </row>
    <row r="1798" spans="1:72" ht="13.5" customHeight="1">
      <c r="A1798" s="6" t="str">
        <f>HYPERLINK("http://kyu.snu.ac.kr/sdhj/index.jsp?type=hj/GK14791_00IM0001_152b.jpg","1870_해북촌_152b")</f>
        <v>1870_해북촌_152b</v>
      </c>
      <c r="B1798" s="4">
        <v>1870</v>
      </c>
      <c r="C1798" s="4" t="s">
        <v>9902</v>
      </c>
      <c r="D1798" s="4" t="s">
        <v>9903</v>
      </c>
      <c r="E1798" s="4">
        <v>1797</v>
      </c>
      <c r="F1798" s="4">
        <v>9</v>
      </c>
      <c r="G1798" s="4" t="s">
        <v>5715</v>
      </c>
      <c r="H1798" s="4" t="s">
        <v>5716</v>
      </c>
      <c r="I1798" s="4">
        <v>7</v>
      </c>
      <c r="L1798" s="4">
        <v>1</v>
      </c>
      <c r="M1798" s="4" t="s">
        <v>6234</v>
      </c>
      <c r="N1798" s="4" t="s">
        <v>6235</v>
      </c>
      <c r="T1798" s="4" t="s">
        <v>10246</v>
      </c>
      <c r="U1798" s="4" t="s">
        <v>138</v>
      </c>
      <c r="V1798" s="4" t="s">
        <v>139</v>
      </c>
      <c r="Y1798" s="4" t="s">
        <v>6243</v>
      </c>
      <c r="Z1798" s="4" t="s">
        <v>6244</v>
      </c>
      <c r="AD1798" s="4" t="s">
        <v>778</v>
      </c>
      <c r="AE1798" s="4" t="s">
        <v>779</v>
      </c>
    </row>
    <row r="1799" spans="1:72" ht="13.5" customHeight="1">
      <c r="A1799" s="6" t="str">
        <f>HYPERLINK("http://kyu.snu.ac.kr/sdhj/index.jsp?type=hj/GK14791_00IM0001_152b.jpg","1870_해북촌_152b")</f>
        <v>1870_해북촌_152b</v>
      </c>
      <c r="B1799" s="4">
        <v>1870</v>
      </c>
      <c r="C1799" s="4" t="s">
        <v>10244</v>
      </c>
      <c r="D1799" s="4" t="s">
        <v>10245</v>
      </c>
      <c r="E1799" s="4">
        <v>1798</v>
      </c>
      <c r="F1799" s="4">
        <v>9</v>
      </c>
      <c r="G1799" s="4" t="s">
        <v>5715</v>
      </c>
      <c r="H1799" s="4" t="s">
        <v>5716</v>
      </c>
      <c r="I1799" s="4">
        <v>7</v>
      </c>
      <c r="L1799" s="4">
        <v>2</v>
      </c>
      <c r="M1799" s="4" t="s">
        <v>6245</v>
      </c>
      <c r="N1799" s="4" t="s">
        <v>6246</v>
      </c>
      <c r="T1799" s="4" t="s">
        <v>9202</v>
      </c>
      <c r="U1799" s="4" t="s">
        <v>73</v>
      </c>
      <c r="V1799" s="4" t="s">
        <v>74</v>
      </c>
      <c r="W1799" s="4" t="s">
        <v>490</v>
      </c>
      <c r="X1799" s="4" t="s">
        <v>491</v>
      </c>
      <c r="Y1799" s="4" t="s">
        <v>6247</v>
      </c>
      <c r="Z1799" s="4" t="s">
        <v>6078</v>
      </c>
      <c r="AC1799" s="4">
        <v>43</v>
      </c>
      <c r="AD1799" s="4" t="s">
        <v>274</v>
      </c>
      <c r="AE1799" s="4" t="s">
        <v>275</v>
      </c>
      <c r="AJ1799" s="4" t="s">
        <v>34</v>
      </c>
      <c r="AK1799" s="4" t="s">
        <v>35</v>
      </c>
      <c r="AL1799" s="4" t="s">
        <v>488</v>
      </c>
      <c r="AM1799" s="4" t="s">
        <v>489</v>
      </c>
      <c r="AT1799" s="4" t="s">
        <v>82</v>
      </c>
      <c r="AU1799" s="4" t="s">
        <v>83</v>
      </c>
      <c r="AV1799" s="4" t="s">
        <v>6248</v>
      </c>
      <c r="AW1799" s="4" t="s">
        <v>6249</v>
      </c>
      <c r="BG1799" s="4" t="s">
        <v>82</v>
      </c>
      <c r="BH1799" s="4" t="s">
        <v>83</v>
      </c>
      <c r="BI1799" s="4" t="s">
        <v>2967</v>
      </c>
      <c r="BJ1799" s="4" t="s">
        <v>2968</v>
      </c>
      <c r="BK1799" s="4" t="s">
        <v>82</v>
      </c>
      <c r="BL1799" s="4" t="s">
        <v>83</v>
      </c>
      <c r="BM1799" s="4" t="s">
        <v>6250</v>
      </c>
      <c r="BN1799" s="4" t="s">
        <v>6251</v>
      </c>
      <c r="BO1799" s="4" t="s">
        <v>82</v>
      </c>
      <c r="BP1799" s="4" t="s">
        <v>83</v>
      </c>
      <c r="BQ1799" s="4" t="s">
        <v>6252</v>
      </c>
      <c r="BR1799" s="4" t="s">
        <v>6253</v>
      </c>
      <c r="BS1799" s="4" t="s">
        <v>115</v>
      </c>
      <c r="BT1799" s="4" t="s">
        <v>9598</v>
      </c>
    </row>
    <row r="1800" spans="1:72" ht="13.5" customHeight="1">
      <c r="A1800" s="6" t="str">
        <f>HYPERLINK("http://kyu.snu.ac.kr/sdhj/index.jsp?type=hj/GK14791_00IM0001_152b.jpg","1870_해북촌_152b")</f>
        <v>1870_해북촌_152b</v>
      </c>
      <c r="B1800" s="4">
        <v>1870</v>
      </c>
      <c r="C1800" s="4" t="s">
        <v>9144</v>
      </c>
      <c r="D1800" s="4" t="s">
        <v>9145</v>
      </c>
      <c r="E1800" s="4">
        <v>1799</v>
      </c>
      <c r="F1800" s="4">
        <v>9</v>
      </c>
      <c r="G1800" s="4" t="s">
        <v>5715</v>
      </c>
      <c r="H1800" s="4" t="s">
        <v>5716</v>
      </c>
      <c r="I1800" s="4">
        <v>7</v>
      </c>
      <c r="L1800" s="4">
        <v>2</v>
      </c>
      <c r="M1800" s="4" t="s">
        <v>6245</v>
      </c>
      <c r="N1800" s="4" t="s">
        <v>6246</v>
      </c>
      <c r="S1800" s="4" t="s">
        <v>214</v>
      </c>
      <c r="T1800" s="4" t="s">
        <v>215</v>
      </c>
      <c r="W1800" s="4" t="s">
        <v>126</v>
      </c>
      <c r="X1800" s="4" t="s">
        <v>9852</v>
      </c>
      <c r="Y1800" s="4" t="s">
        <v>100</v>
      </c>
      <c r="Z1800" s="4" t="s">
        <v>101</v>
      </c>
      <c r="AC1800" s="4">
        <v>58</v>
      </c>
      <c r="AD1800" s="4" t="s">
        <v>560</v>
      </c>
      <c r="AE1800" s="4" t="s">
        <v>561</v>
      </c>
    </row>
    <row r="1801" spans="1:72" ht="13.5" customHeight="1">
      <c r="A1801" s="6" t="str">
        <f>HYPERLINK("http://kyu.snu.ac.kr/sdhj/index.jsp?type=hj/GK14791_00IM0001_152b.jpg","1870_해북촌_152b")</f>
        <v>1870_해북촌_152b</v>
      </c>
      <c r="B1801" s="4">
        <v>1870</v>
      </c>
      <c r="C1801" s="4" t="s">
        <v>9206</v>
      </c>
      <c r="D1801" s="4" t="s">
        <v>9207</v>
      </c>
      <c r="E1801" s="4">
        <v>1800</v>
      </c>
      <c r="F1801" s="4">
        <v>9</v>
      </c>
      <c r="G1801" s="4" t="s">
        <v>5715</v>
      </c>
      <c r="H1801" s="4" t="s">
        <v>5716</v>
      </c>
      <c r="I1801" s="4">
        <v>7</v>
      </c>
      <c r="L1801" s="4">
        <v>2</v>
      </c>
      <c r="M1801" s="4" t="s">
        <v>6245</v>
      </c>
      <c r="N1801" s="4" t="s">
        <v>6246</v>
      </c>
      <c r="S1801" s="4" t="s">
        <v>96</v>
      </c>
      <c r="T1801" s="4" t="s">
        <v>97</v>
      </c>
      <c r="W1801" s="4" t="s">
        <v>580</v>
      </c>
      <c r="X1801" s="4" t="s">
        <v>581</v>
      </c>
      <c r="Y1801" s="4" t="s">
        <v>100</v>
      </c>
      <c r="Z1801" s="4" t="s">
        <v>101</v>
      </c>
      <c r="AC1801" s="4">
        <v>44</v>
      </c>
      <c r="AD1801" s="4" t="s">
        <v>480</v>
      </c>
      <c r="AE1801" s="4" t="s">
        <v>481</v>
      </c>
      <c r="AJ1801" s="4" t="s">
        <v>34</v>
      </c>
      <c r="AK1801" s="4" t="s">
        <v>35</v>
      </c>
      <c r="AL1801" s="4" t="s">
        <v>202</v>
      </c>
      <c r="AM1801" s="4" t="s">
        <v>203</v>
      </c>
      <c r="AT1801" s="4" t="s">
        <v>82</v>
      </c>
      <c r="AU1801" s="4" t="s">
        <v>83</v>
      </c>
      <c r="AV1801" s="4" t="s">
        <v>3300</v>
      </c>
      <c r="AW1801" s="4" t="s">
        <v>3301</v>
      </c>
      <c r="BG1801" s="4" t="s">
        <v>82</v>
      </c>
      <c r="BH1801" s="4" t="s">
        <v>83</v>
      </c>
      <c r="BI1801" s="4" t="s">
        <v>6254</v>
      </c>
      <c r="BJ1801" s="4" t="s">
        <v>6255</v>
      </c>
      <c r="BK1801" s="4" t="s">
        <v>82</v>
      </c>
      <c r="BL1801" s="4" t="s">
        <v>83</v>
      </c>
      <c r="BM1801" s="4" t="s">
        <v>3615</v>
      </c>
      <c r="BN1801" s="4" t="s">
        <v>3616</v>
      </c>
      <c r="BO1801" s="4" t="s">
        <v>82</v>
      </c>
      <c r="BP1801" s="4" t="s">
        <v>83</v>
      </c>
      <c r="BQ1801" s="4" t="s">
        <v>6256</v>
      </c>
      <c r="BR1801" s="4" t="s">
        <v>6257</v>
      </c>
      <c r="BS1801" s="4" t="s">
        <v>502</v>
      </c>
      <c r="BT1801" s="4" t="s">
        <v>10306</v>
      </c>
    </row>
    <row r="1802" spans="1:72" ht="13.5" customHeight="1">
      <c r="A1802" s="6" t="str">
        <f>HYPERLINK("http://kyu.snu.ac.kr/sdhj/index.jsp?type=hj/GK14791_00IM0001_152b.jpg","1870_해북촌_152b")</f>
        <v>1870_해북촌_152b</v>
      </c>
      <c r="B1802" s="4">
        <v>1870</v>
      </c>
      <c r="C1802" s="4" t="s">
        <v>9047</v>
      </c>
      <c r="D1802" s="4" t="s">
        <v>9048</v>
      </c>
      <c r="E1802" s="4">
        <v>1801</v>
      </c>
      <c r="F1802" s="4">
        <v>9</v>
      </c>
      <c r="G1802" s="4" t="s">
        <v>5715</v>
      </c>
      <c r="H1802" s="4" t="s">
        <v>5716</v>
      </c>
      <c r="I1802" s="4">
        <v>7</v>
      </c>
      <c r="L1802" s="4">
        <v>2</v>
      </c>
      <c r="M1802" s="4" t="s">
        <v>6245</v>
      </c>
      <c r="N1802" s="4" t="s">
        <v>6246</v>
      </c>
      <c r="S1802" s="4" t="s">
        <v>165</v>
      </c>
      <c r="T1802" s="4" t="s">
        <v>166</v>
      </c>
      <c r="Y1802" s="4" t="s">
        <v>6258</v>
      </c>
      <c r="Z1802" s="4" t="s">
        <v>6259</v>
      </c>
      <c r="AC1802" s="4">
        <v>40</v>
      </c>
      <c r="AD1802" s="4" t="s">
        <v>308</v>
      </c>
      <c r="AE1802" s="4" t="s">
        <v>309</v>
      </c>
    </row>
    <row r="1803" spans="1:72" ht="13.5" customHeight="1">
      <c r="A1803" s="6" t="str">
        <f>HYPERLINK("http://kyu.snu.ac.kr/sdhj/index.jsp?type=hj/GK14791_00IM0001_152b.jpg","1870_해북촌_152b")</f>
        <v>1870_해북촌_152b</v>
      </c>
      <c r="B1803" s="4">
        <v>1870</v>
      </c>
      <c r="C1803" s="4" t="s">
        <v>9206</v>
      </c>
      <c r="D1803" s="4" t="s">
        <v>9207</v>
      </c>
      <c r="E1803" s="4">
        <v>1802</v>
      </c>
      <c r="F1803" s="4">
        <v>9</v>
      </c>
      <c r="G1803" s="4" t="s">
        <v>5715</v>
      </c>
      <c r="H1803" s="4" t="s">
        <v>5716</v>
      </c>
      <c r="I1803" s="4">
        <v>7</v>
      </c>
      <c r="L1803" s="4">
        <v>2</v>
      </c>
      <c r="M1803" s="4" t="s">
        <v>6245</v>
      </c>
      <c r="N1803" s="4" t="s">
        <v>6246</v>
      </c>
      <c r="S1803" s="4" t="s">
        <v>1092</v>
      </c>
      <c r="T1803" s="4" t="s">
        <v>495</v>
      </c>
      <c r="W1803" s="4" t="s">
        <v>126</v>
      </c>
      <c r="X1803" s="4" t="s">
        <v>9852</v>
      </c>
      <c r="Y1803" s="4" t="s">
        <v>100</v>
      </c>
      <c r="Z1803" s="4" t="s">
        <v>101</v>
      </c>
      <c r="AC1803" s="4">
        <v>40</v>
      </c>
      <c r="AD1803" s="4" t="s">
        <v>308</v>
      </c>
      <c r="AE1803" s="4" t="s">
        <v>309</v>
      </c>
    </row>
    <row r="1804" spans="1:72" ht="13.5" customHeight="1">
      <c r="A1804" s="6" t="str">
        <f>HYPERLINK("http://kyu.snu.ac.kr/sdhj/index.jsp?type=hj/GK14791_00IM0001_152b.jpg","1870_해북촌_152b")</f>
        <v>1870_해북촌_152b</v>
      </c>
      <c r="B1804" s="4">
        <v>1870</v>
      </c>
      <c r="C1804" s="4" t="s">
        <v>9206</v>
      </c>
      <c r="D1804" s="4" t="s">
        <v>9207</v>
      </c>
      <c r="E1804" s="4">
        <v>1803</v>
      </c>
      <c r="F1804" s="4">
        <v>9</v>
      </c>
      <c r="G1804" s="4" t="s">
        <v>5715</v>
      </c>
      <c r="H1804" s="4" t="s">
        <v>5716</v>
      </c>
      <c r="I1804" s="4">
        <v>7</v>
      </c>
      <c r="L1804" s="4">
        <v>2</v>
      </c>
      <c r="M1804" s="4" t="s">
        <v>6245</v>
      </c>
      <c r="N1804" s="4" t="s">
        <v>6246</v>
      </c>
      <c r="T1804" s="4" t="s">
        <v>9208</v>
      </c>
      <c r="U1804" s="4" t="s">
        <v>138</v>
      </c>
      <c r="V1804" s="4" t="s">
        <v>139</v>
      </c>
      <c r="Y1804" s="4" t="s">
        <v>1494</v>
      </c>
      <c r="Z1804" s="4" t="s">
        <v>1495</v>
      </c>
      <c r="AD1804" s="4" t="s">
        <v>258</v>
      </c>
      <c r="AE1804" s="4" t="s">
        <v>259</v>
      </c>
    </row>
    <row r="1805" spans="1:72" ht="13.5" customHeight="1">
      <c r="A1805" s="6" t="str">
        <f>HYPERLINK("http://kyu.snu.ac.kr/sdhj/index.jsp?type=hj/GK14791_00IM0001_152b.jpg","1870_해북촌_152b")</f>
        <v>1870_해북촌_152b</v>
      </c>
      <c r="B1805" s="4">
        <v>1870</v>
      </c>
      <c r="C1805" s="4" t="s">
        <v>9206</v>
      </c>
      <c r="D1805" s="4" t="s">
        <v>9207</v>
      </c>
      <c r="E1805" s="4">
        <v>1804</v>
      </c>
      <c r="F1805" s="4">
        <v>9</v>
      </c>
      <c r="G1805" s="4" t="s">
        <v>5715</v>
      </c>
      <c r="H1805" s="4" t="s">
        <v>5716</v>
      </c>
      <c r="I1805" s="4">
        <v>7</v>
      </c>
      <c r="L1805" s="4">
        <v>2</v>
      </c>
      <c r="M1805" s="4" t="s">
        <v>6245</v>
      </c>
      <c r="N1805" s="4" t="s">
        <v>6246</v>
      </c>
      <c r="T1805" s="4" t="s">
        <v>9208</v>
      </c>
      <c r="U1805" s="4" t="s">
        <v>138</v>
      </c>
      <c r="V1805" s="4" t="s">
        <v>139</v>
      </c>
      <c r="Y1805" s="4" t="s">
        <v>1751</v>
      </c>
      <c r="Z1805" s="4" t="s">
        <v>1752</v>
      </c>
      <c r="AD1805" s="4" t="s">
        <v>184</v>
      </c>
      <c r="AE1805" s="4" t="s">
        <v>185</v>
      </c>
    </row>
    <row r="1806" spans="1:72" ht="13.5" customHeight="1">
      <c r="A1806" s="6" t="str">
        <f>HYPERLINK("http://kyu.snu.ac.kr/sdhj/index.jsp?type=hj/GK14791_00IM0001_152b.jpg","1870_해북촌_152b")</f>
        <v>1870_해북촌_152b</v>
      </c>
      <c r="B1806" s="4">
        <v>1870</v>
      </c>
      <c r="C1806" s="4" t="s">
        <v>9206</v>
      </c>
      <c r="D1806" s="4" t="s">
        <v>9207</v>
      </c>
      <c r="E1806" s="4">
        <v>1805</v>
      </c>
      <c r="F1806" s="4">
        <v>9</v>
      </c>
      <c r="G1806" s="4" t="s">
        <v>5715</v>
      </c>
      <c r="H1806" s="4" t="s">
        <v>5716</v>
      </c>
      <c r="I1806" s="4">
        <v>7</v>
      </c>
      <c r="L1806" s="4">
        <v>3</v>
      </c>
      <c r="M1806" s="4" t="s">
        <v>6260</v>
      </c>
      <c r="N1806" s="4" t="s">
        <v>6261</v>
      </c>
      <c r="T1806" s="4" t="s">
        <v>9041</v>
      </c>
      <c r="U1806" s="4" t="s">
        <v>10307</v>
      </c>
      <c r="V1806" s="4" t="s">
        <v>10308</v>
      </c>
      <c r="W1806" s="4" t="s">
        <v>688</v>
      </c>
      <c r="X1806" s="4" t="s">
        <v>689</v>
      </c>
      <c r="Y1806" s="4" t="s">
        <v>10309</v>
      </c>
      <c r="Z1806" s="4" t="s">
        <v>6262</v>
      </c>
      <c r="AC1806" s="4">
        <v>51</v>
      </c>
      <c r="AD1806" s="4" t="s">
        <v>588</v>
      </c>
      <c r="AE1806" s="4" t="s">
        <v>589</v>
      </c>
      <c r="AJ1806" s="4" t="s">
        <v>34</v>
      </c>
      <c r="AK1806" s="4" t="s">
        <v>35</v>
      </c>
      <c r="AL1806" s="4" t="s">
        <v>260</v>
      </c>
      <c r="AM1806" s="4" t="s">
        <v>261</v>
      </c>
      <c r="AT1806" s="4" t="s">
        <v>1977</v>
      </c>
      <c r="AU1806" s="4" t="s">
        <v>1978</v>
      </c>
      <c r="AV1806" s="4" t="s">
        <v>6263</v>
      </c>
      <c r="AW1806" s="4" t="s">
        <v>6264</v>
      </c>
      <c r="BG1806" s="4" t="s">
        <v>1977</v>
      </c>
      <c r="BH1806" s="4" t="s">
        <v>1978</v>
      </c>
      <c r="BI1806" s="4" t="s">
        <v>6265</v>
      </c>
      <c r="BJ1806" s="4" t="s">
        <v>6266</v>
      </c>
      <c r="BK1806" s="4" t="s">
        <v>1977</v>
      </c>
      <c r="BL1806" s="4" t="s">
        <v>1978</v>
      </c>
      <c r="BM1806" s="4" t="s">
        <v>6267</v>
      </c>
      <c r="BN1806" s="4" t="s">
        <v>6268</v>
      </c>
      <c r="BO1806" s="4" t="s">
        <v>1977</v>
      </c>
      <c r="BP1806" s="4" t="s">
        <v>1978</v>
      </c>
      <c r="BQ1806" s="4" t="s">
        <v>6269</v>
      </c>
      <c r="BR1806" s="4" t="s">
        <v>6270</v>
      </c>
      <c r="BS1806" s="4" t="s">
        <v>222</v>
      </c>
      <c r="BT1806" s="4" t="s">
        <v>223</v>
      </c>
    </row>
    <row r="1807" spans="1:72" ht="13.5" customHeight="1">
      <c r="A1807" s="6" t="str">
        <f>HYPERLINK("http://kyu.snu.ac.kr/sdhj/index.jsp?type=hj/GK14791_00IM0001_152b.jpg","1870_해북촌_152b")</f>
        <v>1870_해북촌_152b</v>
      </c>
      <c r="B1807" s="4">
        <v>1870</v>
      </c>
      <c r="C1807" s="4" t="s">
        <v>9895</v>
      </c>
      <c r="D1807" s="4" t="s">
        <v>9896</v>
      </c>
      <c r="E1807" s="4">
        <v>1806</v>
      </c>
      <c r="F1807" s="4">
        <v>9</v>
      </c>
      <c r="G1807" s="4" t="s">
        <v>5715</v>
      </c>
      <c r="H1807" s="4" t="s">
        <v>5716</v>
      </c>
      <c r="I1807" s="4">
        <v>7</v>
      </c>
      <c r="L1807" s="4">
        <v>3</v>
      </c>
      <c r="M1807" s="4" t="s">
        <v>6260</v>
      </c>
      <c r="N1807" s="4" t="s">
        <v>6261</v>
      </c>
      <c r="S1807" s="4" t="s">
        <v>96</v>
      </c>
      <c r="T1807" s="4" t="s">
        <v>97</v>
      </c>
      <c r="W1807" s="4" t="s">
        <v>198</v>
      </c>
      <c r="X1807" s="4" t="s">
        <v>199</v>
      </c>
      <c r="Y1807" s="4" t="s">
        <v>21</v>
      </c>
      <c r="Z1807" s="4" t="s">
        <v>22</v>
      </c>
      <c r="AC1807" s="4">
        <v>51</v>
      </c>
      <c r="AD1807" s="4" t="s">
        <v>588</v>
      </c>
      <c r="AE1807" s="4" t="s">
        <v>589</v>
      </c>
      <c r="AJ1807" s="4" t="s">
        <v>34</v>
      </c>
      <c r="AK1807" s="4" t="s">
        <v>35</v>
      </c>
      <c r="AL1807" s="4" t="s">
        <v>202</v>
      </c>
      <c r="AM1807" s="4" t="s">
        <v>203</v>
      </c>
    </row>
    <row r="1808" spans="1:72" ht="13.5" customHeight="1">
      <c r="A1808" s="6" t="str">
        <f>HYPERLINK("http://kyu.snu.ac.kr/sdhj/index.jsp?type=hj/GK14791_00IM0001_152b.jpg","1870_해북촌_152b")</f>
        <v>1870_해북촌_152b</v>
      </c>
      <c r="B1808" s="4">
        <v>1870</v>
      </c>
      <c r="C1808" s="4" t="s">
        <v>9057</v>
      </c>
      <c r="D1808" s="4" t="s">
        <v>9058</v>
      </c>
      <c r="E1808" s="4">
        <v>1807</v>
      </c>
      <c r="F1808" s="4">
        <v>9</v>
      </c>
      <c r="G1808" s="4" t="s">
        <v>5715</v>
      </c>
      <c r="H1808" s="4" t="s">
        <v>5716</v>
      </c>
      <c r="I1808" s="4">
        <v>7</v>
      </c>
      <c r="L1808" s="4">
        <v>3</v>
      </c>
      <c r="M1808" s="4" t="s">
        <v>6260</v>
      </c>
      <c r="N1808" s="4" t="s">
        <v>6261</v>
      </c>
      <c r="S1808" s="4" t="s">
        <v>165</v>
      </c>
      <c r="T1808" s="4" t="s">
        <v>166</v>
      </c>
      <c r="Y1808" s="4" t="s">
        <v>6271</v>
      </c>
      <c r="Z1808" s="4" t="s">
        <v>6272</v>
      </c>
      <c r="AC1808" s="4">
        <v>41</v>
      </c>
      <c r="AD1808" s="4" t="s">
        <v>174</v>
      </c>
      <c r="AE1808" s="4" t="s">
        <v>175</v>
      </c>
    </row>
    <row r="1809" spans="1:72" ht="13.5" customHeight="1">
      <c r="A1809" s="6" t="str">
        <f>HYPERLINK("http://kyu.snu.ac.kr/sdhj/index.jsp?type=hj/GK14791_00IM0001_152b.jpg","1870_해북촌_152b")</f>
        <v>1870_해북촌_152b</v>
      </c>
      <c r="B1809" s="4">
        <v>1870</v>
      </c>
      <c r="C1809" s="4" t="s">
        <v>9057</v>
      </c>
      <c r="D1809" s="4" t="s">
        <v>9058</v>
      </c>
      <c r="E1809" s="4">
        <v>1808</v>
      </c>
      <c r="F1809" s="4">
        <v>9</v>
      </c>
      <c r="G1809" s="4" t="s">
        <v>5715</v>
      </c>
      <c r="H1809" s="4" t="s">
        <v>5716</v>
      </c>
      <c r="I1809" s="4">
        <v>7</v>
      </c>
      <c r="L1809" s="4">
        <v>3</v>
      </c>
      <c r="M1809" s="4" t="s">
        <v>6260</v>
      </c>
      <c r="N1809" s="4" t="s">
        <v>6261</v>
      </c>
      <c r="S1809" s="4" t="s">
        <v>4978</v>
      </c>
      <c r="T1809" s="4" t="s">
        <v>4979</v>
      </c>
      <c r="AC1809" s="4">
        <v>14</v>
      </c>
      <c r="AD1809" s="4" t="s">
        <v>550</v>
      </c>
      <c r="AE1809" s="4" t="s">
        <v>551</v>
      </c>
    </row>
    <row r="1810" spans="1:72" ht="13.5" customHeight="1">
      <c r="A1810" s="6" t="str">
        <f>HYPERLINK("http://kyu.snu.ac.kr/sdhj/index.jsp?type=hj/GK14791_00IM0001_152b.jpg","1870_해북촌_152b")</f>
        <v>1870_해북촌_152b</v>
      </c>
      <c r="B1810" s="4">
        <v>1870</v>
      </c>
      <c r="C1810" s="4" t="s">
        <v>9057</v>
      </c>
      <c r="D1810" s="4" t="s">
        <v>9058</v>
      </c>
      <c r="E1810" s="4">
        <v>1809</v>
      </c>
      <c r="F1810" s="4">
        <v>9</v>
      </c>
      <c r="G1810" s="4" t="s">
        <v>5715</v>
      </c>
      <c r="H1810" s="4" t="s">
        <v>5716</v>
      </c>
      <c r="I1810" s="4">
        <v>7</v>
      </c>
      <c r="L1810" s="4">
        <v>3</v>
      </c>
      <c r="M1810" s="4" t="s">
        <v>6260</v>
      </c>
      <c r="N1810" s="4" t="s">
        <v>6261</v>
      </c>
      <c r="T1810" s="4" t="s">
        <v>9049</v>
      </c>
      <c r="U1810" s="4" t="s">
        <v>138</v>
      </c>
      <c r="V1810" s="4" t="s">
        <v>139</v>
      </c>
      <c r="Y1810" s="4" t="s">
        <v>6273</v>
      </c>
      <c r="Z1810" s="4" t="s">
        <v>4727</v>
      </c>
      <c r="AD1810" s="4" t="s">
        <v>295</v>
      </c>
      <c r="AE1810" s="4" t="s">
        <v>296</v>
      </c>
    </row>
    <row r="1811" spans="1:72" ht="13.5" customHeight="1">
      <c r="A1811" s="6" t="str">
        <f>HYPERLINK("http://kyu.snu.ac.kr/sdhj/index.jsp?type=hj/GK14791_00IM0001_152b.jpg","1870_해북촌_152b")</f>
        <v>1870_해북촌_152b</v>
      </c>
      <c r="B1811" s="4">
        <v>1870</v>
      </c>
      <c r="C1811" s="4" t="s">
        <v>9057</v>
      </c>
      <c r="D1811" s="4" t="s">
        <v>9058</v>
      </c>
      <c r="E1811" s="4">
        <v>1810</v>
      </c>
      <c r="F1811" s="4">
        <v>9</v>
      </c>
      <c r="G1811" s="4" t="s">
        <v>5715</v>
      </c>
      <c r="H1811" s="4" t="s">
        <v>5716</v>
      </c>
      <c r="I1811" s="4">
        <v>7</v>
      </c>
      <c r="L1811" s="4">
        <v>3</v>
      </c>
      <c r="M1811" s="4" t="s">
        <v>6260</v>
      </c>
      <c r="N1811" s="4" t="s">
        <v>6261</v>
      </c>
      <c r="T1811" s="4" t="s">
        <v>9049</v>
      </c>
      <c r="U1811" s="4" t="s">
        <v>284</v>
      </c>
      <c r="V1811" s="4" t="s">
        <v>285</v>
      </c>
      <c r="Y1811" s="4" t="s">
        <v>1686</v>
      </c>
      <c r="Z1811" s="4" t="s">
        <v>1687</v>
      </c>
      <c r="AD1811" s="4" t="s">
        <v>238</v>
      </c>
      <c r="AE1811" s="4" t="s">
        <v>239</v>
      </c>
    </row>
    <row r="1812" spans="1:72" ht="13.5" customHeight="1">
      <c r="A1812" s="6" t="str">
        <f>HYPERLINK("http://kyu.snu.ac.kr/sdhj/index.jsp?type=hj/GK14791_00IM0001_152b.jpg","1870_해북촌_152b")</f>
        <v>1870_해북촌_152b</v>
      </c>
      <c r="B1812" s="4">
        <v>1870</v>
      </c>
      <c r="C1812" s="4" t="s">
        <v>9057</v>
      </c>
      <c r="D1812" s="4" t="s">
        <v>9058</v>
      </c>
      <c r="E1812" s="4">
        <v>1811</v>
      </c>
      <c r="F1812" s="4">
        <v>9</v>
      </c>
      <c r="G1812" s="4" t="s">
        <v>5715</v>
      </c>
      <c r="H1812" s="4" t="s">
        <v>5716</v>
      </c>
      <c r="I1812" s="4">
        <v>7</v>
      </c>
      <c r="L1812" s="4">
        <v>4</v>
      </c>
      <c r="M1812" s="4" t="s">
        <v>6274</v>
      </c>
      <c r="N1812" s="4" t="s">
        <v>6275</v>
      </c>
      <c r="T1812" s="4" t="s">
        <v>10017</v>
      </c>
      <c r="U1812" s="4" t="s">
        <v>73</v>
      </c>
      <c r="V1812" s="4" t="s">
        <v>74</v>
      </c>
      <c r="W1812" s="4" t="s">
        <v>2317</v>
      </c>
      <c r="X1812" s="4" t="s">
        <v>2318</v>
      </c>
      <c r="Y1812" s="4" t="s">
        <v>10310</v>
      </c>
      <c r="Z1812" s="4" t="s">
        <v>6276</v>
      </c>
      <c r="AC1812" s="4">
        <v>45</v>
      </c>
      <c r="AD1812" s="4" t="s">
        <v>510</v>
      </c>
      <c r="AE1812" s="4" t="s">
        <v>511</v>
      </c>
      <c r="AJ1812" s="4" t="s">
        <v>34</v>
      </c>
      <c r="AK1812" s="4" t="s">
        <v>35</v>
      </c>
      <c r="AL1812" s="4" t="s">
        <v>4163</v>
      </c>
      <c r="AM1812" s="4" t="s">
        <v>10311</v>
      </c>
      <c r="AT1812" s="4" t="s">
        <v>82</v>
      </c>
      <c r="AU1812" s="4" t="s">
        <v>83</v>
      </c>
      <c r="AV1812" s="4" t="s">
        <v>5721</v>
      </c>
      <c r="AW1812" s="4" t="s">
        <v>5722</v>
      </c>
      <c r="BG1812" s="4" t="s">
        <v>82</v>
      </c>
      <c r="BH1812" s="4" t="s">
        <v>83</v>
      </c>
      <c r="BI1812" s="4" t="s">
        <v>5723</v>
      </c>
      <c r="BJ1812" s="4" t="s">
        <v>5724</v>
      </c>
      <c r="BK1812" s="4" t="s">
        <v>82</v>
      </c>
      <c r="BL1812" s="4" t="s">
        <v>83</v>
      </c>
      <c r="BM1812" s="4" t="s">
        <v>5725</v>
      </c>
      <c r="BN1812" s="4" t="s">
        <v>5726</v>
      </c>
      <c r="BO1812" s="4" t="s">
        <v>82</v>
      </c>
      <c r="BP1812" s="4" t="s">
        <v>83</v>
      </c>
      <c r="BQ1812" s="4" t="s">
        <v>6277</v>
      </c>
      <c r="BR1812" s="4" t="s">
        <v>6278</v>
      </c>
      <c r="BS1812" s="4" t="s">
        <v>222</v>
      </c>
      <c r="BT1812" s="4" t="s">
        <v>223</v>
      </c>
    </row>
    <row r="1813" spans="1:72" ht="13.5" customHeight="1">
      <c r="A1813" s="6" t="str">
        <f>HYPERLINK("http://kyu.snu.ac.kr/sdhj/index.jsp?type=hj/GK14791_00IM0001_152b.jpg","1870_해북촌_152b")</f>
        <v>1870_해북촌_152b</v>
      </c>
      <c r="B1813" s="4">
        <v>1870</v>
      </c>
      <c r="C1813" s="4" t="s">
        <v>9199</v>
      </c>
      <c r="D1813" s="4" t="s">
        <v>9200</v>
      </c>
      <c r="E1813" s="4">
        <v>1812</v>
      </c>
      <c r="F1813" s="4">
        <v>9</v>
      </c>
      <c r="G1813" s="4" t="s">
        <v>5715</v>
      </c>
      <c r="H1813" s="4" t="s">
        <v>5716</v>
      </c>
      <c r="I1813" s="4">
        <v>7</v>
      </c>
      <c r="L1813" s="4">
        <v>4</v>
      </c>
      <c r="M1813" s="4" t="s">
        <v>6274</v>
      </c>
      <c r="N1813" s="4" t="s">
        <v>6275</v>
      </c>
      <c r="S1813" s="4" t="s">
        <v>96</v>
      </c>
      <c r="T1813" s="4" t="s">
        <v>97</v>
      </c>
      <c r="W1813" s="4" t="s">
        <v>10312</v>
      </c>
      <c r="X1813" s="4" t="s">
        <v>10313</v>
      </c>
      <c r="Y1813" s="4" t="s">
        <v>100</v>
      </c>
      <c r="Z1813" s="4" t="s">
        <v>101</v>
      </c>
      <c r="AC1813" s="4">
        <v>47</v>
      </c>
      <c r="AD1813" s="4" t="s">
        <v>136</v>
      </c>
      <c r="AE1813" s="4" t="s">
        <v>137</v>
      </c>
      <c r="AJ1813" s="4" t="s">
        <v>34</v>
      </c>
      <c r="AK1813" s="4" t="s">
        <v>35</v>
      </c>
      <c r="AL1813" s="4" t="s">
        <v>10314</v>
      </c>
      <c r="AM1813" s="4" t="s">
        <v>10315</v>
      </c>
    </row>
    <row r="1814" spans="1:72" ht="13.5" customHeight="1">
      <c r="A1814" s="6" t="str">
        <f>HYPERLINK("http://kyu.snu.ac.kr/sdhj/index.jsp?type=hj/GK14791_00IM0001_152b.jpg","1870_해북촌_152b")</f>
        <v>1870_해북촌_152b</v>
      </c>
      <c r="B1814" s="4">
        <v>1870</v>
      </c>
      <c r="C1814" s="4" t="s">
        <v>9124</v>
      </c>
      <c r="D1814" s="4" t="s">
        <v>9125</v>
      </c>
      <c r="E1814" s="4">
        <v>1813</v>
      </c>
      <c r="F1814" s="4">
        <v>9</v>
      </c>
      <c r="G1814" s="4" t="s">
        <v>5715</v>
      </c>
      <c r="H1814" s="4" t="s">
        <v>5716</v>
      </c>
      <c r="I1814" s="4">
        <v>7</v>
      </c>
      <c r="L1814" s="4">
        <v>4</v>
      </c>
      <c r="M1814" s="4" t="s">
        <v>6274</v>
      </c>
      <c r="N1814" s="4" t="s">
        <v>6275</v>
      </c>
      <c r="S1814" s="4" t="s">
        <v>116</v>
      </c>
      <c r="T1814" s="4" t="s">
        <v>117</v>
      </c>
      <c r="Y1814" s="4" t="s">
        <v>6279</v>
      </c>
      <c r="Z1814" s="4" t="s">
        <v>6280</v>
      </c>
      <c r="AC1814" s="4">
        <v>19</v>
      </c>
      <c r="AD1814" s="4" t="s">
        <v>220</v>
      </c>
      <c r="AE1814" s="4" t="s">
        <v>221</v>
      </c>
    </row>
    <row r="1815" spans="1:72" ht="13.5" customHeight="1">
      <c r="A1815" s="6" t="str">
        <f>HYPERLINK("http://kyu.snu.ac.kr/sdhj/index.jsp?type=hj/GK14791_00IM0001_152b.jpg","1870_해북촌_152b")</f>
        <v>1870_해북촌_152b</v>
      </c>
      <c r="B1815" s="4">
        <v>1870</v>
      </c>
      <c r="C1815" s="4" t="s">
        <v>9124</v>
      </c>
      <c r="D1815" s="4" t="s">
        <v>9125</v>
      </c>
      <c r="E1815" s="4">
        <v>1814</v>
      </c>
      <c r="F1815" s="4">
        <v>9</v>
      </c>
      <c r="G1815" s="4" t="s">
        <v>5715</v>
      </c>
      <c r="H1815" s="4" t="s">
        <v>5716</v>
      </c>
      <c r="I1815" s="4">
        <v>7</v>
      </c>
      <c r="L1815" s="4">
        <v>4</v>
      </c>
      <c r="M1815" s="4" t="s">
        <v>6274</v>
      </c>
      <c r="N1815" s="4" t="s">
        <v>6275</v>
      </c>
      <c r="T1815" s="4" t="s">
        <v>10020</v>
      </c>
      <c r="U1815" s="4" t="s">
        <v>138</v>
      </c>
      <c r="V1815" s="4" t="s">
        <v>139</v>
      </c>
      <c r="Y1815" s="4" t="s">
        <v>6281</v>
      </c>
      <c r="Z1815" s="4" t="s">
        <v>6282</v>
      </c>
      <c r="AD1815" s="4" t="s">
        <v>826</v>
      </c>
      <c r="AE1815" s="4" t="s">
        <v>827</v>
      </c>
    </row>
    <row r="1816" spans="1:72" ht="13.5" customHeight="1">
      <c r="A1816" s="6" t="str">
        <f>HYPERLINK("http://kyu.snu.ac.kr/sdhj/index.jsp?type=hj/GK14791_00IM0001_152b.jpg","1870_해북촌_152b")</f>
        <v>1870_해북촌_152b</v>
      </c>
      <c r="B1816" s="4">
        <v>1870</v>
      </c>
      <c r="C1816" s="4" t="s">
        <v>9124</v>
      </c>
      <c r="D1816" s="4" t="s">
        <v>9125</v>
      </c>
      <c r="E1816" s="4">
        <v>1815</v>
      </c>
      <c r="F1816" s="4">
        <v>9</v>
      </c>
      <c r="G1816" s="4" t="s">
        <v>5715</v>
      </c>
      <c r="H1816" s="4" t="s">
        <v>5716</v>
      </c>
      <c r="I1816" s="4">
        <v>7</v>
      </c>
      <c r="L1816" s="4">
        <v>4</v>
      </c>
      <c r="M1816" s="4" t="s">
        <v>6274</v>
      </c>
      <c r="N1816" s="4" t="s">
        <v>6275</v>
      </c>
      <c r="T1816" s="4" t="s">
        <v>10020</v>
      </c>
      <c r="U1816" s="4" t="s">
        <v>284</v>
      </c>
      <c r="V1816" s="4" t="s">
        <v>285</v>
      </c>
      <c r="Y1816" s="4" t="s">
        <v>2826</v>
      </c>
      <c r="Z1816" s="4" t="s">
        <v>2827</v>
      </c>
      <c r="AD1816" s="4" t="s">
        <v>238</v>
      </c>
      <c r="AE1816" s="4" t="s">
        <v>239</v>
      </c>
    </row>
    <row r="1817" spans="1:72" ht="13.5" customHeight="1">
      <c r="A1817" s="6" t="str">
        <f>HYPERLINK("http://kyu.snu.ac.kr/sdhj/index.jsp?type=hj/GK14791_00IM0001_152b.jpg","1870_해북촌_152b")</f>
        <v>1870_해북촌_152b</v>
      </c>
      <c r="B1817" s="4">
        <v>1870</v>
      </c>
      <c r="C1817" s="4" t="s">
        <v>9124</v>
      </c>
      <c r="D1817" s="4" t="s">
        <v>9125</v>
      </c>
      <c r="E1817" s="4">
        <v>1816</v>
      </c>
      <c r="F1817" s="4">
        <v>9</v>
      </c>
      <c r="G1817" s="4" t="s">
        <v>5715</v>
      </c>
      <c r="H1817" s="4" t="s">
        <v>5716</v>
      </c>
      <c r="I1817" s="4">
        <v>7</v>
      </c>
      <c r="L1817" s="4">
        <v>5</v>
      </c>
      <c r="M1817" s="4" t="s">
        <v>6283</v>
      </c>
      <c r="N1817" s="4" t="s">
        <v>6284</v>
      </c>
      <c r="T1817" s="4" t="s">
        <v>10316</v>
      </c>
      <c r="U1817" s="4" t="s">
        <v>73</v>
      </c>
      <c r="V1817" s="4" t="s">
        <v>74</v>
      </c>
      <c r="W1817" s="4" t="s">
        <v>75</v>
      </c>
      <c r="X1817" s="4" t="s">
        <v>10317</v>
      </c>
      <c r="Y1817" s="4" t="s">
        <v>6285</v>
      </c>
      <c r="Z1817" s="4" t="s">
        <v>6286</v>
      </c>
      <c r="AC1817" s="4">
        <v>73</v>
      </c>
      <c r="AD1817" s="4" t="s">
        <v>778</v>
      </c>
      <c r="AE1817" s="4" t="s">
        <v>779</v>
      </c>
      <c r="AJ1817" s="4" t="s">
        <v>34</v>
      </c>
      <c r="AK1817" s="4" t="s">
        <v>35</v>
      </c>
      <c r="AL1817" s="4" t="s">
        <v>222</v>
      </c>
      <c r="AM1817" s="4" t="s">
        <v>223</v>
      </c>
      <c r="AT1817" s="4" t="s">
        <v>82</v>
      </c>
      <c r="AU1817" s="4" t="s">
        <v>83</v>
      </c>
      <c r="AV1817" s="4" t="s">
        <v>6287</v>
      </c>
      <c r="AW1817" s="4" t="s">
        <v>6288</v>
      </c>
      <c r="BG1817" s="4" t="s">
        <v>82</v>
      </c>
      <c r="BH1817" s="4" t="s">
        <v>83</v>
      </c>
      <c r="BI1817" s="4" t="s">
        <v>6289</v>
      </c>
      <c r="BJ1817" s="4" t="s">
        <v>6290</v>
      </c>
      <c r="BK1817" s="4" t="s">
        <v>82</v>
      </c>
      <c r="BL1817" s="4" t="s">
        <v>83</v>
      </c>
      <c r="BM1817" s="4" t="s">
        <v>6291</v>
      </c>
      <c r="BN1817" s="4" t="s">
        <v>6292</v>
      </c>
      <c r="BO1817" s="4" t="s">
        <v>82</v>
      </c>
      <c r="BP1817" s="4" t="s">
        <v>83</v>
      </c>
      <c r="BQ1817" s="4" t="s">
        <v>6293</v>
      </c>
      <c r="BR1817" s="4" t="s">
        <v>6294</v>
      </c>
      <c r="BS1817" s="4" t="s">
        <v>727</v>
      </c>
      <c r="BT1817" s="4" t="s">
        <v>728</v>
      </c>
    </row>
    <row r="1818" spans="1:72" ht="13.5" customHeight="1">
      <c r="A1818" s="6" t="str">
        <f>HYPERLINK("http://kyu.snu.ac.kr/sdhj/index.jsp?type=hj/GK14791_00IM0001_152b.jpg","1870_해북촌_152b")</f>
        <v>1870_해북촌_152b</v>
      </c>
      <c r="B1818" s="4">
        <v>1870</v>
      </c>
      <c r="C1818" s="4" t="s">
        <v>9222</v>
      </c>
      <c r="D1818" s="4" t="s">
        <v>9223</v>
      </c>
      <c r="E1818" s="4">
        <v>1817</v>
      </c>
      <c r="F1818" s="4">
        <v>9</v>
      </c>
      <c r="G1818" s="4" t="s">
        <v>5715</v>
      </c>
      <c r="H1818" s="4" t="s">
        <v>5716</v>
      </c>
      <c r="I1818" s="4">
        <v>7</v>
      </c>
      <c r="L1818" s="4">
        <v>5</v>
      </c>
      <c r="M1818" s="4" t="s">
        <v>6283</v>
      </c>
      <c r="N1818" s="4" t="s">
        <v>6284</v>
      </c>
      <c r="S1818" s="4" t="s">
        <v>96</v>
      </c>
      <c r="T1818" s="4" t="s">
        <v>97</v>
      </c>
      <c r="W1818" s="4" t="s">
        <v>198</v>
      </c>
      <c r="X1818" s="4" t="s">
        <v>199</v>
      </c>
      <c r="Y1818" s="4" t="s">
        <v>100</v>
      </c>
      <c r="Z1818" s="4" t="s">
        <v>101</v>
      </c>
      <c r="AC1818" s="4">
        <v>60</v>
      </c>
      <c r="AD1818" s="4" t="s">
        <v>319</v>
      </c>
      <c r="AE1818" s="4" t="s">
        <v>320</v>
      </c>
      <c r="AJ1818" s="4" t="s">
        <v>34</v>
      </c>
      <c r="AK1818" s="4" t="s">
        <v>35</v>
      </c>
      <c r="AL1818" s="4" t="s">
        <v>228</v>
      </c>
      <c r="AM1818" s="4" t="s">
        <v>229</v>
      </c>
      <c r="AT1818" s="4" t="s">
        <v>82</v>
      </c>
      <c r="AU1818" s="4" t="s">
        <v>83</v>
      </c>
      <c r="AV1818" s="4" t="s">
        <v>6295</v>
      </c>
      <c r="AW1818" s="4" t="s">
        <v>6296</v>
      </c>
      <c r="BG1818" s="4" t="s">
        <v>82</v>
      </c>
      <c r="BH1818" s="4" t="s">
        <v>83</v>
      </c>
      <c r="BI1818" s="4" t="s">
        <v>5870</v>
      </c>
      <c r="BJ1818" s="4" t="s">
        <v>2157</v>
      </c>
      <c r="BK1818" s="4" t="s">
        <v>82</v>
      </c>
      <c r="BL1818" s="4" t="s">
        <v>83</v>
      </c>
      <c r="BM1818" s="4" t="s">
        <v>5871</v>
      </c>
      <c r="BN1818" s="4" t="s">
        <v>5872</v>
      </c>
      <c r="BO1818" s="4" t="s">
        <v>82</v>
      </c>
      <c r="BP1818" s="4" t="s">
        <v>83</v>
      </c>
      <c r="BQ1818" s="4" t="s">
        <v>6297</v>
      </c>
      <c r="BR1818" s="4" t="s">
        <v>10318</v>
      </c>
      <c r="BS1818" s="4" t="s">
        <v>129</v>
      </c>
      <c r="BT1818" s="4" t="s">
        <v>10319</v>
      </c>
    </row>
    <row r="1819" spans="1:72" ht="13.5" customHeight="1">
      <c r="A1819" s="6" t="str">
        <f>HYPERLINK("http://kyu.snu.ac.kr/sdhj/index.jsp?type=hj/GK14791_00IM0001_152b.jpg","1870_해북촌_152b")</f>
        <v>1870_해북촌_152b</v>
      </c>
      <c r="B1819" s="4">
        <v>1870</v>
      </c>
      <c r="C1819" s="4" t="s">
        <v>10320</v>
      </c>
      <c r="D1819" s="4" t="s">
        <v>10321</v>
      </c>
      <c r="E1819" s="4">
        <v>1818</v>
      </c>
      <c r="F1819" s="4">
        <v>9</v>
      </c>
      <c r="G1819" s="4" t="s">
        <v>5715</v>
      </c>
      <c r="H1819" s="4" t="s">
        <v>5716</v>
      </c>
      <c r="I1819" s="4">
        <v>7</v>
      </c>
      <c r="L1819" s="4">
        <v>5</v>
      </c>
      <c r="M1819" s="4" t="s">
        <v>6283</v>
      </c>
      <c r="N1819" s="4" t="s">
        <v>6284</v>
      </c>
      <c r="T1819" s="4" t="s">
        <v>10322</v>
      </c>
      <c r="U1819" s="4" t="s">
        <v>138</v>
      </c>
      <c r="V1819" s="4" t="s">
        <v>139</v>
      </c>
      <c r="Y1819" s="4" t="s">
        <v>6298</v>
      </c>
      <c r="Z1819" s="4" t="s">
        <v>6299</v>
      </c>
      <c r="AD1819" s="4" t="s">
        <v>778</v>
      </c>
      <c r="AE1819" s="4" t="s">
        <v>779</v>
      </c>
    </row>
    <row r="1820" spans="1:72" ht="13.5" customHeight="1">
      <c r="A1820" s="6" t="str">
        <f>HYPERLINK("http://kyu.snu.ac.kr/sdhj/index.jsp?type=hj/GK14791_00IM0001_152b.jpg","1870_해북촌_152b")</f>
        <v>1870_해북촌_152b</v>
      </c>
      <c r="B1820" s="4">
        <v>1870</v>
      </c>
      <c r="C1820" s="4" t="s">
        <v>9404</v>
      </c>
      <c r="D1820" s="4" t="s">
        <v>9405</v>
      </c>
      <c r="E1820" s="4">
        <v>1819</v>
      </c>
      <c r="F1820" s="4">
        <v>9</v>
      </c>
      <c r="G1820" s="4" t="s">
        <v>5715</v>
      </c>
      <c r="H1820" s="4" t="s">
        <v>5716</v>
      </c>
      <c r="I1820" s="4">
        <v>7</v>
      </c>
      <c r="L1820" s="4">
        <v>5</v>
      </c>
      <c r="M1820" s="4" t="s">
        <v>6283</v>
      </c>
      <c r="N1820" s="4" t="s">
        <v>6284</v>
      </c>
      <c r="T1820" s="4" t="s">
        <v>10322</v>
      </c>
      <c r="U1820" s="4" t="s">
        <v>138</v>
      </c>
      <c r="V1820" s="4" t="s">
        <v>139</v>
      </c>
      <c r="Y1820" s="4" t="s">
        <v>6300</v>
      </c>
      <c r="Z1820" s="4" t="s">
        <v>6301</v>
      </c>
      <c r="AD1820" s="4" t="s">
        <v>414</v>
      </c>
      <c r="AE1820" s="4" t="s">
        <v>415</v>
      </c>
    </row>
    <row r="1821" spans="1:72" ht="13.5" customHeight="1">
      <c r="A1821" s="6" t="str">
        <f>HYPERLINK("http://kyu.snu.ac.kr/sdhj/index.jsp?type=hj/GK14791_00IM0001_152b.jpg","1870_해북촌_152b")</f>
        <v>1870_해북촌_152b</v>
      </c>
      <c r="B1821" s="4">
        <v>1870</v>
      </c>
      <c r="C1821" s="4" t="s">
        <v>9404</v>
      </c>
      <c r="D1821" s="4" t="s">
        <v>9405</v>
      </c>
      <c r="E1821" s="4">
        <v>1820</v>
      </c>
      <c r="F1821" s="4">
        <v>9</v>
      </c>
      <c r="G1821" s="4" t="s">
        <v>5715</v>
      </c>
      <c r="H1821" s="4" t="s">
        <v>5716</v>
      </c>
      <c r="I1821" s="4">
        <v>7</v>
      </c>
      <c r="L1821" s="4">
        <v>5</v>
      </c>
      <c r="M1821" s="4" t="s">
        <v>6283</v>
      </c>
      <c r="N1821" s="4" t="s">
        <v>6284</v>
      </c>
      <c r="T1821" s="4" t="s">
        <v>10322</v>
      </c>
      <c r="U1821" s="4" t="s">
        <v>284</v>
      </c>
      <c r="V1821" s="4" t="s">
        <v>285</v>
      </c>
      <c r="Y1821" s="4" t="s">
        <v>6302</v>
      </c>
      <c r="Z1821" s="4" t="s">
        <v>6303</v>
      </c>
      <c r="AD1821" s="4" t="s">
        <v>238</v>
      </c>
      <c r="AE1821" s="4" t="s">
        <v>239</v>
      </c>
    </row>
    <row r="1822" spans="1:72" ht="13.5" customHeight="1">
      <c r="A1822" s="6" t="str">
        <f>HYPERLINK("http://kyu.snu.ac.kr/sdhj/index.jsp?type=hj/GK14791_00IM0001_153a.jpg","1870_해북촌_153a")</f>
        <v>1870_해북촌_153a</v>
      </c>
      <c r="B1822" s="4">
        <v>1870</v>
      </c>
      <c r="C1822" s="4" t="s">
        <v>9404</v>
      </c>
      <c r="D1822" s="4" t="s">
        <v>9405</v>
      </c>
      <c r="E1822" s="4">
        <v>1821</v>
      </c>
      <c r="F1822" s="4">
        <v>9</v>
      </c>
      <c r="G1822" s="4" t="s">
        <v>5715</v>
      </c>
      <c r="H1822" s="4" t="s">
        <v>5716</v>
      </c>
      <c r="I1822" s="4">
        <v>8</v>
      </c>
      <c r="J1822" s="4" t="s">
        <v>6304</v>
      </c>
      <c r="K1822" s="4" t="s">
        <v>6305</v>
      </c>
      <c r="L1822" s="4">
        <v>1</v>
      </c>
      <c r="M1822" s="4" t="s">
        <v>6304</v>
      </c>
      <c r="N1822" s="4" t="s">
        <v>6305</v>
      </c>
      <c r="T1822" s="4" t="s">
        <v>9121</v>
      </c>
      <c r="U1822" s="4" t="s">
        <v>73</v>
      </c>
      <c r="V1822" s="4" t="s">
        <v>74</v>
      </c>
      <c r="W1822" s="4" t="s">
        <v>2838</v>
      </c>
      <c r="X1822" s="4" t="s">
        <v>2839</v>
      </c>
      <c r="Y1822" s="4" t="s">
        <v>6306</v>
      </c>
      <c r="Z1822" s="4" t="s">
        <v>6307</v>
      </c>
      <c r="AC1822" s="4">
        <v>43</v>
      </c>
      <c r="AD1822" s="4" t="s">
        <v>274</v>
      </c>
      <c r="AE1822" s="4" t="s">
        <v>275</v>
      </c>
      <c r="AJ1822" s="4" t="s">
        <v>34</v>
      </c>
      <c r="AK1822" s="4" t="s">
        <v>35</v>
      </c>
      <c r="AL1822" s="4" t="s">
        <v>3042</v>
      </c>
      <c r="AM1822" s="4" t="s">
        <v>3043</v>
      </c>
      <c r="AT1822" s="4" t="s">
        <v>82</v>
      </c>
      <c r="AU1822" s="4" t="s">
        <v>83</v>
      </c>
      <c r="AV1822" s="4" t="s">
        <v>6308</v>
      </c>
      <c r="AW1822" s="4" t="s">
        <v>6309</v>
      </c>
      <c r="BG1822" s="4" t="s">
        <v>82</v>
      </c>
      <c r="BH1822" s="4" t="s">
        <v>83</v>
      </c>
      <c r="BI1822" s="4" t="s">
        <v>6310</v>
      </c>
      <c r="BJ1822" s="4" t="s">
        <v>6177</v>
      </c>
      <c r="BK1822" s="4" t="s">
        <v>82</v>
      </c>
      <c r="BL1822" s="4" t="s">
        <v>83</v>
      </c>
      <c r="BM1822" s="4" t="s">
        <v>6311</v>
      </c>
      <c r="BN1822" s="4" t="s">
        <v>6312</v>
      </c>
      <c r="BO1822" s="4" t="s">
        <v>82</v>
      </c>
      <c r="BP1822" s="4" t="s">
        <v>83</v>
      </c>
      <c r="BQ1822" s="4" t="s">
        <v>6313</v>
      </c>
      <c r="BR1822" s="4" t="s">
        <v>6314</v>
      </c>
      <c r="BS1822" s="4" t="s">
        <v>659</v>
      </c>
      <c r="BT1822" s="4" t="s">
        <v>660</v>
      </c>
    </row>
    <row r="1823" spans="1:72" ht="13.5" customHeight="1">
      <c r="A1823" s="6" t="str">
        <f>HYPERLINK("http://kyu.snu.ac.kr/sdhj/index.jsp?type=hj/GK14791_00IM0001_153a.jpg","1870_해북촌_153a")</f>
        <v>1870_해북촌_153a</v>
      </c>
      <c r="B1823" s="4">
        <v>1870</v>
      </c>
      <c r="C1823" s="4" t="s">
        <v>9142</v>
      </c>
      <c r="D1823" s="4" t="s">
        <v>9143</v>
      </c>
      <c r="E1823" s="4">
        <v>1822</v>
      </c>
      <c r="F1823" s="4">
        <v>9</v>
      </c>
      <c r="G1823" s="4" t="s">
        <v>5715</v>
      </c>
      <c r="H1823" s="4" t="s">
        <v>5716</v>
      </c>
      <c r="I1823" s="4">
        <v>8</v>
      </c>
      <c r="L1823" s="4">
        <v>1</v>
      </c>
      <c r="M1823" s="4" t="s">
        <v>6304</v>
      </c>
      <c r="N1823" s="4" t="s">
        <v>6305</v>
      </c>
      <c r="S1823" s="4" t="s">
        <v>214</v>
      </c>
      <c r="T1823" s="4" t="s">
        <v>215</v>
      </c>
      <c r="W1823" s="4" t="s">
        <v>1269</v>
      </c>
      <c r="X1823" s="4" t="s">
        <v>585</v>
      </c>
      <c r="Y1823" s="4" t="s">
        <v>100</v>
      </c>
      <c r="Z1823" s="4" t="s">
        <v>101</v>
      </c>
      <c r="AC1823" s="4">
        <v>68</v>
      </c>
      <c r="AD1823" s="4" t="s">
        <v>947</v>
      </c>
      <c r="AE1823" s="4" t="s">
        <v>948</v>
      </c>
    </row>
    <row r="1824" spans="1:72" ht="13.5" customHeight="1">
      <c r="A1824" s="6" t="str">
        <f>HYPERLINK("http://kyu.snu.ac.kr/sdhj/index.jsp?type=hj/GK14791_00IM0001_153a.jpg","1870_해북촌_153a")</f>
        <v>1870_해북촌_153a</v>
      </c>
      <c r="B1824" s="4">
        <v>1870</v>
      </c>
      <c r="C1824" s="4" t="s">
        <v>9127</v>
      </c>
      <c r="D1824" s="4" t="s">
        <v>9128</v>
      </c>
      <c r="E1824" s="4">
        <v>1823</v>
      </c>
      <c r="F1824" s="4">
        <v>9</v>
      </c>
      <c r="G1824" s="4" t="s">
        <v>5715</v>
      </c>
      <c r="H1824" s="4" t="s">
        <v>5716</v>
      </c>
      <c r="I1824" s="4">
        <v>8</v>
      </c>
      <c r="L1824" s="4">
        <v>1</v>
      </c>
      <c r="M1824" s="4" t="s">
        <v>6304</v>
      </c>
      <c r="N1824" s="4" t="s">
        <v>6305</v>
      </c>
      <c r="S1824" s="4" t="s">
        <v>96</v>
      </c>
      <c r="T1824" s="4" t="s">
        <v>97</v>
      </c>
      <c r="W1824" s="4" t="s">
        <v>1269</v>
      </c>
      <c r="X1824" s="4" t="s">
        <v>585</v>
      </c>
      <c r="Y1824" s="4" t="s">
        <v>100</v>
      </c>
      <c r="Z1824" s="4" t="s">
        <v>101</v>
      </c>
      <c r="AC1824" s="4">
        <v>44</v>
      </c>
      <c r="AD1824" s="4" t="s">
        <v>480</v>
      </c>
      <c r="AE1824" s="4" t="s">
        <v>481</v>
      </c>
      <c r="AJ1824" s="4" t="s">
        <v>34</v>
      </c>
      <c r="AK1824" s="4" t="s">
        <v>35</v>
      </c>
      <c r="AL1824" s="4" t="s">
        <v>659</v>
      </c>
      <c r="AM1824" s="4" t="s">
        <v>660</v>
      </c>
      <c r="AT1824" s="4" t="s">
        <v>82</v>
      </c>
      <c r="AU1824" s="4" t="s">
        <v>83</v>
      </c>
      <c r="AV1824" s="4" t="s">
        <v>6315</v>
      </c>
      <c r="AW1824" s="4" t="s">
        <v>6316</v>
      </c>
      <c r="BG1824" s="4" t="s">
        <v>82</v>
      </c>
      <c r="BH1824" s="4" t="s">
        <v>83</v>
      </c>
      <c r="BI1824" s="4" t="s">
        <v>6317</v>
      </c>
      <c r="BJ1824" s="4" t="s">
        <v>6318</v>
      </c>
      <c r="BK1824" s="4" t="s">
        <v>82</v>
      </c>
      <c r="BL1824" s="4" t="s">
        <v>83</v>
      </c>
      <c r="BM1824" s="4" t="s">
        <v>6319</v>
      </c>
      <c r="BN1824" s="4" t="s">
        <v>6320</v>
      </c>
      <c r="BO1824" s="4" t="s">
        <v>82</v>
      </c>
      <c r="BP1824" s="4" t="s">
        <v>83</v>
      </c>
      <c r="BQ1824" s="4" t="s">
        <v>5917</v>
      </c>
      <c r="BR1824" s="4" t="s">
        <v>5918</v>
      </c>
      <c r="BS1824" s="4" t="s">
        <v>428</v>
      </c>
      <c r="BT1824" s="4" t="s">
        <v>429</v>
      </c>
    </row>
    <row r="1825" spans="1:72" ht="13.5" customHeight="1">
      <c r="A1825" s="6" t="str">
        <f>HYPERLINK("http://kyu.snu.ac.kr/sdhj/index.jsp?type=hj/GK14791_00IM0001_153a.jpg","1870_해북촌_153a")</f>
        <v>1870_해북촌_153a</v>
      </c>
      <c r="B1825" s="4">
        <v>1870</v>
      </c>
      <c r="C1825" s="4" t="s">
        <v>9895</v>
      </c>
      <c r="D1825" s="4" t="s">
        <v>9896</v>
      </c>
      <c r="E1825" s="4">
        <v>1824</v>
      </c>
      <c r="F1825" s="4">
        <v>9</v>
      </c>
      <c r="G1825" s="4" t="s">
        <v>5715</v>
      </c>
      <c r="H1825" s="4" t="s">
        <v>5716</v>
      </c>
      <c r="I1825" s="4">
        <v>8</v>
      </c>
      <c r="L1825" s="4">
        <v>1</v>
      </c>
      <c r="M1825" s="4" t="s">
        <v>6304</v>
      </c>
      <c r="N1825" s="4" t="s">
        <v>6305</v>
      </c>
      <c r="S1825" s="4" t="s">
        <v>165</v>
      </c>
      <c r="T1825" s="4" t="s">
        <v>166</v>
      </c>
      <c r="Y1825" s="4" t="s">
        <v>6321</v>
      </c>
      <c r="Z1825" s="4" t="s">
        <v>6322</v>
      </c>
      <c r="AC1825" s="4">
        <v>33</v>
      </c>
      <c r="AD1825" s="4" t="s">
        <v>621</v>
      </c>
      <c r="AE1825" s="4" t="s">
        <v>622</v>
      </c>
    </row>
    <row r="1826" spans="1:72" ht="13.5" customHeight="1">
      <c r="A1826" s="6" t="str">
        <f>HYPERLINK("http://kyu.snu.ac.kr/sdhj/index.jsp?type=hj/GK14791_00IM0001_153a.jpg","1870_해북촌_153a")</f>
        <v>1870_해북촌_153a</v>
      </c>
      <c r="B1826" s="4">
        <v>1870</v>
      </c>
      <c r="C1826" s="4" t="s">
        <v>9127</v>
      </c>
      <c r="D1826" s="4" t="s">
        <v>9128</v>
      </c>
      <c r="E1826" s="4">
        <v>1825</v>
      </c>
      <c r="F1826" s="4">
        <v>9</v>
      </c>
      <c r="G1826" s="4" t="s">
        <v>5715</v>
      </c>
      <c r="H1826" s="4" t="s">
        <v>5716</v>
      </c>
      <c r="I1826" s="4">
        <v>8</v>
      </c>
      <c r="L1826" s="4">
        <v>1</v>
      </c>
      <c r="M1826" s="4" t="s">
        <v>6304</v>
      </c>
      <c r="N1826" s="4" t="s">
        <v>6305</v>
      </c>
      <c r="T1826" s="4" t="s">
        <v>9139</v>
      </c>
      <c r="U1826" s="4" t="s">
        <v>138</v>
      </c>
      <c r="V1826" s="4" t="s">
        <v>139</v>
      </c>
      <c r="Y1826" s="4" t="s">
        <v>5582</v>
      </c>
      <c r="Z1826" s="4" t="s">
        <v>5583</v>
      </c>
      <c r="AD1826" s="4" t="s">
        <v>188</v>
      </c>
      <c r="AE1826" s="4" t="s">
        <v>189</v>
      </c>
    </row>
    <row r="1827" spans="1:72" ht="13.5" customHeight="1">
      <c r="A1827" s="6" t="str">
        <f>HYPERLINK("http://kyu.snu.ac.kr/sdhj/index.jsp?type=hj/GK14791_00IM0001_153a.jpg","1870_해북촌_153a")</f>
        <v>1870_해북촌_153a</v>
      </c>
      <c r="B1827" s="4">
        <v>1870</v>
      </c>
      <c r="C1827" s="4" t="s">
        <v>9127</v>
      </c>
      <c r="D1827" s="4" t="s">
        <v>9128</v>
      </c>
      <c r="E1827" s="4">
        <v>1826</v>
      </c>
      <c r="F1827" s="4">
        <v>9</v>
      </c>
      <c r="G1827" s="4" t="s">
        <v>5715</v>
      </c>
      <c r="H1827" s="4" t="s">
        <v>5716</v>
      </c>
      <c r="I1827" s="4">
        <v>8</v>
      </c>
      <c r="L1827" s="4">
        <v>1</v>
      </c>
      <c r="M1827" s="4" t="s">
        <v>6304</v>
      </c>
      <c r="N1827" s="4" t="s">
        <v>6305</v>
      </c>
      <c r="T1827" s="4" t="s">
        <v>9139</v>
      </c>
      <c r="U1827" s="4" t="s">
        <v>138</v>
      </c>
      <c r="V1827" s="4" t="s">
        <v>139</v>
      </c>
      <c r="Y1827" s="4" t="s">
        <v>4544</v>
      </c>
      <c r="Z1827" s="4" t="s">
        <v>4545</v>
      </c>
      <c r="AD1827" s="4" t="s">
        <v>560</v>
      </c>
      <c r="AE1827" s="4" t="s">
        <v>561</v>
      </c>
    </row>
    <row r="1828" spans="1:72" ht="13.5" customHeight="1">
      <c r="A1828" s="6" t="str">
        <f>HYPERLINK("http://kyu.snu.ac.kr/sdhj/index.jsp?type=hj/GK14791_00IM0001_153a.jpg","1870_해북촌_153a")</f>
        <v>1870_해북촌_153a</v>
      </c>
      <c r="B1828" s="4">
        <v>1870</v>
      </c>
      <c r="C1828" s="4" t="s">
        <v>9127</v>
      </c>
      <c r="D1828" s="4" t="s">
        <v>9128</v>
      </c>
      <c r="E1828" s="4">
        <v>1827</v>
      </c>
      <c r="F1828" s="4">
        <v>9</v>
      </c>
      <c r="G1828" s="4" t="s">
        <v>5715</v>
      </c>
      <c r="H1828" s="4" t="s">
        <v>5716</v>
      </c>
      <c r="I1828" s="4">
        <v>8</v>
      </c>
      <c r="L1828" s="4">
        <v>2</v>
      </c>
      <c r="M1828" s="4" t="s">
        <v>6323</v>
      </c>
      <c r="N1828" s="4" t="s">
        <v>6324</v>
      </c>
      <c r="T1828" s="4" t="s">
        <v>10323</v>
      </c>
      <c r="U1828" s="4" t="s">
        <v>73</v>
      </c>
      <c r="V1828" s="4" t="s">
        <v>74</v>
      </c>
      <c r="W1828" s="4" t="s">
        <v>426</v>
      </c>
      <c r="X1828" s="4" t="s">
        <v>427</v>
      </c>
      <c r="Y1828" s="4" t="s">
        <v>6325</v>
      </c>
      <c r="Z1828" s="4" t="s">
        <v>6326</v>
      </c>
      <c r="AC1828" s="4">
        <v>55</v>
      </c>
      <c r="AD1828" s="4" t="s">
        <v>151</v>
      </c>
      <c r="AE1828" s="4" t="s">
        <v>152</v>
      </c>
      <c r="AJ1828" s="4" t="s">
        <v>34</v>
      </c>
      <c r="AK1828" s="4" t="s">
        <v>35</v>
      </c>
      <c r="AL1828" s="4" t="s">
        <v>428</v>
      </c>
      <c r="AM1828" s="4" t="s">
        <v>429</v>
      </c>
      <c r="AT1828" s="4" t="s">
        <v>82</v>
      </c>
      <c r="AU1828" s="4" t="s">
        <v>83</v>
      </c>
      <c r="AV1828" s="4" t="s">
        <v>10324</v>
      </c>
      <c r="AW1828" s="4" t="s">
        <v>6327</v>
      </c>
      <c r="BG1828" s="4" t="s">
        <v>82</v>
      </c>
      <c r="BH1828" s="4" t="s">
        <v>83</v>
      </c>
      <c r="BI1828" s="4" t="s">
        <v>4717</v>
      </c>
      <c r="BJ1828" s="4" t="s">
        <v>4718</v>
      </c>
      <c r="BK1828" s="4" t="s">
        <v>82</v>
      </c>
      <c r="BL1828" s="4" t="s">
        <v>83</v>
      </c>
      <c r="BM1828" s="4" t="s">
        <v>4719</v>
      </c>
      <c r="BN1828" s="4" t="s">
        <v>4720</v>
      </c>
      <c r="BO1828" s="4" t="s">
        <v>82</v>
      </c>
      <c r="BP1828" s="4" t="s">
        <v>83</v>
      </c>
      <c r="BQ1828" s="4" t="s">
        <v>6328</v>
      </c>
      <c r="BR1828" s="4" t="s">
        <v>6329</v>
      </c>
      <c r="BS1828" s="4" t="s">
        <v>3359</v>
      </c>
      <c r="BT1828" s="4" t="s">
        <v>3360</v>
      </c>
    </row>
    <row r="1829" spans="1:72" ht="13.5" customHeight="1">
      <c r="A1829" s="6" t="str">
        <f>HYPERLINK("http://kyu.snu.ac.kr/sdhj/index.jsp?type=hj/GK14791_00IM0001_153a.jpg","1870_해북촌_153a")</f>
        <v>1870_해북촌_153a</v>
      </c>
      <c r="B1829" s="4">
        <v>1870</v>
      </c>
      <c r="C1829" s="4" t="s">
        <v>9156</v>
      </c>
      <c r="D1829" s="4" t="s">
        <v>9157</v>
      </c>
      <c r="E1829" s="4">
        <v>1828</v>
      </c>
      <c r="F1829" s="4">
        <v>9</v>
      </c>
      <c r="G1829" s="4" t="s">
        <v>5715</v>
      </c>
      <c r="H1829" s="4" t="s">
        <v>5716</v>
      </c>
      <c r="I1829" s="4">
        <v>8</v>
      </c>
      <c r="L1829" s="4">
        <v>2</v>
      </c>
      <c r="M1829" s="4" t="s">
        <v>6323</v>
      </c>
      <c r="N1829" s="4" t="s">
        <v>6324</v>
      </c>
      <c r="S1829" s="4" t="s">
        <v>96</v>
      </c>
      <c r="T1829" s="4" t="s">
        <v>97</v>
      </c>
      <c r="W1829" s="4" t="s">
        <v>1269</v>
      </c>
      <c r="X1829" s="4" t="s">
        <v>585</v>
      </c>
      <c r="Y1829" s="4" t="s">
        <v>100</v>
      </c>
      <c r="Z1829" s="4" t="s">
        <v>101</v>
      </c>
      <c r="AC1829" s="4">
        <v>55</v>
      </c>
      <c r="AD1829" s="4" t="s">
        <v>151</v>
      </c>
      <c r="AE1829" s="4" t="s">
        <v>152</v>
      </c>
      <c r="AJ1829" s="4" t="s">
        <v>34</v>
      </c>
      <c r="AK1829" s="4" t="s">
        <v>35</v>
      </c>
      <c r="AL1829" s="4" t="s">
        <v>659</v>
      </c>
      <c r="AM1829" s="4" t="s">
        <v>660</v>
      </c>
      <c r="AT1829" s="4" t="s">
        <v>82</v>
      </c>
      <c r="AU1829" s="4" t="s">
        <v>83</v>
      </c>
      <c r="AV1829" s="4" t="s">
        <v>6330</v>
      </c>
      <c r="AW1829" s="4" t="s">
        <v>6331</v>
      </c>
      <c r="BG1829" s="4" t="s">
        <v>82</v>
      </c>
      <c r="BH1829" s="4" t="s">
        <v>83</v>
      </c>
      <c r="BI1829" s="4" t="s">
        <v>6332</v>
      </c>
      <c r="BJ1829" s="4" t="s">
        <v>505</v>
      </c>
      <c r="BK1829" s="4" t="s">
        <v>82</v>
      </c>
      <c r="BL1829" s="4" t="s">
        <v>83</v>
      </c>
      <c r="BM1829" s="4" t="s">
        <v>6333</v>
      </c>
      <c r="BN1829" s="4" t="s">
        <v>6334</v>
      </c>
      <c r="BO1829" s="4" t="s">
        <v>82</v>
      </c>
      <c r="BP1829" s="4" t="s">
        <v>83</v>
      </c>
      <c r="BQ1829" s="4" t="s">
        <v>6335</v>
      </c>
      <c r="BR1829" s="4" t="s">
        <v>10325</v>
      </c>
      <c r="BS1829" s="4" t="s">
        <v>6336</v>
      </c>
      <c r="BT1829" s="4" t="s">
        <v>6337</v>
      </c>
    </row>
    <row r="1830" spans="1:72" ht="13.5" customHeight="1">
      <c r="A1830" s="6" t="str">
        <f>HYPERLINK("http://kyu.snu.ac.kr/sdhj/index.jsp?type=hj/GK14791_00IM0001_153a.jpg","1870_해북촌_153a")</f>
        <v>1870_해북촌_153a</v>
      </c>
      <c r="B1830" s="4">
        <v>1870</v>
      </c>
      <c r="C1830" s="4" t="s">
        <v>10326</v>
      </c>
      <c r="D1830" s="4" t="s">
        <v>10327</v>
      </c>
      <c r="E1830" s="4">
        <v>1829</v>
      </c>
      <c r="F1830" s="4">
        <v>9</v>
      </c>
      <c r="G1830" s="4" t="s">
        <v>5715</v>
      </c>
      <c r="H1830" s="4" t="s">
        <v>5716</v>
      </c>
      <c r="I1830" s="4">
        <v>8</v>
      </c>
      <c r="L1830" s="4">
        <v>2</v>
      </c>
      <c r="M1830" s="4" t="s">
        <v>6323</v>
      </c>
      <c r="N1830" s="4" t="s">
        <v>6324</v>
      </c>
      <c r="S1830" s="4" t="s">
        <v>116</v>
      </c>
      <c r="T1830" s="4" t="s">
        <v>117</v>
      </c>
      <c r="Y1830" s="4" t="s">
        <v>2211</v>
      </c>
      <c r="Z1830" s="4" t="s">
        <v>2212</v>
      </c>
      <c r="AC1830" s="4">
        <v>30</v>
      </c>
      <c r="AD1830" s="4" t="s">
        <v>282</v>
      </c>
      <c r="AE1830" s="4" t="s">
        <v>283</v>
      </c>
    </row>
    <row r="1831" spans="1:72" ht="13.5" customHeight="1">
      <c r="A1831" s="6" t="str">
        <f>HYPERLINK("http://kyu.snu.ac.kr/sdhj/index.jsp?type=hj/GK14791_00IM0001_153a.jpg","1870_해북촌_153a")</f>
        <v>1870_해북촌_153a</v>
      </c>
      <c r="B1831" s="4">
        <v>1870</v>
      </c>
      <c r="C1831" s="4" t="s">
        <v>9559</v>
      </c>
      <c r="D1831" s="4" t="s">
        <v>9560</v>
      </c>
      <c r="E1831" s="4">
        <v>1830</v>
      </c>
      <c r="F1831" s="4">
        <v>9</v>
      </c>
      <c r="G1831" s="4" t="s">
        <v>5715</v>
      </c>
      <c r="H1831" s="4" t="s">
        <v>5716</v>
      </c>
      <c r="I1831" s="4">
        <v>8</v>
      </c>
      <c r="L1831" s="4">
        <v>2</v>
      </c>
      <c r="M1831" s="4" t="s">
        <v>6323</v>
      </c>
      <c r="N1831" s="4" t="s">
        <v>6324</v>
      </c>
      <c r="T1831" s="4" t="s">
        <v>10328</v>
      </c>
      <c r="U1831" s="4" t="s">
        <v>138</v>
      </c>
      <c r="V1831" s="4" t="s">
        <v>139</v>
      </c>
      <c r="Y1831" s="4" t="s">
        <v>6054</v>
      </c>
      <c r="Z1831" s="4" t="s">
        <v>6055</v>
      </c>
      <c r="AD1831" s="4" t="s">
        <v>480</v>
      </c>
      <c r="AE1831" s="4" t="s">
        <v>481</v>
      </c>
    </row>
    <row r="1832" spans="1:72" ht="13.5" customHeight="1">
      <c r="A1832" s="6" t="str">
        <f>HYPERLINK("http://kyu.snu.ac.kr/sdhj/index.jsp?type=hj/GK14791_00IM0001_153a.jpg","1870_해북촌_153a")</f>
        <v>1870_해북촌_153a</v>
      </c>
      <c r="B1832" s="4">
        <v>1870</v>
      </c>
      <c r="C1832" s="4" t="s">
        <v>9559</v>
      </c>
      <c r="D1832" s="4" t="s">
        <v>9560</v>
      </c>
      <c r="E1832" s="4">
        <v>1831</v>
      </c>
      <c r="F1832" s="4">
        <v>9</v>
      </c>
      <c r="G1832" s="4" t="s">
        <v>5715</v>
      </c>
      <c r="H1832" s="4" t="s">
        <v>5716</v>
      </c>
      <c r="I1832" s="4">
        <v>8</v>
      </c>
      <c r="L1832" s="4">
        <v>2</v>
      </c>
      <c r="M1832" s="4" t="s">
        <v>6323</v>
      </c>
      <c r="N1832" s="4" t="s">
        <v>6324</v>
      </c>
      <c r="T1832" s="4" t="s">
        <v>10328</v>
      </c>
      <c r="U1832" s="4" t="s">
        <v>138</v>
      </c>
      <c r="V1832" s="4" t="s">
        <v>139</v>
      </c>
      <c r="Y1832" s="4" t="s">
        <v>1833</v>
      </c>
      <c r="Z1832" s="4" t="s">
        <v>1834</v>
      </c>
      <c r="AD1832" s="4" t="s">
        <v>278</v>
      </c>
      <c r="AE1832" s="4" t="s">
        <v>279</v>
      </c>
    </row>
    <row r="1833" spans="1:72" ht="13.5" customHeight="1">
      <c r="A1833" s="6" t="str">
        <f>HYPERLINK("http://kyu.snu.ac.kr/sdhj/index.jsp?type=hj/GK14791_00IM0001_153a.jpg","1870_해북촌_153a")</f>
        <v>1870_해북촌_153a</v>
      </c>
      <c r="B1833" s="4">
        <v>1870</v>
      </c>
      <c r="C1833" s="4" t="s">
        <v>9559</v>
      </c>
      <c r="D1833" s="4" t="s">
        <v>9560</v>
      </c>
      <c r="E1833" s="4">
        <v>1832</v>
      </c>
      <c r="F1833" s="4">
        <v>9</v>
      </c>
      <c r="G1833" s="4" t="s">
        <v>5715</v>
      </c>
      <c r="H1833" s="4" t="s">
        <v>5716</v>
      </c>
      <c r="I1833" s="4">
        <v>8</v>
      </c>
      <c r="L1833" s="4">
        <v>2</v>
      </c>
      <c r="M1833" s="4" t="s">
        <v>6323</v>
      </c>
      <c r="N1833" s="4" t="s">
        <v>6324</v>
      </c>
      <c r="T1833" s="4" t="s">
        <v>10328</v>
      </c>
      <c r="U1833" s="4" t="s">
        <v>138</v>
      </c>
      <c r="V1833" s="4" t="s">
        <v>139</v>
      </c>
      <c r="Y1833" s="4" t="s">
        <v>6338</v>
      </c>
      <c r="Z1833" s="4" t="s">
        <v>6339</v>
      </c>
      <c r="AD1833" s="4" t="s">
        <v>295</v>
      </c>
      <c r="AE1833" s="4" t="s">
        <v>296</v>
      </c>
    </row>
    <row r="1834" spans="1:72" ht="13.5" customHeight="1">
      <c r="A1834" s="6" t="str">
        <f>HYPERLINK("http://kyu.snu.ac.kr/sdhj/index.jsp?type=hj/GK14791_00IM0001_153a.jpg","1870_해북촌_153a")</f>
        <v>1870_해북촌_153a</v>
      </c>
      <c r="B1834" s="4">
        <v>1870</v>
      </c>
      <c r="C1834" s="4" t="s">
        <v>9559</v>
      </c>
      <c r="D1834" s="4" t="s">
        <v>9560</v>
      </c>
      <c r="E1834" s="4">
        <v>1833</v>
      </c>
      <c r="F1834" s="4">
        <v>9</v>
      </c>
      <c r="G1834" s="4" t="s">
        <v>5715</v>
      </c>
      <c r="H1834" s="4" t="s">
        <v>5716</v>
      </c>
      <c r="I1834" s="4">
        <v>8</v>
      </c>
      <c r="L1834" s="4">
        <v>3</v>
      </c>
      <c r="M1834" s="4" t="s">
        <v>6340</v>
      </c>
      <c r="N1834" s="4" t="s">
        <v>6341</v>
      </c>
      <c r="T1834" s="4" t="s">
        <v>9140</v>
      </c>
      <c r="U1834" s="4" t="s">
        <v>73</v>
      </c>
      <c r="V1834" s="4" t="s">
        <v>74</v>
      </c>
      <c r="W1834" s="4" t="s">
        <v>688</v>
      </c>
      <c r="X1834" s="4" t="s">
        <v>689</v>
      </c>
      <c r="Y1834" s="4" t="s">
        <v>6342</v>
      </c>
      <c r="Z1834" s="4" t="s">
        <v>6343</v>
      </c>
      <c r="AC1834" s="4">
        <v>39</v>
      </c>
      <c r="AD1834" s="4" t="s">
        <v>232</v>
      </c>
      <c r="AE1834" s="4" t="s">
        <v>233</v>
      </c>
      <c r="AJ1834" s="4" t="s">
        <v>34</v>
      </c>
      <c r="AK1834" s="4" t="s">
        <v>35</v>
      </c>
      <c r="AL1834" s="4" t="s">
        <v>260</v>
      </c>
      <c r="AM1834" s="4" t="s">
        <v>261</v>
      </c>
      <c r="AT1834" s="4" t="s">
        <v>82</v>
      </c>
      <c r="AU1834" s="4" t="s">
        <v>83</v>
      </c>
      <c r="AV1834" s="4" t="s">
        <v>6344</v>
      </c>
      <c r="AW1834" s="4" t="s">
        <v>6221</v>
      </c>
      <c r="BG1834" s="4" t="s">
        <v>82</v>
      </c>
      <c r="BH1834" s="4" t="s">
        <v>83</v>
      </c>
      <c r="BI1834" s="4" t="s">
        <v>6345</v>
      </c>
      <c r="BJ1834" s="4" t="s">
        <v>6346</v>
      </c>
      <c r="BK1834" s="4" t="s">
        <v>336</v>
      </c>
      <c r="BL1834" s="4" t="s">
        <v>337</v>
      </c>
      <c r="BM1834" s="4" t="s">
        <v>8944</v>
      </c>
      <c r="BN1834" s="4" t="s">
        <v>1875</v>
      </c>
      <c r="BO1834" s="4" t="s">
        <v>336</v>
      </c>
      <c r="BP1834" s="4" t="s">
        <v>337</v>
      </c>
      <c r="BQ1834" s="4" t="s">
        <v>6347</v>
      </c>
      <c r="BR1834" s="4" t="s">
        <v>6348</v>
      </c>
      <c r="BS1834" s="4" t="s">
        <v>2179</v>
      </c>
      <c r="BT1834" s="4" t="s">
        <v>2180</v>
      </c>
    </row>
    <row r="1835" spans="1:72" ht="13.5" customHeight="1">
      <c r="A1835" s="6" t="str">
        <f>HYPERLINK("http://kyu.snu.ac.kr/sdhj/index.jsp?type=hj/GK14791_00IM0001_153a.jpg","1870_해북촌_153a")</f>
        <v>1870_해북촌_153a</v>
      </c>
      <c r="B1835" s="4">
        <v>1870</v>
      </c>
      <c r="C1835" s="4" t="s">
        <v>9144</v>
      </c>
      <c r="D1835" s="4" t="s">
        <v>9145</v>
      </c>
      <c r="E1835" s="4">
        <v>1834</v>
      </c>
      <c r="F1835" s="4">
        <v>9</v>
      </c>
      <c r="G1835" s="4" t="s">
        <v>5715</v>
      </c>
      <c r="H1835" s="4" t="s">
        <v>5716</v>
      </c>
      <c r="I1835" s="4">
        <v>8</v>
      </c>
      <c r="L1835" s="4">
        <v>3</v>
      </c>
      <c r="M1835" s="4" t="s">
        <v>6340</v>
      </c>
      <c r="N1835" s="4" t="s">
        <v>6341</v>
      </c>
      <c r="S1835" s="4" t="s">
        <v>214</v>
      </c>
      <c r="T1835" s="4" t="s">
        <v>215</v>
      </c>
      <c r="W1835" s="4" t="s">
        <v>75</v>
      </c>
      <c r="X1835" s="4" t="s">
        <v>10329</v>
      </c>
      <c r="Y1835" s="4" t="s">
        <v>100</v>
      </c>
      <c r="Z1835" s="4" t="s">
        <v>101</v>
      </c>
      <c r="AC1835" s="4">
        <v>62</v>
      </c>
      <c r="AD1835" s="4" t="s">
        <v>102</v>
      </c>
      <c r="AE1835" s="4" t="s">
        <v>103</v>
      </c>
    </row>
    <row r="1836" spans="1:72" ht="13.5" customHeight="1">
      <c r="A1836" s="6" t="str">
        <f>HYPERLINK("http://kyu.snu.ac.kr/sdhj/index.jsp?type=hj/GK14791_00IM0001_153a.jpg","1870_해북촌_153a")</f>
        <v>1870_해북촌_153a</v>
      </c>
      <c r="B1836" s="4">
        <v>1870</v>
      </c>
      <c r="C1836" s="4" t="s">
        <v>9146</v>
      </c>
      <c r="D1836" s="4" t="s">
        <v>9147</v>
      </c>
      <c r="E1836" s="4">
        <v>1835</v>
      </c>
      <c r="F1836" s="4">
        <v>9</v>
      </c>
      <c r="G1836" s="4" t="s">
        <v>5715</v>
      </c>
      <c r="H1836" s="4" t="s">
        <v>5716</v>
      </c>
      <c r="I1836" s="4">
        <v>8</v>
      </c>
      <c r="L1836" s="4">
        <v>3</v>
      </c>
      <c r="M1836" s="4" t="s">
        <v>6340</v>
      </c>
      <c r="N1836" s="4" t="s">
        <v>6341</v>
      </c>
      <c r="S1836" s="4" t="s">
        <v>96</v>
      </c>
      <c r="T1836" s="4" t="s">
        <v>97</v>
      </c>
      <c r="W1836" s="4" t="s">
        <v>126</v>
      </c>
      <c r="X1836" s="4" t="s">
        <v>9806</v>
      </c>
      <c r="Y1836" s="4" t="s">
        <v>100</v>
      </c>
      <c r="Z1836" s="4" t="s">
        <v>101</v>
      </c>
      <c r="AC1836" s="4">
        <v>32</v>
      </c>
      <c r="AD1836" s="4" t="s">
        <v>134</v>
      </c>
      <c r="AE1836" s="4" t="s">
        <v>135</v>
      </c>
      <c r="AJ1836" s="4" t="s">
        <v>34</v>
      </c>
      <c r="AK1836" s="4" t="s">
        <v>35</v>
      </c>
      <c r="AL1836" s="4" t="s">
        <v>572</v>
      </c>
      <c r="AM1836" s="4" t="s">
        <v>573</v>
      </c>
      <c r="AT1836" s="4" t="s">
        <v>82</v>
      </c>
      <c r="AU1836" s="4" t="s">
        <v>83</v>
      </c>
      <c r="AV1836" s="4" t="s">
        <v>6349</v>
      </c>
      <c r="AW1836" s="4" t="s">
        <v>6350</v>
      </c>
      <c r="BG1836" s="4" t="s">
        <v>82</v>
      </c>
      <c r="BH1836" s="4" t="s">
        <v>83</v>
      </c>
      <c r="BI1836" s="4" t="s">
        <v>4198</v>
      </c>
      <c r="BJ1836" s="4" t="s">
        <v>2475</v>
      </c>
      <c r="BK1836" s="4" t="s">
        <v>82</v>
      </c>
      <c r="BL1836" s="4" t="s">
        <v>83</v>
      </c>
      <c r="BM1836" s="4" t="s">
        <v>6351</v>
      </c>
      <c r="BN1836" s="4" t="s">
        <v>6352</v>
      </c>
      <c r="BO1836" s="4" t="s">
        <v>82</v>
      </c>
      <c r="BP1836" s="4" t="s">
        <v>83</v>
      </c>
      <c r="BQ1836" s="4" t="s">
        <v>6353</v>
      </c>
      <c r="BR1836" s="4" t="s">
        <v>6354</v>
      </c>
      <c r="BS1836" s="4" t="s">
        <v>400</v>
      </c>
      <c r="BT1836" s="4" t="s">
        <v>401</v>
      </c>
    </row>
    <row r="1837" spans="1:72" ht="13.5" customHeight="1">
      <c r="A1837" s="6" t="str">
        <f>HYPERLINK("http://kyu.snu.ac.kr/sdhj/index.jsp?type=hj/GK14791_00IM0001_153a.jpg","1870_해북촌_153a")</f>
        <v>1870_해북촌_153a</v>
      </c>
      <c r="B1837" s="4">
        <v>1870</v>
      </c>
      <c r="C1837" s="4" t="s">
        <v>9587</v>
      </c>
      <c r="D1837" s="4" t="s">
        <v>9588</v>
      </c>
      <c r="E1837" s="4">
        <v>1836</v>
      </c>
      <c r="F1837" s="4">
        <v>9</v>
      </c>
      <c r="G1837" s="4" t="s">
        <v>5715</v>
      </c>
      <c r="H1837" s="4" t="s">
        <v>5716</v>
      </c>
      <c r="I1837" s="4">
        <v>8</v>
      </c>
      <c r="L1837" s="4">
        <v>3</v>
      </c>
      <c r="M1837" s="4" t="s">
        <v>6340</v>
      </c>
      <c r="N1837" s="4" t="s">
        <v>6341</v>
      </c>
      <c r="S1837" s="4" t="s">
        <v>6355</v>
      </c>
      <c r="T1837" s="4" t="s">
        <v>6356</v>
      </c>
      <c r="Y1837" s="4" t="s">
        <v>6357</v>
      </c>
      <c r="Z1837" s="4" t="s">
        <v>6358</v>
      </c>
      <c r="AC1837" s="4">
        <v>24</v>
      </c>
      <c r="AD1837" s="4" t="s">
        <v>1000</v>
      </c>
      <c r="AE1837" s="4" t="s">
        <v>1001</v>
      </c>
    </row>
    <row r="1838" spans="1:72" ht="13.5" customHeight="1">
      <c r="A1838" s="6" t="str">
        <f>HYPERLINK("http://kyu.snu.ac.kr/sdhj/index.jsp?type=hj/GK14791_00IM0001_153a.jpg","1870_해북촌_153a")</f>
        <v>1870_해북촌_153a</v>
      </c>
      <c r="B1838" s="4">
        <v>1870</v>
      </c>
      <c r="C1838" s="4" t="s">
        <v>9146</v>
      </c>
      <c r="D1838" s="4" t="s">
        <v>9147</v>
      </c>
      <c r="E1838" s="4">
        <v>1837</v>
      </c>
      <c r="F1838" s="4">
        <v>9</v>
      </c>
      <c r="G1838" s="4" t="s">
        <v>5715</v>
      </c>
      <c r="H1838" s="4" t="s">
        <v>5716</v>
      </c>
      <c r="I1838" s="4">
        <v>8</v>
      </c>
      <c r="L1838" s="4">
        <v>3</v>
      </c>
      <c r="M1838" s="4" t="s">
        <v>6340</v>
      </c>
      <c r="N1838" s="4" t="s">
        <v>6341</v>
      </c>
      <c r="T1838" s="4" t="s">
        <v>9149</v>
      </c>
      <c r="U1838" s="4" t="s">
        <v>138</v>
      </c>
      <c r="V1838" s="4" t="s">
        <v>139</v>
      </c>
      <c r="Y1838" s="4" t="s">
        <v>6359</v>
      </c>
      <c r="Z1838" s="4" t="s">
        <v>6360</v>
      </c>
      <c r="AD1838" s="4" t="s">
        <v>238</v>
      </c>
      <c r="AE1838" s="4" t="s">
        <v>239</v>
      </c>
    </row>
    <row r="1839" spans="1:72" ht="13.5" customHeight="1">
      <c r="A1839" s="6" t="str">
        <f>HYPERLINK("http://kyu.snu.ac.kr/sdhj/index.jsp?type=hj/GK14791_00IM0001_153a.jpg","1870_해북촌_153a")</f>
        <v>1870_해북촌_153a</v>
      </c>
      <c r="B1839" s="4">
        <v>1870</v>
      </c>
      <c r="C1839" s="4" t="s">
        <v>9146</v>
      </c>
      <c r="D1839" s="4" t="s">
        <v>9147</v>
      </c>
      <c r="E1839" s="4">
        <v>1838</v>
      </c>
      <c r="F1839" s="4">
        <v>9</v>
      </c>
      <c r="G1839" s="4" t="s">
        <v>5715</v>
      </c>
      <c r="H1839" s="4" t="s">
        <v>5716</v>
      </c>
      <c r="I1839" s="4">
        <v>8</v>
      </c>
      <c r="L1839" s="4">
        <v>3</v>
      </c>
      <c r="M1839" s="4" t="s">
        <v>6340</v>
      </c>
      <c r="N1839" s="4" t="s">
        <v>6341</v>
      </c>
      <c r="T1839" s="4" t="s">
        <v>9149</v>
      </c>
      <c r="U1839" s="4" t="s">
        <v>138</v>
      </c>
      <c r="V1839" s="4" t="s">
        <v>139</v>
      </c>
      <c r="Y1839" s="4" t="s">
        <v>6361</v>
      </c>
      <c r="Z1839" s="4" t="s">
        <v>6362</v>
      </c>
      <c r="AD1839" s="4" t="s">
        <v>238</v>
      </c>
      <c r="AE1839" s="4" t="s">
        <v>239</v>
      </c>
    </row>
    <row r="1840" spans="1:72" ht="13.5" customHeight="1">
      <c r="A1840" s="6" t="str">
        <f>HYPERLINK("http://kyu.snu.ac.kr/sdhj/index.jsp?type=hj/GK14791_00IM0001_153a.jpg","1870_해북촌_153a")</f>
        <v>1870_해북촌_153a</v>
      </c>
      <c r="B1840" s="4">
        <v>1870</v>
      </c>
      <c r="C1840" s="4" t="s">
        <v>9146</v>
      </c>
      <c r="D1840" s="4" t="s">
        <v>9147</v>
      </c>
      <c r="E1840" s="4">
        <v>1839</v>
      </c>
      <c r="F1840" s="4">
        <v>9</v>
      </c>
      <c r="G1840" s="4" t="s">
        <v>5715</v>
      </c>
      <c r="H1840" s="4" t="s">
        <v>5716</v>
      </c>
      <c r="I1840" s="4">
        <v>8</v>
      </c>
      <c r="L1840" s="4">
        <v>4</v>
      </c>
      <c r="M1840" s="4" t="s">
        <v>6363</v>
      </c>
      <c r="N1840" s="4" t="s">
        <v>6364</v>
      </c>
      <c r="O1840" s="4" t="s">
        <v>13</v>
      </c>
      <c r="P1840" s="4" t="s">
        <v>14</v>
      </c>
      <c r="T1840" s="4" t="s">
        <v>9256</v>
      </c>
      <c r="U1840" s="4" t="s">
        <v>73</v>
      </c>
      <c r="V1840" s="4" t="s">
        <v>74</v>
      </c>
      <c r="W1840" s="4" t="s">
        <v>558</v>
      </c>
      <c r="X1840" s="4" t="s">
        <v>559</v>
      </c>
      <c r="Y1840" s="4" t="s">
        <v>6110</v>
      </c>
      <c r="Z1840" s="4" t="s">
        <v>6014</v>
      </c>
      <c r="AC1840" s="4">
        <v>50</v>
      </c>
      <c r="AD1840" s="4" t="s">
        <v>169</v>
      </c>
      <c r="AE1840" s="4" t="s">
        <v>170</v>
      </c>
      <c r="AJ1840" s="4" t="s">
        <v>34</v>
      </c>
      <c r="AK1840" s="4" t="s">
        <v>35</v>
      </c>
      <c r="AL1840" s="4" t="s">
        <v>883</v>
      </c>
      <c r="AM1840" s="4" t="s">
        <v>884</v>
      </c>
      <c r="AT1840" s="4" t="s">
        <v>82</v>
      </c>
      <c r="AU1840" s="4" t="s">
        <v>83</v>
      </c>
      <c r="AV1840" s="4" t="s">
        <v>6096</v>
      </c>
      <c r="AW1840" s="4" t="s">
        <v>6097</v>
      </c>
      <c r="BG1840" s="4" t="s">
        <v>82</v>
      </c>
      <c r="BH1840" s="4" t="s">
        <v>83</v>
      </c>
      <c r="BI1840" s="4" t="s">
        <v>6098</v>
      </c>
      <c r="BJ1840" s="4" t="s">
        <v>6099</v>
      </c>
      <c r="BK1840" s="4" t="s">
        <v>82</v>
      </c>
      <c r="BL1840" s="4" t="s">
        <v>83</v>
      </c>
      <c r="BM1840" s="4" t="s">
        <v>6100</v>
      </c>
      <c r="BN1840" s="4" t="s">
        <v>6101</v>
      </c>
      <c r="BO1840" s="4" t="s">
        <v>82</v>
      </c>
      <c r="BP1840" s="4" t="s">
        <v>83</v>
      </c>
      <c r="BQ1840" s="4" t="s">
        <v>6102</v>
      </c>
      <c r="BR1840" s="4" t="s">
        <v>6103</v>
      </c>
      <c r="BS1840" s="4" t="s">
        <v>115</v>
      </c>
      <c r="BT1840" s="4" t="s">
        <v>10138</v>
      </c>
    </row>
    <row r="1841" spans="1:72" ht="13.5" customHeight="1">
      <c r="A1841" s="6" t="str">
        <f>HYPERLINK("http://kyu.snu.ac.kr/sdhj/index.jsp?type=hj/GK14791_00IM0001_153a.jpg","1870_해북촌_153a")</f>
        <v>1870_해북촌_153a</v>
      </c>
      <c r="B1841" s="4">
        <v>1870</v>
      </c>
      <c r="C1841" s="4" t="s">
        <v>9897</v>
      </c>
      <c r="D1841" s="4" t="s">
        <v>9898</v>
      </c>
      <c r="E1841" s="4">
        <v>1840</v>
      </c>
      <c r="F1841" s="4">
        <v>9</v>
      </c>
      <c r="G1841" s="4" t="s">
        <v>5715</v>
      </c>
      <c r="H1841" s="4" t="s">
        <v>5716</v>
      </c>
      <c r="I1841" s="4">
        <v>8</v>
      </c>
      <c r="L1841" s="4">
        <v>4</v>
      </c>
      <c r="M1841" s="4" t="s">
        <v>6363</v>
      </c>
      <c r="N1841" s="4" t="s">
        <v>6364</v>
      </c>
      <c r="S1841" s="4" t="s">
        <v>96</v>
      </c>
      <c r="T1841" s="4" t="s">
        <v>97</v>
      </c>
      <c r="W1841" s="4" t="s">
        <v>173</v>
      </c>
      <c r="X1841" s="4" t="s">
        <v>10277</v>
      </c>
      <c r="Y1841" s="4" t="s">
        <v>100</v>
      </c>
      <c r="Z1841" s="4" t="s">
        <v>101</v>
      </c>
      <c r="AC1841" s="4">
        <v>43</v>
      </c>
      <c r="AD1841" s="4" t="s">
        <v>274</v>
      </c>
      <c r="AE1841" s="4" t="s">
        <v>275</v>
      </c>
    </row>
    <row r="1842" spans="1:72" ht="13.5" customHeight="1">
      <c r="A1842" s="6" t="str">
        <f>HYPERLINK("http://kyu.snu.ac.kr/sdhj/index.jsp?type=hj/GK14791_00IM0001_153a.jpg","1870_해북촌_153a")</f>
        <v>1870_해북촌_153a</v>
      </c>
      <c r="B1842" s="4">
        <v>1870</v>
      </c>
      <c r="C1842" s="4" t="s">
        <v>9258</v>
      </c>
      <c r="D1842" s="4" t="s">
        <v>9259</v>
      </c>
      <c r="E1842" s="4">
        <v>1841</v>
      </c>
      <c r="F1842" s="4">
        <v>9</v>
      </c>
      <c r="G1842" s="4" t="s">
        <v>5715</v>
      </c>
      <c r="H1842" s="4" t="s">
        <v>5716</v>
      </c>
      <c r="I1842" s="4">
        <v>8</v>
      </c>
      <c r="L1842" s="4">
        <v>4</v>
      </c>
      <c r="M1842" s="4" t="s">
        <v>6363</v>
      </c>
      <c r="N1842" s="4" t="s">
        <v>6364</v>
      </c>
      <c r="T1842" s="4" t="s">
        <v>9263</v>
      </c>
      <c r="U1842" s="4" t="s">
        <v>138</v>
      </c>
      <c r="V1842" s="4" t="s">
        <v>139</v>
      </c>
      <c r="Y1842" s="4" t="s">
        <v>6365</v>
      </c>
      <c r="Z1842" s="4" t="s">
        <v>6366</v>
      </c>
      <c r="AD1842" s="4" t="s">
        <v>414</v>
      </c>
      <c r="AE1842" s="4" t="s">
        <v>415</v>
      </c>
    </row>
    <row r="1843" spans="1:72" ht="13.5" customHeight="1">
      <c r="A1843" s="6" t="str">
        <f>HYPERLINK("http://kyu.snu.ac.kr/sdhj/index.jsp?type=hj/GK14791_00IM0001_153b.jpg","1870_해북촌_153b")</f>
        <v>1870_해북촌_153b</v>
      </c>
      <c r="B1843" s="4">
        <v>1870</v>
      </c>
      <c r="C1843" s="4" t="s">
        <v>10330</v>
      </c>
      <c r="D1843" s="4" t="s">
        <v>10331</v>
      </c>
      <c r="E1843" s="4">
        <v>1842</v>
      </c>
      <c r="F1843" s="4">
        <v>10</v>
      </c>
      <c r="G1843" s="4" t="s">
        <v>6367</v>
      </c>
      <c r="H1843" s="4" t="s">
        <v>6368</v>
      </c>
      <c r="I1843" s="4">
        <v>1</v>
      </c>
      <c r="J1843" s="4" t="s">
        <v>6369</v>
      </c>
      <c r="K1843" s="4" t="s">
        <v>6370</v>
      </c>
      <c r="L1843" s="4">
        <v>1</v>
      </c>
      <c r="M1843" s="4" t="s">
        <v>10332</v>
      </c>
      <c r="N1843" s="4" t="s">
        <v>10333</v>
      </c>
      <c r="T1843" s="4" t="s">
        <v>10238</v>
      </c>
      <c r="U1843" s="4" t="s">
        <v>73</v>
      </c>
      <c r="V1843" s="4" t="s">
        <v>74</v>
      </c>
      <c r="W1843" s="4" t="s">
        <v>75</v>
      </c>
      <c r="X1843" s="4" t="s">
        <v>10334</v>
      </c>
      <c r="Y1843" s="4" t="s">
        <v>10335</v>
      </c>
      <c r="Z1843" s="4" t="s">
        <v>10336</v>
      </c>
      <c r="AA1843" s="4" t="s">
        <v>6371</v>
      </c>
      <c r="AB1843" s="4" t="s">
        <v>6372</v>
      </c>
      <c r="AC1843" s="4">
        <v>48</v>
      </c>
      <c r="AD1843" s="4" t="s">
        <v>536</v>
      </c>
      <c r="AE1843" s="4" t="s">
        <v>537</v>
      </c>
      <c r="AJ1843" s="4" t="s">
        <v>34</v>
      </c>
      <c r="AK1843" s="4" t="s">
        <v>35</v>
      </c>
      <c r="AL1843" s="4" t="s">
        <v>222</v>
      </c>
      <c r="AM1843" s="4" t="s">
        <v>223</v>
      </c>
      <c r="AT1843" s="4" t="s">
        <v>82</v>
      </c>
      <c r="AU1843" s="4" t="s">
        <v>83</v>
      </c>
      <c r="AV1843" s="4" t="s">
        <v>10337</v>
      </c>
      <c r="AW1843" s="4" t="s">
        <v>2705</v>
      </c>
      <c r="BG1843" s="4" t="s">
        <v>82</v>
      </c>
      <c r="BH1843" s="4" t="s">
        <v>83</v>
      </c>
      <c r="BI1843" s="4" t="s">
        <v>8959</v>
      </c>
      <c r="BJ1843" s="4" t="s">
        <v>2706</v>
      </c>
      <c r="BK1843" s="4" t="s">
        <v>82</v>
      </c>
      <c r="BL1843" s="4" t="s">
        <v>83</v>
      </c>
      <c r="BM1843" s="4" t="s">
        <v>6373</v>
      </c>
      <c r="BN1843" s="4" t="s">
        <v>6374</v>
      </c>
      <c r="BO1843" s="4" t="s">
        <v>82</v>
      </c>
      <c r="BP1843" s="4" t="s">
        <v>83</v>
      </c>
      <c r="BQ1843" s="4" t="s">
        <v>6375</v>
      </c>
      <c r="BR1843" s="4" t="s">
        <v>6376</v>
      </c>
      <c r="BS1843" s="4" t="s">
        <v>115</v>
      </c>
      <c r="BT1843" s="4" t="s">
        <v>10338</v>
      </c>
    </row>
    <row r="1844" spans="1:72" ht="13.5" customHeight="1">
      <c r="A1844" s="6" t="str">
        <f>HYPERLINK("http://kyu.snu.ac.kr/sdhj/index.jsp?type=hj/GK14791_00IM0001_153b.jpg","1870_해북촌_153b")</f>
        <v>1870_해북촌_153b</v>
      </c>
      <c r="B1844" s="4">
        <v>1870</v>
      </c>
      <c r="C1844" s="4" t="s">
        <v>9445</v>
      </c>
      <c r="D1844" s="4" t="s">
        <v>9446</v>
      </c>
      <c r="E1844" s="4">
        <v>1843</v>
      </c>
      <c r="F1844" s="4">
        <v>10</v>
      </c>
      <c r="G1844" s="4" t="s">
        <v>6367</v>
      </c>
      <c r="H1844" s="4" t="s">
        <v>6368</v>
      </c>
      <c r="I1844" s="4">
        <v>1</v>
      </c>
      <c r="L1844" s="4">
        <v>1</v>
      </c>
      <c r="M1844" s="4" t="s">
        <v>6377</v>
      </c>
      <c r="N1844" s="4" t="s">
        <v>6378</v>
      </c>
      <c r="S1844" s="4" t="s">
        <v>96</v>
      </c>
      <c r="T1844" s="4" t="s">
        <v>97</v>
      </c>
      <c r="W1844" s="4" t="s">
        <v>688</v>
      </c>
      <c r="X1844" s="4" t="s">
        <v>689</v>
      </c>
      <c r="Y1844" s="4" t="s">
        <v>100</v>
      </c>
      <c r="Z1844" s="4" t="s">
        <v>101</v>
      </c>
      <c r="AC1844" s="4">
        <v>47</v>
      </c>
      <c r="AD1844" s="4" t="s">
        <v>287</v>
      </c>
      <c r="AE1844" s="4" t="s">
        <v>288</v>
      </c>
      <c r="AJ1844" s="4" t="s">
        <v>34</v>
      </c>
      <c r="AK1844" s="4" t="s">
        <v>35</v>
      </c>
      <c r="AL1844" s="4" t="s">
        <v>995</v>
      </c>
      <c r="AM1844" s="4" t="s">
        <v>969</v>
      </c>
      <c r="AT1844" s="4" t="s">
        <v>82</v>
      </c>
      <c r="AU1844" s="4" t="s">
        <v>83</v>
      </c>
      <c r="AV1844" s="4" t="s">
        <v>6379</v>
      </c>
      <c r="AW1844" s="4" t="s">
        <v>2656</v>
      </c>
      <c r="BG1844" s="4" t="s">
        <v>82</v>
      </c>
      <c r="BH1844" s="4" t="s">
        <v>83</v>
      </c>
      <c r="BI1844" s="4" t="s">
        <v>8976</v>
      </c>
      <c r="BJ1844" s="4" t="s">
        <v>6380</v>
      </c>
      <c r="BK1844" s="4" t="s">
        <v>82</v>
      </c>
      <c r="BL1844" s="4" t="s">
        <v>83</v>
      </c>
      <c r="BM1844" s="4" t="s">
        <v>4081</v>
      </c>
      <c r="BN1844" s="4" t="s">
        <v>4082</v>
      </c>
      <c r="BO1844" s="4" t="s">
        <v>82</v>
      </c>
      <c r="BP1844" s="4" t="s">
        <v>83</v>
      </c>
      <c r="BQ1844" s="4" t="s">
        <v>6381</v>
      </c>
      <c r="BR1844" s="4" t="s">
        <v>6382</v>
      </c>
      <c r="BS1844" s="4" t="s">
        <v>202</v>
      </c>
      <c r="BT1844" s="4" t="s">
        <v>203</v>
      </c>
    </row>
    <row r="1845" spans="1:72" ht="13.5" customHeight="1">
      <c r="A1845" s="6" t="str">
        <f>HYPERLINK("http://kyu.snu.ac.kr/sdhj/index.jsp?type=hj/GK14791_00IM0001_153b.jpg","1870_해북촌_153b")</f>
        <v>1870_해북촌_153b</v>
      </c>
      <c r="B1845" s="4">
        <v>1870</v>
      </c>
      <c r="C1845" s="4" t="s">
        <v>9305</v>
      </c>
      <c r="D1845" s="4" t="s">
        <v>9306</v>
      </c>
      <c r="E1845" s="4">
        <v>1844</v>
      </c>
      <c r="F1845" s="4">
        <v>10</v>
      </c>
      <c r="G1845" s="4" t="s">
        <v>6367</v>
      </c>
      <c r="H1845" s="4" t="s">
        <v>6368</v>
      </c>
      <c r="I1845" s="4">
        <v>1</v>
      </c>
      <c r="L1845" s="4">
        <v>1</v>
      </c>
      <c r="M1845" s="4" t="s">
        <v>6377</v>
      </c>
      <c r="N1845" s="4" t="s">
        <v>6378</v>
      </c>
      <c r="T1845" s="4" t="s">
        <v>10210</v>
      </c>
      <c r="U1845" s="4" t="s">
        <v>138</v>
      </c>
      <c r="V1845" s="4" t="s">
        <v>139</v>
      </c>
      <c r="Y1845" s="4" t="s">
        <v>6383</v>
      </c>
      <c r="Z1845" s="4" t="s">
        <v>6384</v>
      </c>
      <c r="AD1845" s="4" t="s">
        <v>238</v>
      </c>
      <c r="AE1845" s="4" t="s">
        <v>239</v>
      </c>
    </row>
    <row r="1846" spans="1:72" ht="13.5" customHeight="1">
      <c r="A1846" s="6" t="str">
        <f>HYPERLINK("http://kyu.snu.ac.kr/sdhj/index.jsp?type=hj/GK14791_00IM0001_153b.jpg","1870_해북촌_153b")</f>
        <v>1870_해북촌_153b</v>
      </c>
      <c r="B1846" s="4">
        <v>1870</v>
      </c>
      <c r="C1846" s="4" t="s">
        <v>9131</v>
      </c>
      <c r="D1846" s="4" t="s">
        <v>9132</v>
      </c>
      <c r="E1846" s="4">
        <v>1845</v>
      </c>
      <c r="F1846" s="4">
        <v>10</v>
      </c>
      <c r="G1846" s="4" t="s">
        <v>6367</v>
      </c>
      <c r="H1846" s="4" t="s">
        <v>6368</v>
      </c>
      <c r="I1846" s="4">
        <v>1</v>
      </c>
      <c r="L1846" s="4">
        <v>2</v>
      </c>
      <c r="M1846" s="4" t="s">
        <v>6385</v>
      </c>
      <c r="N1846" s="4" t="s">
        <v>6386</v>
      </c>
      <c r="T1846" s="4" t="s">
        <v>9289</v>
      </c>
      <c r="U1846" s="4" t="s">
        <v>73</v>
      </c>
      <c r="V1846" s="4" t="s">
        <v>74</v>
      </c>
      <c r="W1846" s="4" t="s">
        <v>126</v>
      </c>
      <c r="X1846" s="4" t="s">
        <v>10339</v>
      </c>
      <c r="Y1846" s="4" t="s">
        <v>6387</v>
      </c>
      <c r="Z1846" s="4" t="s">
        <v>6388</v>
      </c>
      <c r="AC1846" s="4">
        <v>48</v>
      </c>
      <c r="AD1846" s="4" t="s">
        <v>492</v>
      </c>
      <c r="AE1846" s="4" t="s">
        <v>493</v>
      </c>
      <c r="AJ1846" s="4" t="s">
        <v>34</v>
      </c>
      <c r="AK1846" s="4" t="s">
        <v>35</v>
      </c>
      <c r="AL1846" s="4" t="s">
        <v>6389</v>
      </c>
      <c r="AM1846" s="4" t="s">
        <v>6390</v>
      </c>
      <c r="AT1846" s="4" t="s">
        <v>82</v>
      </c>
      <c r="AU1846" s="4" t="s">
        <v>83</v>
      </c>
      <c r="AV1846" s="4" t="s">
        <v>6391</v>
      </c>
      <c r="AW1846" s="4" t="s">
        <v>6392</v>
      </c>
      <c r="BG1846" s="4" t="s">
        <v>82</v>
      </c>
      <c r="BH1846" s="4" t="s">
        <v>83</v>
      </c>
      <c r="BI1846" s="4" t="s">
        <v>6393</v>
      </c>
      <c r="BJ1846" s="4" t="s">
        <v>6394</v>
      </c>
      <c r="BK1846" s="4" t="s">
        <v>82</v>
      </c>
      <c r="BL1846" s="4" t="s">
        <v>83</v>
      </c>
      <c r="BM1846" s="4" t="s">
        <v>6395</v>
      </c>
      <c r="BN1846" s="4" t="s">
        <v>6396</v>
      </c>
      <c r="BO1846" s="4" t="s">
        <v>82</v>
      </c>
      <c r="BP1846" s="4" t="s">
        <v>83</v>
      </c>
      <c r="BQ1846" s="4" t="s">
        <v>6397</v>
      </c>
      <c r="BR1846" s="4" t="s">
        <v>6398</v>
      </c>
      <c r="BS1846" s="4" t="s">
        <v>260</v>
      </c>
      <c r="BT1846" s="4" t="s">
        <v>261</v>
      </c>
    </row>
    <row r="1847" spans="1:72" ht="13.5" customHeight="1">
      <c r="A1847" s="6" t="str">
        <f>HYPERLINK("http://kyu.snu.ac.kr/sdhj/index.jsp?type=hj/GK14791_00IM0001_153b.jpg","1870_해북촌_153b")</f>
        <v>1870_해북촌_153b</v>
      </c>
      <c r="B1847" s="4">
        <v>1870</v>
      </c>
      <c r="C1847" s="4" t="s">
        <v>9047</v>
      </c>
      <c r="D1847" s="4" t="s">
        <v>9048</v>
      </c>
      <c r="E1847" s="4">
        <v>1846</v>
      </c>
      <c r="F1847" s="4">
        <v>10</v>
      </c>
      <c r="G1847" s="4" t="s">
        <v>6367</v>
      </c>
      <c r="H1847" s="4" t="s">
        <v>6368</v>
      </c>
      <c r="I1847" s="4">
        <v>1</v>
      </c>
      <c r="L1847" s="4">
        <v>2</v>
      </c>
      <c r="M1847" s="4" t="s">
        <v>6385</v>
      </c>
      <c r="N1847" s="4" t="s">
        <v>6386</v>
      </c>
      <c r="S1847" s="4" t="s">
        <v>214</v>
      </c>
      <c r="T1847" s="4" t="s">
        <v>215</v>
      </c>
      <c r="W1847" s="4" t="s">
        <v>688</v>
      </c>
      <c r="X1847" s="4" t="s">
        <v>689</v>
      </c>
      <c r="Y1847" s="4" t="s">
        <v>100</v>
      </c>
      <c r="Z1847" s="4" t="s">
        <v>101</v>
      </c>
      <c r="AC1847" s="4">
        <v>11</v>
      </c>
      <c r="AD1847" s="4" t="s">
        <v>621</v>
      </c>
      <c r="AE1847" s="4" t="s">
        <v>622</v>
      </c>
    </row>
    <row r="1848" spans="1:72" ht="13.5" customHeight="1">
      <c r="A1848" s="6" t="str">
        <f>HYPERLINK("http://kyu.snu.ac.kr/sdhj/index.jsp?type=hj/GK14791_00IM0001_153b.jpg","1870_해북촌_153b")</f>
        <v>1870_해북촌_153b</v>
      </c>
      <c r="B1848" s="4">
        <v>1870</v>
      </c>
      <c r="C1848" s="4" t="s">
        <v>9291</v>
      </c>
      <c r="D1848" s="4" t="s">
        <v>9292</v>
      </c>
      <c r="E1848" s="4">
        <v>1847</v>
      </c>
      <c r="F1848" s="4">
        <v>10</v>
      </c>
      <c r="G1848" s="4" t="s">
        <v>6367</v>
      </c>
      <c r="H1848" s="4" t="s">
        <v>6368</v>
      </c>
      <c r="I1848" s="4">
        <v>1</v>
      </c>
      <c r="L1848" s="4">
        <v>2</v>
      </c>
      <c r="M1848" s="4" t="s">
        <v>6385</v>
      </c>
      <c r="N1848" s="4" t="s">
        <v>6386</v>
      </c>
      <c r="S1848" s="4" t="s">
        <v>96</v>
      </c>
      <c r="T1848" s="4" t="s">
        <v>97</v>
      </c>
      <c r="W1848" s="4" t="s">
        <v>6399</v>
      </c>
      <c r="X1848" s="4" t="s">
        <v>6400</v>
      </c>
      <c r="Y1848" s="4" t="s">
        <v>100</v>
      </c>
      <c r="Z1848" s="4" t="s">
        <v>101</v>
      </c>
      <c r="AC1848" s="4">
        <v>41</v>
      </c>
      <c r="AD1848" s="4" t="s">
        <v>174</v>
      </c>
      <c r="AE1848" s="4" t="s">
        <v>175</v>
      </c>
      <c r="AJ1848" s="4" t="s">
        <v>104</v>
      </c>
      <c r="AK1848" s="4" t="s">
        <v>105</v>
      </c>
      <c r="AL1848" s="4" t="s">
        <v>6401</v>
      </c>
      <c r="AM1848" s="4" t="s">
        <v>6402</v>
      </c>
      <c r="AT1848" s="4" t="s">
        <v>82</v>
      </c>
      <c r="AU1848" s="4" t="s">
        <v>83</v>
      </c>
      <c r="AV1848" s="4" t="s">
        <v>6403</v>
      </c>
      <c r="AW1848" s="4" t="s">
        <v>6404</v>
      </c>
      <c r="BG1848" s="4" t="s">
        <v>82</v>
      </c>
      <c r="BH1848" s="4" t="s">
        <v>83</v>
      </c>
      <c r="BI1848" s="4" t="s">
        <v>6405</v>
      </c>
      <c r="BJ1848" s="4" t="s">
        <v>6406</v>
      </c>
      <c r="BK1848" s="4" t="s">
        <v>82</v>
      </c>
      <c r="BL1848" s="4" t="s">
        <v>83</v>
      </c>
      <c r="BM1848" s="4" t="s">
        <v>6407</v>
      </c>
      <c r="BN1848" s="4" t="s">
        <v>6408</v>
      </c>
      <c r="BO1848" s="4" t="s">
        <v>82</v>
      </c>
      <c r="BP1848" s="4" t="s">
        <v>83</v>
      </c>
      <c r="BQ1848" s="4" t="s">
        <v>6409</v>
      </c>
      <c r="BR1848" s="4" t="s">
        <v>6410</v>
      </c>
      <c r="BS1848" s="4" t="s">
        <v>202</v>
      </c>
      <c r="BT1848" s="4" t="s">
        <v>203</v>
      </c>
    </row>
    <row r="1849" spans="1:72" ht="13.5" customHeight="1">
      <c r="A1849" s="6" t="str">
        <f>HYPERLINK("http://kyu.snu.ac.kr/sdhj/index.jsp?type=hj/GK14791_00IM0001_153b.jpg","1870_해북촌_153b")</f>
        <v>1870_해북촌_153b</v>
      </c>
      <c r="B1849" s="4">
        <v>1870</v>
      </c>
      <c r="C1849" s="4" t="s">
        <v>10217</v>
      </c>
      <c r="D1849" s="4" t="s">
        <v>10218</v>
      </c>
      <c r="E1849" s="4">
        <v>1848</v>
      </c>
      <c r="F1849" s="4">
        <v>10</v>
      </c>
      <c r="G1849" s="4" t="s">
        <v>6367</v>
      </c>
      <c r="H1849" s="4" t="s">
        <v>6368</v>
      </c>
      <c r="I1849" s="4">
        <v>1</v>
      </c>
      <c r="L1849" s="4">
        <v>2</v>
      </c>
      <c r="M1849" s="4" t="s">
        <v>6385</v>
      </c>
      <c r="N1849" s="4" t="s">
        <v>6386</v>
      </c>
      <c r="T1849" s="4" t="s">
        <v>9295</v>
      </c>
      <c r="U1849" s="4" t="s">
        <v>138</v>
      </c>
      <c r="V1849" s="4" t="s">
        <v>139</v>
      </c>
      <c r="Y1849" s="4" t="s">
        <v>6411</v>
      </c>
      <c r="Z1849" s="4" t="s">
        <v>5277</v>
      </c>
      <c r="AD1849" s="4" t="s">
        <v>774</v>
      </c>
      <c r="AE1849" s="4" t="s">
        <v>775</v>
      </c>
    </row>
    <row r="1850" spans="1:72" ht="13.5" customHeight="1">
      <c r="A1850" s="6" t="str">
        <f>HYPERLINK("http://kyu.snu.ac.kr/sdhj/index.jsp?type=hj/GK14791_00IM0001_153b.jpg","1870_해북촌_153b")</f>
        <v>1870_해북촌_153b</v>
      </c>
      <c r="B1850" s="4">
        <v>1870</v>
      </c>
      <c r="C1850" s="4" t="s">
        <v>9291</v>
      </c>
      <c r="D1850" s="4" t="s">
        <v>9292</v>
      </c>
      <c r="E1850" s="4">
        <v>1849</v>
      </c>
      <c r="F1850" s="4">
        <v>10</v>
      </c>
      <c r="G1850" s="4" t="s">
        <v>6367</v>
      </c>
      <c r="H1850" s="4" t="s">
        <v>6368</v>
      </c>
      <c r="I1850" s="4">
        <v>1</v>
      </c>
      <c r="L1850" s="4">
        <v>2</v>
      </c>
      <c r="M1850" s="4" t="s">
        <v>6385</v>
      </c>
      <c r="N1850" s="4" t="s">
        <v>6386</v>
      </c>
      <c r="T1850" s="4" t="s">
        <v>9295</v>
      </c>
      <c r="U1850" s="4" t="s">
        <v>138</v>
      </c>
      <c r="V1850" s="4" t="s">
        <v>139</v>
      </c>
      <c r="Y1850" s="4" t="s">
        <v>2917</v>
      </c>
      <c r="Z1850" s="4" t="s">
        <v>2918</v>
      </c>
      <c r="AD1850" s="4" t="s">
        <v>184</v>
      </c>
      <c r="AE1850" s="4" t="s">
        <v>185</v>
      </c>
    </row>
    <row r="1851" spans="1:72" ht="13.5" customHeight="1">
      <c r="A1851" s="6" t="str">
        <f>HYPERLINK("http://kyu.snu.ac.kr/sdhj/index.jsp?type=hj/GK14791_00IM0001_153b.jpg","1870_해북촌_153b")</f>
        <v>1870_해북촌_153b</v>
      </c>
      <c r="B1851" s="4">
        <v>1870</v>
      </c>
      <c r="C1851" s="4" t="s">
        <v>9291</v>
      </c>
      <c r="D1851" s="4" t="s">
        <v>9292</v>
      </c>
      <c r="E1851" s="4">
        <v>1850</v>
      </c>
      <c r="F1851" s="4">
        <v>10</v>
      </c>
      <c r="G1851" s="4" t="s">
        <v>6367</v>
      </c>
      <c r="H1851" s="4" t="s">
        <v>6368</v>
      </c>
      <c r="I1851" s="4">
        <v>1</v>
      </c>
      <c r="L1851" s="4">
        <v>3</v>
      </c>
      <c r="M1851" s="4" t="s">
        <v>6412</v>
      </c>
      <c r="N1851" s="4" t="s">
        <v>6413</v>
      </c>
      <c r="T1851" s="4" t="s">
        <v>9140</v>
      </c>
      <c r="U1851" s="4" t="s">
        <v>73</v>
      </c>
      <c r="V1851" s="4" t="s">
        <v>74</v>
      </c>
      <c r="W1851" s="4" t="s">
        <v>126</v>
      </c>
      <c r="X1851" s="4" t="s">
        <v>9806</v>
      </c>
      <c r="Y1851" s="4" t="s">
        <v>6414</v>
      </c>
      <c r="Z1851" s="4" t="s">
        <v>6415</v>
      </c>
      <c r="AC1851" s="4">
        <v>40</v>
      </c>
      <c r="AD1851" s="4" t="s">
        <v>308</v>
      </c>
      <c r="AE1851" s="4" t="s">
        <v>309</v>
      </c>
      <c r="AJ1851" s="4" t="s">
        <v>34</v>
      </c>
      <c r="AK1851" s="4" t="s">
        <v>35</v>
      </c>
      <c r="AL1851" s="4" t="s">
        <v>115</v>
      </c>
      <c r="AM1851" s="4" t="s">
        <v>10340</v>
      </c>
      <c r="AT1851" s="4" t="s">
        <v>82</v>
      </c>
      <c r="AU1851" s="4" t="s">
        <v>83</v>
      </c>
      <c r="AV1851" s="4" t="s">
        <v>4810</v>
      </c>
      <c r="AW1851" s="4" t="s">
        <v>4811</v>
      </c>
      <c r="BG1851" s="4" t="s">
        <v>82</v>
      </c>
      <c r="BH1851" s="4" t="s">
        <v>83</v>
      </c>
      <c r="BI1851" s="4" t="s">
        <v>4774</v>
      </c>
      <c r="BJ1851" s="4" t="s">
        <v>4775</v>
      </c>
      <c r="BK1851" s="4" t="s">
        <v>82</v>
      </c>
      <c r="BL1851" s="4" t="s">
        <v>83</v>
      </c>
      <c r="BM1851" s="4" t="s">
        <v>4776</v>
      </c>
      <c r="BN1851" s="4" t="s">
        <v>4777</v>
      </c>
      <c r="BO1851" s="4" t="s">
        <v>82</v>
      </c>
      <c r="BP1851" s="4" t="s">
        <v>83</v>
      </c>
      <c r="BQ1851" s="4" t="s">
        <v>4812</v>
      </c>
      <c r="BR1851" s="4" t="s">
        <v>4813</v>
      </c>
      <c r="BS1851" s="4" t="s">
        <v>260</v>
      </c>
      <c r="BT1851" s="4" t="s">
        <v>261</v>
      </c>
    </row>
    <row r="1852" spans="1:72" ht="13.5" customHeight="1">
      <c r="A1852" s="6" t="str">
        <f>HYPERLINK("http://kyu.snu.ac.kr/sdhj/index.jsp?type=hj/GK14791_00IM0001_153b.jpg","1870_해북촌_153b")</f>
        <v>1870_해북촌_153b</v>
      </c>
      <c r="B1852" s="4">
        <v>1870</v>
      </c>
      <c r="C1852" s="4" t="s">
        <v>9404</v>
      </c>
      <c r="D1852" s="4" t="s">
        <v>9405</v>
      </c>
      <c r="E1852" s="4">
        <v>1851</v>
      </c>
      <c r="F1852" s="4">
        <v>10</v>
      </c>
      <c r="G1852" s="4" t="s">
        <v>6367</v>
      </c>
      <c r="H1852" s="4" t="s">
        <v>6368</v>
      </c>
      <c r="I1852" s="4">
        <v>1</v>
      </c>
      <c r="L1852" s="4">
        <v>3</v>
      </c>
      <c r="M1852" s="4" t="s">
        <v>6412</v>
      </c>
      <c r="N1852" s="4" t="s">
        <v>6413</v>
      </c>
      <c r="S1852" s="4" t="s">
        <v>96</v>
      </c>
      <c r="T1852" s="4" t="s">
        <v>97</v>
      </c>
      <c r="W1852" s="4" t="s">
        <v>490</v>
      </c>
      <c r="X1852" s="4" t="s">
        <v>491</v>
      </c>
      <c r="Y1852" s="4" t="s">
        <v>100</v>
      </c>
      <c r="Z1852" s="4" t="s">
        <v>101</v>
      </c>
      <c r="AC1852" s="4">
        <v>40</v>
      </c>
      <c r="AD1852" s="4" t="s">
        <v>308</v>
      </c>
      <c r="AE1852" s="4" t="s">
        <v>309</v>
      </c>
      <c r="AJ1852" s="4" t="s">
        <v>104</v>
      </c>
      <c r="AK1852" s="4" t="s">
        <v>105</v>
      </c>
      <c r="AL1852" s="4" t="s">
        <v>909</v>
      </c>
      <c r="AM1852" s="4" t="s">
        <v>910</v>
      </c>
      <c r="AT1852" s="4" t="s">
        <v>82</v>
      </c>
      <c r="AU1852" s="4" t="s">
        <v>83</v>
      </c>
      <c r="AV1852" s="4" t="s">
        <v>6416</v>
      </c>
      <c r="AW1852" s="4" t="s">
        <v>6417</v>
      </c>
      <c r="BG1852" s="4" t="s">
        <v>82</v>
      </c>
      <c r="BH1852" s="4" t="s">
        <v>83</v>
      </c>
      <c r="BI1852" s="4" t="s">
        <v>6418</v>
      </c>
      <c r="BJ1852" s="4" t="s">
        <v>507</v>
      </c>
      <c r="BK1852" s="4" t="s">
        <v>82</v>
      </c>
      <c r="BL1852" s="4" t="s">
        <v>83</v>
      </c>
      <c r="BM1852" s="4" t="s">
        <v>6419</v>
      </c>
      <c r="BN1852" s="4" t="s">
        <v>6420</v>
      </c>
      <c r="BO1852" s="4" t="s">
        <v>348</v>
      </c>
      <c r="BP1852" s="4" t="s">
        <v>349</v>
      </c>
      <c r="BQ1852" s="4" t="s">
        <v>6421</v>
      </c>
      <c r="BR1852" s="4" t="s">
        <v>6422</v>
      </c>
      <c r="BS1852" s="4" t="s">
        <v>659</v>
      </c>
      <c r="BT1852" s="4" t="s">
        <v>660</v>
      </c>
    </row>
    <row r="1853" spans="1:72" ht="13.5" customHeight="1">
      <c r="A1853" s="6" t="str">
        <f>HYPERLINK("http://kyu.snu.ac.kr/sdhj/index.jsp?type=hj/GK14791_00IM0001_153b.jpg","1870_해북촌_153b")</f>
        <v>1870_해북촌_153b</v>
      </c>
      <c r="B1853" s="4">
        <v>1870</v>
      </c>
      <c r="C1853" s="4" t="s">
        <v>10341</v>
      </c>
      <c r="D1853" s="4" t="s">
        <v>10342</v>
      </c>
      <c r="E1853" s="4">
        <v>1852</v>
      </c>
      <c r="F1853" s="4">
        <v>10</v>
      </c>
      <c r="G1853" s="4" t="s">
        <v>6367</v>
      </c>
      <c r="H1853" s="4" t="s">
        <v>6368</v>
      </c>
      <c r="I1853" s="4">
        <v>1</v>
      </c>
      <c r="L1853" s="4">
        <v>3</v>
      </c>
      <c r="M1853" s="4" t="s">
        <v>6412</v>
      </c>
      <c r="N1853" s="4" t="s">
        <v>6413</v>
      </c>
      <c r="T1853" s="4" t="s">
        <v>9149</v>
      </c>
      <c r="U1853" s="4" t="s">
        <v>138</v>
      </c>
      <c r="V1853" s="4" t="s">
        <v>139</v>
      </c>
      <c r="Y1853" s="4" t="s">
        <v>830</v>
      </c>
      <c r="Z1853" s="4" t="s">
        <v>831</v>
      </c>
      <c r="AD1853" s="4" t="s">
        <v>122</v>
      </c>
      <c r="AE1853" s="4" t="s">
        <v>123</v>
      </c>
    </row>
    <row r="1854" spans="1:72" ht="13.5" customHeight="1">
      <c r="A1854" s="6" t="str">
        <f>HYPERLINK("http://kyu.snu.ac.kr/sdhj/index.jsp?type=hj/GK14791_00IM0001_153b.jpg","1870_해북촌_153b")</f>
        <v>1870_해북촌_153b</v>
      </c>
      <c r="B1854" s="4">
        <v>1870</v>
      </c>
      <c r="C1854" s="4" t="s">
        <v>9146</v>
      </c>
      <c r="D1854" s="4" t="s">
        <v>9147</v>
      </c>
      <c r="E1854" s="4">
        <v>1853</v>
      </c>
      <c r="F1854" s="4">
        <v>10</v>
      </c>
      <c r="G1854" s="4" t="s">
        <v>6367</v>
      </c>
      <c r="H1854" s="4" t="s">
        <v>6368</v>
      </c>
      <c r="I1854" s="4">
        <v>1</v>
      </c>
      <c r="L1854" s="4">
        <v>3</v>
      </c>
      <c r="M1854" s="4" t="s">
        <v>6412</v>
      </c>
      <c r="N1854" s="4" t="s">
        <v>6413</v>
      </c>
      <c r="T1854" s="4" t="s">
        <v>9149</v>
      </c>
      <c r="U1854" s="4" t="s">
        <v>138</v>
      </c>
      <c r="V1854" s="4" t="s">
        <v>139</v>
      </c>
      <c r="Y1854" s="4" t="s">
        <v>832</v>
      </c>
      <c r="Z1854" s="4" t="s">
        <v>833</v>
      </c>
      <c r="AD1854" s="4" t="s">
        <v>701</v>
      </c>
      <c r="AE1854" s="4" t="s">
        <v>702</v>
      </c>
    </row>
    <row r="1855" spans="1:72" ht="13.5" customHeight="1">
      <c r="A1855" s="6" t="str">
        <f>HYPERLINK("http://kyu.snu.ac.kr/sdhj/index.jsp?type=hj/GK14791_00IM0001_153b.jpg","1870_해북촌_153b")</f>
        <v>1870_해북촌_153b</v>
      </c>
      <c r="B1855" s="4">
        <v>1870</v>
      </c>
      <c r="C1855" s="4" t="s">
        <v>9146</v>
      </c>
      <c r="D1855" s="4" t="s">
        <v>9147</v>
      </c>
      <c r="E1855" s="4">
        <v>1854</v>
      </c>
      <c r="F1855" s="4">
        <v>10</v>
      </c>
      <c r="G1855" s="4" t="s">
        <v>6367</v>
      </c>
      <c r="H1855" s="4" t="s">
        <v>6368</v>
      </c>
      <c r="I1855" s="4">
        <v>1</v>
      </c>
      <c r="L1855" s="4">
        <v>4</v>
      </c>
      <c r="M1855" s="4" t="s">
        <v>6369</v>
      </c>
      <c r="N1855" s="4" t="s">
        <v>6370</v>
      </c>
      <c r="T1855" s="4" t="s">
        <v>10238</v>
      </c>
      <c r="U1855" s="4" t="s">
        <v>6423</v>
      </c>
      <c r="V1855" s="4" t="s">
        <v>6424</v>
      </c>
      <c r="W1855" s="4" t="s">
        <v>558</v>
      </c>
      <c r="X1855" s="4" t="s">
        <v>559</v>
      </c>
      <c r="Y1855" s="4" t="s">
        <v>6279</v>
      </c>
      <c r="Z1855" s="4" t="s">
        <v>6280</v>
      </c>
      <c r="AC1855" s="4">
        <v>40</v>
      </c>
      <c r="AD1855" s="4" t="s">
        <v>308</v>
      </c>
      <c r="AE1855" s="4" t="s">
        <v>309</v>
      </c>
      <c r="AJ1855" s="4" t="s">
        <v>34</v>
      </c>
      <c r="AK1855" s="4" t="s">
        <v>35</v>
      </c>
      <c r="AL1855" s="4" t="s">
        <v>883</v>
      </c>
      <c r="AM1855" s="4" t="s">
        <v>884</v>
      </c>
      <c r="AT1855" s="4" t="s">
        <v>2354</v>
      </c>
      <c r="AU1855" s="4" t="s">
        <v>2355</v>
      </c>
      <c r="AV1855" s="4" t="s">
        <v>6425</v>
      </c>
      <c r="AW1855" s="4" t="s">
        <v>6426</v>
      </c>
      <c r="BG1855" s="4" t="s">
        <v>2354</v>
      </c>
      <c r="BH1855" s="4" t="s">
        <v>2355</v>
      </c>
      <c r="BI1855" s="4" t="s">
        <v>6427</v>
      </c>
      <c r="BJ1855" s="4" t="s">
        <v>6428</v>
      </c>
      <c r="BK1855" s="4" t="s">
        <v>2354</v>
      </c>
      <c r="BL1855" s="4" t="s">
        <v>2355</v>
      </c>
      <c r="BM1855" s="4" t="s">
        <v>6429</v>
      </c>
      <c r="BN1855" s="4" t="s">
        <v>3813</v>
      </c>
      <c r="BO1855" s="4" t="s">
        <v>1971</v>
      </c>
      <c r="BP1855" s="4" t="s">
        <v>1972</v>
      </c>
      <c r="BQ1855" s="4" t="s">
        <v>6430</v>
      </c>
      <c r="BR1855" s="4" t="s">
        <v>6431</v>
      </c>
      <c r="BS1855" s="4" t="s">
        <v>684</v>
      </c>
      <c r="BT1855" s="4" t="s">
        <v>685</v>
      </c>
    </row>
    <row r="1856" spans="1:72" ht="13.5" customHeight="1">
      <c r="A1856" s="6" t="str">
        <f>HYPERLINK("http://kyu.snu.ac.kr/sdhj/index.jsp?type=hj/GK14791_00IM0001_153b.jpg","1870_해북촌_153b")</f>
        <v>1870_해북촌_153b</v>
      </c>
      <c r="B1856" s="4">
        <v>1870</v>
      </c>
      <c r="C1856" s="4" t="s">
        <v>9477</v>
      </c>
      <c r="D1856" s="4" t="s">
        <v>9478</v>
      </c>
      <c r="E1856" s="4">
        <v>1855</v>
      </c>
      <c r="F1856" s="4">
        <v>10</v>
      </c>
      <c r="G1856" s="4" t="s">
        <v>6367</v>
      </c>
      <c r="H1856" s="4" t="s">
        <v>6368</v>
      </c>
      <c r="I1856" s="4">
        <v>1</v>
      </c>
      <c r="L1856" s="4">
        <v>4</v>
      </c>
      <c r="M1856" s="4" t="s">
        <v>6369</v>
      </c>
      <c r="N1856" s="4" t="s">
        <v>6370</v>
      </c>
      <c r="S1856" s="4" t="s">
        <v>96</v>
      </c>
      <c r="T1856" s="4" t="s">
        <v>97</v>
      </c>
      <c r="W1856" s="4" t="s">
        <v>198</v>
      </c>
      <c r="X1856" s="4" t="s">
        <v>199</v>
      </c>
      <c r="Y1856" s="4" t="s">
        <v>100</v>
      </c>
      <c r="Z1856" s="4" t="s">
        <v>101</v>
      </c>
      <c r="AC1856" s="4">
        <v>36</v>
      </c>
      <c r="AD1856" s="4" t="s">
        <v>404</v>
      </c>
      <c r="AE1856" s="4" t="s">
        <v>405</v>
      </c>
      <c r="AJ1856" s="4" t="s">
        <v>34</v>
      </c>
      <c r="AK1856" s="4" t="s">
        <v>35</v>
      </c>
      <c r="AL1856" s="4" t="s">
        <v>202</v>
      </c>
      <c r="AM1856" s="4" t="s">
        <v>203</v>
      </c>
    </row>
    <row r="1857" spans="1:72" ht="13.5" customHeight="1">
      <c r="A1857" s="6" t="str">
        <f>HYPERLINK("http://kyu.snu.ac.kr/sdhj/index.jsp?type=hj/GK14791_00IM0001_153b.jpg","1870_해북촌_153b")</f>
        <v>1870_해북촌_153b</v>
      </c>
      <c r="B1857" s="4">
        <v>1870</v>
      </c>
      <c r="C1857" s="4" t="s">
        <v>9948</v>
      </c>
      <c r="D1857" s="4" t="s">
        <v>9949</v>
      </c>
      <c r="E1857" s="4">
        <v>1856</v>
      </c>
      <c r="F1857" s="4">
        <v>10</v>
      </c>
      <c r="G1857" s="4" t="s">
        <v>6367</v>
      </c>
      <c r="H1857" s="4" t="s">
        <v>6368</v>
      </c>
      <c r="I1857" s="4">
        <v>1</v>
      </c>
      <c r="L1857" s="4">
        <v>4</v>
      </c>
      <c r="M1857" s="4" t="s">
        <v>6369</v>
      </c>
      <c r="N1857" s="4" t="s">
        <v>6370</v>
      </c>
      <c r="S1857" s="4" t="s">
        <v>116</v>
      </c>
      <c r="T1857" s="4" t="s">
        <v>117</v>
      </c>
      <c r="U1857" s="4" t="s">
        <v>6432</v>
      </c>
      <c r="V1857" s="4" t="s">
        <v>6433</v>
      </c>
      <c r="Y1857" s="4" t="s">
        <v>6434</v>
      </c>
      <c r="Z1857" s="4" t="s">
        <v>6435</v>
      </c>
      <c r="AC1857" s="4">
        <v>23</v>
      </c>
      <c r="AD1857" s="4" t="s">
        <v>826</v>
      </c>
      <c r="AE1857" s="4" t="s">
        <v>827</v>
      </c>
    </row>
    <row r="1858" spans="1:72" ht="13.5" customHeight="1">
      <c r="A1858" s="6" t="str">
        <f>HYPERLINK("http://kyu.snu.ac.kr/sdhj/index.jsp?type=hj/GK14791_00IM0001_153b.jpg","1870_해북촌_153b")</f>
        <v>1870_해북촌_153b</v>
      </c>
      <c r="B1858" s="4">
        <v>1870</v>
      </c>
      <c r="C1858" s="4" t="s">
        <v>9358</v>
      </c>
      <c r="D1858" s="4" t="s">
        <v>9359</v>
      </c>
      <c r="E1858" s="4">
        <v>1857</v>
      </c>
      <c r="F1858" s="4">
        <v>10</v>
      </c>
      <c r="G1858" s="4" t="s">
        <v>6367</v>
      </c>
      <c r="H1858" s="4" t="s">
        <v>6368</v>
      </c>
      <c r="I1858" s="4">
        <v>1</v>
      </c>
      <c r="L1858" s="4">
        <v>4</v>
      </c>
      <c r="M1858" s="4" t="s">
        <v>6369</v>
      </c>
      <c r="N1858" s="4" t="s">
        <v>6370</v>
      </c>
      <c r="T1858" s="4" t="s">
        <v>10241</v>
      </c>
      <c r="U1858" s="4" t="s">
        <v>138</v>
      </c>
      <c r="V1858" s="4" t="s">
        <v>139</v>
      </c>
      <c r="Y1858" s="4" t="s">
        <v>6436</v>
      </c>
      <c r="Z1858" s="4" t="s">
        <v>1048</v>
      </c>
      <c r="AD1858" s="4" t="s">
        <v>414</v>
      </c>
      <c r="AE1858" s="4" t="s">
        <v>415</v>
      </c>
    </row>
    <row r="1859" spans="1:72" ht="13.5" customHeight="1">
      <c r="A1859" s="6" t="str">
        <f>HYPERLINK("http://kyu.snu.ac.kr/sdhj/index.jsp?type=hj/GK14791_00IM0001_153b.jpg","1870_해북촌_153b")</f>
        <v>1870_해북촌_153b</v>
      </c>
      <c r="B1859" s="4">
        <v>1870</v>
      </c>
      <c r="C1859" s="4" t="s">
        <v>9948</v>
      </c>
      <c r="D1859" s="4" t="s">
        <v>9949</v>
      </c>
      <c r="E1859" s="4">
        <v>1858</v>
      </c>
      <c r="F1859" s="4">
        <v>10</v>
      </c>
      <c r="G1859" s="4" t="s">
        <v>6367</v>
      </c>
      <c r="H1859" s="4" t="s">
        <v>6368</v>
      </c>
      <c r="I1859" s="4">
        <v>1</v>
      </c>
      <c r="L1859" s="4">
        <v>4</v>
      </c>
      <c r="M1859" s="4" t="s">
        <v>6369</v>
      </c>
      <c r="N1859" s="4" t="s">
        <v>6370</v>
      </c>
      <c r="T1859" s="4" t="s">
        <v>10241</v>
      </c>
      <c r="U1859" s="4" t="s">
        <v>138</v>
      </c>
      <c r="V1859" s="4" t="s">
        <v>139</v>
      </c>
      <c r="Y1859" s="4" t="s">
        <v>476</v>
      </c>
      <c r="Z1859" s="4" t="s">
        <v>477</v>
      </c>
      <c r="AD1859" s="4" t="s">
        <v>308</v>
      </c>
      <c r="AE1859" s="4" t="s">
        <v>309</v>
      </c>
    </row>
    <row r="1860" spans="1:72" ht="13.5" customHeight="1">
      <c r="A1860" s="6" t="str">
        <f>HYPERLINK("http://kyu.snu.ac.kr/sdhj/index.jsp?type=hj/GK14791_00IM0001_153b.jpg","1870_해북촌_153b")</f>
        <v>1870_해북촌_153b</v>
      </c>
      <c r="B1860" s="4">
        <v>1870</v>
      </c>
      <c r="C1860" s="4" t="s">
        <v>9948</v>
      </c>
      <c r="D1860" s="4" t="s">
        <v>9949</v>
      </c>
      <c r="E1860" s="4">
        <v>1859</v>
      </c>
      <c r="F1860" s="4">
        <v>10</v>
      </c>
      <c r="G1860" s="4" t="s">
        <v>6367</v>
      </c>
      <c r="H1860" s="4" t="s">
        <v>6368</v>
      </c>
      <c r="I1860" s="4">
        <v>1</v>
      </c>
      <c r="L1860" s="4">
        <v>5</v>
      </c>
      <c r="M1860" s="4" t="s">
        <v>6437</v>
      </c>
      <c r="N1860" s="4" t="s">
        <v>6438</v>
      </c>
      <c r="T1860" s="4" t="s">
        <v>9219</v>
      </c>
      <c r="U1860" s="4" t="s">
        <v>73</v>
      </c>
      <c r="V1860" s="4" t="s">
        <v>74</v>
      </c>
      <c r="W1860" s="4" t="s">
        <v>126</v>
      </c>
      <c r="X1860" s="4" t="s">
        <v>9760</v>
      </c>
      <c r="Y1860" s="4" t="s">
        <v>3174</v>
      </c>
      <c r="Z1860" s="4" t="s">
        <v>3175</v>
      </c>
      <c r="AC1860" s="4">
        <v>71</v>
      </c>
      <c r="AD1860" s="4" t="s">
        <v>947</v>
      </c>
      <c r="AE1860" s="4" t="s">
        <v>948</v>
      </c>
      <c r="AJ1860" s="4" t="s">
        <v>34</v>
      </c>
      <c r="AK1860" s="4" t="s">
        <v>35</v>
      </c>
      <c r="AL1860" s="4" t="s">
        <v>115</v>
      </c>
      <c r="AM1860" s="4" t="s">
        <v>9761</v>
      </c>
      <c r="AT1860" s="4" t="s">
        <v>82</v>
      </c>
      <c r="AU1860" s="4" t="s">
        <v>83</v>
      </c>
      <c r="AV1860" s="4" t="s">
        <v>1926</v>
      </c>
      <c r="AW1860" s="4" t="s">
        <v>1927</v>
      </c>
      <c r="BG1860" s="4" t="s">
        <v>82</v>
      </c>
      <c r="BH1860" s="4" t="s">
        <v>83</v>
      </c>
      <c r="BI1860" s="4" t="s">
        <v>6439</v>
      </c>
      <c r="BJ1860" s="4" t="s">
        <v>6440</v>
      </c>
      <c r="BK1860" s="4" t="s">
        <v>82</v>
      </c>
      <c r="BL1860" s="4" t="s">
        <v>83</v>
      </c>
      <c r="BM1860" s="4" t="s">
        <v>6441</v>
      </c>
      <c r="BN1860" s="4" t="s">
        <v>1298</v>
      </c>
      <c r="BO1860" s="4" t="s">
        <v>82</v>
      </c>
      <c r="BP1860" s="4" t="s">
        <v>83</v>
      </c>
      <c r="BQ1860" s="4" t="s">
        <v>6442</v>
      </c>
      <c r="BR1860" s="4" t="s">
        <v>6443</v>
      </c>
      <c r="BS1860" s="4" t="s">
        <v>659</v>
      </c>
      <c r="BT1860" s="4" t="s">
        <v>660</v>
      </c>
    </row>
    <row r="1861" spans="1:72" ht="13.5" customHeight="1">
      <c r="A1861" s="6" t="str">
        <f>HYPERLINK("http://kyu.snu.ac.kr/sdhj/index.jsp?type=hj/GK14791_00IM0001_153b.jpg","1870_해북촌_153b")</f>
        <v>1870_해북촌_153b</v>
      </c>
      <c r="B1861" s="4">
        <v>1870</v>
      </c>
      <c r="C1861" s="4" t="s">
        <v>9895</v>
      </c>
      <c r="D1861" s="4" t="s">
        <v>9896</v>
      </c>
      <c r="E1861" s="4">
        <v>1860</v>
      </c>
      <c r="F1861" s="4">
        <v>10</v>
      </c>
      <c r="G1861" s="4" t="s">
        <v>6367</v>
      </c>
      <c r="H1861" s="4" t="s">
        <v>6368</v>
      </c>
      <c r="I1861" s="4">
        <v>1</v>
      </c>
      <c r="L1861" s="4">
        <v>5</v>
      </c>
      <c r="M1861" s="4" t="s">
        <v>6437</v>
      </c>
      <c r="N1861" s="4" t="s">
        <v>6438</v>
      </c>
      <c r="S1861" s="4" t="s">
        <v>116</v>
      </c>
      <c r="T1861" s="4" t="s">
        <v>117</v>
      </c>
      <c r="Y1861" s="4" t="s">
        <v>3311</v>
      </c>
      <c r="Z1861" s="4" t="s">
        <v>3312</v>
      </c>
      <c r="AC1861" s="4">
        <v>44</v>
      </c>
      <c r="AD1861" s="4" t="s">
        <v>480</v>
      </c>
      <c r="AE1861" s="4" t="s">
        <v>481</v>
      </c>
    </row>
    <row r="1862" spans="1:72" ht="13.5" customHeight="1">
      <c r="A1862" s="6" t="str">
        <f>HYPERLINK("http://kyu.snu.ac.kr/sdhj/index.jsp?type=hj/GK14791_00IM0001_153b.jpg","1870_해북촌_153b")</f>
        <v>1870_해북촌_153b</v>
      </c>
      <c r="B1862" s="4">
        <v>1870</v>
      </c>
      <c r="C1862" s="4" t="s">
        <v>9224</v>
      </c>
      <c r="D1862" s="4" t="s">
        <v>9225</v>
      </c>
      <c r="E1862" s="4">
        <v>1861</v>
      </c>
      <c r="F1862" s="4">
        <v>10</v>
      </c>
      <c r="G1862" s="4" t="s">
        <v>6367</v>
      </c>
      <c r="H1862" s="4" t="s">
        <v>6368</v>
      </c>
      <c r="I1862" s="4">
        <v>1</v>
      </c>
      <c r="L1862" s="4">
        <v>5</v>
      </c>
      <c r="M1862" s="4" t="s">
        <v>6437</v>
      </c>
      <c r="N1862" s="4" t="s">
        <v>6438</v>
      </c>
      <c r="S1862" s="4" t="s">
        <v>124</v>
      </c>
      <c r="T1862" s="4" t="s">
        <v>125</v>
      </c>
      <c r="W1862" s="4" t="s">
        <v>623</v>
      </c>
      <c r="X1862" s="4" t="s">
        <v>425</v>
      </c>
      <c r="Y1862" s="4" t="s">
        <v>100</v>
      </c>
      <c r="Z1862" s="4" t="s">
        <v>101</v>
      </c>
      <c r="AC1862" s="4">
        <v>44</v>
      </c>
      <c r="AD1862" s="4" t="s">
        <v>480</v>
      </c>
      <c r="AE1862" s="4" t="s">
        <v>481</v>
      </c>
    </row>
    <row r="1863" spans="1:72" ht="13.5" customHeight="1">
      <c r="A1863" s="6" t="str">
        <f>HYPERLINK("http://kyu.snu.ac.kr/sdhj/index.jsp?type=hj/GK14791_00IM0001_153b.jpg","1870_해북촌_153b")</f>
        <v>1870_해북촌_153b</v>
      </c>
      <c r="B1863" s="4">
        <v>1870</v>
      </c>
      <c r="C1863" s="4" t="s">
        <v>9224</v>
      </c>
      <c r="D1863" s="4" t="s">
        <v>9225</v>
      </c>
      <c r="E1863" s="4">
        <v>1862</v>
      </c>
      <c r="F1863" s="4">
        <v>10</v>
      </c>
      <c r="G1863" s="4" t="s">
        <v>6367</v>
      </c>
      <c r="H1863" s="4" t="s">
        <v>6368</v>
      </c>
      <c r="I1863" s="4">
        <v>1</v>
      </c>
      <c r="L1863" s="4">
        <v>5</v>
      </c>
      <c r="M1863" s="4" t="s">
        <v>6437</v>
      </c>
      <c r="N1863" s="4" t="s">
        <v>6438</v>
      </c>
      <c r="T1863" s="4" t="s">
        <v>9227</v>
      </c>
      <c r="U1863" s="4" t="s">
        <v>138</v>
      </c>
      <c r="V1863" s="4" t="s">
        <v>139</v>
      </c>
      <c r="Y1863" s="4" t="s">
        <v>6444</v>
      </c>
      <c r="Z1863" s="4" t="s">
        <v>6445</v>
      </c>
      <c r="AD1863" s="4" t="s">
        <v>628</v>
      </c>
      <c r="AE1863" s="4" t="s">
        <v>629</v>
      </c>
    </row>
    <row r="1864" spans="1:72" ht="13.5" customHeight="1">
      <c r="A1864" s="6" t="str">
        <f>HYPERLINK("http://kyu.snu.ac.kr/sdhj/index.jsp?type=hj/GK14791_00IM0001_153b.jpg","1870_해북촌_153b")</f>
        <v>1870_해북촌_153b</v>
      </c>
      <c r="B1864" s="4">
        <v>1870</v>
      </c>
      <c r="C1864" s="4" t="s">
        <v>9224</v>
      </c>
      <c r="D1864" s="4" t="s">
        <v>9225</v>
      </c>
      <c r="E1864" s="4">
        <v>1863</v>
      </c>
      <c r="F1864" s="4">
        <v>10</v>
      </c>
      <c r="G1864" s="4" t="s">
        <v>6367</v>
      </c>
      <c r="H1864" s="4" t="s">
        <v>6368</v>
      </c>
      <c r="I1864" s="4">
        <v>1</v>
      </c>
      <c r="L1864" s="4">
        <v>5</v>
      </c>
      <c r="M1864" s="4" t="s">
        <v>6437</v>
      </c>
      <c r="N1864" s="4" t="s">
        <v>6438</v>
      </c>
      <c r="T1864" s="4" t="s">
        <v>9227</v>
      </c>
      <c r="U1864" s="4" t="s">
        <v>138</v>
      </c>
      <c r="V1864" s="4" t="s">
        <v>139</v>
      </c>
      <c r="Y1864" s="4" t="s">
        <v>6446</v>
      </c>
      <c r="Z1864" s="4" t="s">
        <v>6447</v>
      </c>
      <c r="AD1864" s="4" t="s">
        <v>308</v>
      </c>
      <c r="AE1864" s="4" t="s">
        <v>309</v>
      </c>
    </row>
    <row r="1865" spans="1:72" ht="13.5" customHeight="1">
      <c r="A1865" s="6" t="str">
        <f>HYPERLINK("http://kyu.snu.ac.kr/sdhj/index.jsp?type=hj/GK14791_00IM0001_154a.jpg","1870_해북촌_154a")</f>
        <v>1870_해북촌_154a</v>
      </c>
      <c r="B1865" s="4">
        <v>1870</v>
      </c>
      <c r="C1865" s="4" t="s">
        <v>9224</v>
      </c>
      <c r="D1865" s="4" t="s">
        <v>9225</v>
      </c>
      <c r="E1865" s="4">
        <v>1864</v>
      </c>
      <c r="F1865" s="4">
        <v>10</v>
      </c>
      <c r="G1865" s="4" t="s">
        <v>6367</v>
      </c>
      <c r="H1865" s="4" t="s">
        <v>6368</v>
      </c>
      <c r="I1865" s="4">
        <v>2</v>
      </c>
      <c r="J1865" s="4" t="s">
        <v>6448</v>
      </c>
      <c r="K1865" s="4" t="s">
        <v>6449</v>
      </c>
      <c r="L1865" s="4">
        <v>1</v>
      </c>
      <c r="M1865" s="4" t="s">
        <v>6450</v>
      </c>
      <c r="N1865" s="4" t="s">
        <v>6451</v>
      </c>
      <c r="T1865" s="4" t="s">
        <v>10096</v>
      </c>
      <c r="U1865" s="4" t="s">
        <v>73</v>
      </c>
      <c r="V1865" s="4" t="s">
        <v>74</v>
      </c>
      <c r="W1865" s="4" t="s">
        <v>198</v>
      </c>
      <c r="X1865" s="4" t="s">
        <v>199</v>
      </c>
      <c r="Y1865" s="4" t="s">
        <v>5818</v>
      </c>
      <c r="Z1865" s="4" t="s">
        <v>5819</v>
      </c>
      <c r="AC1865" s="4">
        <v>41</v>
      </c>
      <c r="AD1865" s="4" t="s">
        <v>174</v>
      </c>
      <c r="AE1865" s="4" t="s">
        <v>175</v>
      </c>
      <c r="AJ1865" s="4" t="s">
        <v>34</v>
      </c>
      <c r="AK1865" s="4" t="s">
        <v>35</v>
      </c>
      <c r="AL1865" s="4" t="s">
        <v>202</v>
      </c>
      <c r="AM1865" s="4" t="s">
        <v>203</v>
      </c>
      <c r="AT1865" s="4" t="s">
        <v>82</v>
      </c>
      <c r="AU1865" s="4" t="s">
        <v>83</v>
      </c>
      <c r="AV1865" s="4" t="s">
        <v>1928</v>
      </c>
      <c r="AW1865" s="4" t="s">
        <v>1166</v>
      </c>
      <c r="BG1865" s="4" t="s">
        <v>82</v>
      </c>
      <c r="BH1865" s="4" t="s">
        <v>83</v>
      </c>
      <c r="BI1865" s="4" t="s">
        <v>6452</v>
      </c>
      <c r="BJ1865" s="4" t="s">
        <v>6453</v>
      </c>
      <c r="BK1865" s="4" t="s">
        <v>82</v>
      </c>
      <c r="BL1865" s="4" t="s">
        <v>83</v>
      </c>
      <c r="BM1865" s="4" t="s">
        <v>6454</v>
      </c>
      <c r="BN1865" s="4" t="s">
        <v>2026</v>
      </c>
      <c r="BO1865" s="4" t="s">
        <v>82</v>
      </c>
      <c r="BP1865" s="4" t="s">
        <v>83</v>
      </c>
      <c r="BQ1865" s="4" t="s">
        <v>6455</v>
      </c>
      <c r="BR1865" s="4" t="s">
        <v>6456</v>
      </c>
      <c r="BS1865" s="4" t="s">
        <v>659</v>
      </c>
      <c r="BT1865" s="4" t="s">
        <v>660</v>
      </c>
    </row>
    <row r="1866" spans="1:72" ht="13.5" customHeight="1">
      <c r="A1866" s="6" t="str">
        <f>HYPERLINK("http://kyu.snu.ac.kr/sdhj/index.jsp?type=hj/GK14791_00IM0001_154a.jpg","1870_해북촌_154a")</f>
        <v>1870_해북촌_154a</v>
      </c>
      <c r="B1866" s="4">
        <v>1870</v>
      </c>
      <c r="C1866" s="4" t="s">
        <v>9417</v>
      </c>
      <c r="D1866" s="4" t="s">
        <v>9418</v>
      </c>
      <c r="E1866" s="4">
        <v>1865</v>
      </c>
      <c r="F1866" s="4">
        <v>10</v>
      </c>
      <c r="G1866" s="4" t="s">
        <v>6367</v>
      </c>
      <c r="H1866" s="4" t="s">
        <v>6368</v>
      </c>
      <c r="I1866" s="4">
        <v>2</v>
      </c>
      <c r="L1866" s="4">
        <v>1</v>
      </c>
      <c r="M1866" s="4" t="s">
        <v>6450</v>
      </c>
      <c r="N1866" s="4" t="s">
        <v>6451</v>
      </c>
      <c r="S1866" s="4" t="s">
        <v>96</v>
      </c>
      <c r="T1866" s="4" t="s">
        <v>97</v>
      </c>
      <c r="W1866" s="4" t="s">
        <v>426</v>
      </c>
      <c r="X1866" s="4" t="s">
        <v>427</v>
      </c>
      <c r="Y1866" s="4" t="s">
        <v>100</v>
      </c>
      <c r="Z1866" s="4" t="s">
        <v>101</v>
      </c>
      <c r="AC1866" s="4">
        <v>41</v>
      </c>
      <c r="AD1866" s="4" t="s">
        <v>174</v>
      </c>
      <c r="AE1866" s="4" t="s">
        <v>175</v>
      </c>
      <c r="AJ1866" s="4" t="s">
        <v>104</v>
      </c>
      <c r="AK1866" s="4" t="s">
        <v>105</v>
      </c>
      <c r="AL1866" s="4" t="s">
        <v>428</v>
      </c>
      <c r="AM1866" s="4" t="s">
        <v>429</v>
      </c>
      <c r="AT1866" s="4" t="s">
        <v>82</v>
      </c>
      <c r="AU1866" s="4" t="s">
        <v>83</v>
      </c>
      <c r="AV1866" s="4" t="s">
        <v>6457</v>
      </c>
      <c r="AW1866" s="4" t="s">
        <v>6458</v>
      </c>
      <c r="BG1866" s="4" t="s">
        <v>82</v>
      </c>
      <c r="BH1866" s="4" t="s">
        <v>83</v>
      </c>
      <c r="BI1866" s="4" t="s">
        <v>6459</v>
      </c>
      <c r="BJ1866" s="4" t="s">
        <v>6460</v>
      </c>
      <c r="BK1866" s="4" t="s">
        <v>82</v>
      </c>
      <c r="BL1866" s="4" t="s">
        <v>83</v>
      </c>
      <c r="BM1866" s="4" t="s">
        <v>6461</v>
      </c>
      <c r="BN1866" s="4" t="s">
        <v>1821</v>
      </c>
      <c r="BO1866" s="4" t="s">
        <v>82</v>
      </c>
      <c r="BP1866" s="4" t="s">
        <v>83</v>
      </c>
      <c r="BQ1866" s="4" t="s">
        <v>6462</v>
      </c>
      <c r="BR1866" s="4" t="s">
        <v>6463</v>
      </c>
      <c r="BS1866" s="4" t="s">
        <v>727</v>
      </c>
      <c r="BT1866" s="4" t="s">
        <v>728</v>
      </c>
    </row>
    <row r="1867" spans="1:72" ht="13.5" customHeight="1">
      <c r="A1867" s="6" t="str">
        <f>HYPERLINK("http://kyu.snu.ac.kr/sdhj/index.jsp?type=hj/GK14791_00IM0001_154a.jpg","1870_해북촌_154a")</f>
        <v>1870_해북촌_154a</v>
      </c>
      <c r="B1867" s="4">
        <v>1870</v>
      </c>
      <c r="C1867" s="4" t="s">
        <v>9146</v>
      </c>
      <c r="D1867" s="4" t="s">
        <v>9147</v>
      </c>
      <c r="E1867" s="4">
        <v>1866</v>
      </c>
      <c r="F1867" s="4">
        <v>10</v>
      </c>
      <c r="G1867" s="4" t="s">
        <v>6367</v>
      </c>
      <c r="H1867" s="4" t="s">
        <v>6368</v>
      </c>
      <c r="I1867" s="4">
        <v>2</v>
      </c>
      <c r="L1867" s="4">
        <v>1</v>
      </c>
      <c r="M1867" s="4" t="s">
        <v>6450</v>
      </c>
      <c r="N1867" s="4" t="s">
        <v>6451</v>
      </c>
      <c r="T1867" s="4" t="s">
        <v>10098</v>
      </c>
      <c r="U1867" s="4" t="s">
        <v>284</v>
      </c>
      <c r="V1867" s="4" t="s">
        <v>285</v>
      </c>
      <c r="Y1867" s="4" t="s">
        <v>10343</v>
      </c>
      <c r="Z1867" s="4" t="s">
        <v>6464</v>
      </c>
    </row>
    <row r="1868" spans="1:72" ht="13.5" customHeight="1">
      <c r="A1868" s="6" t="str">
        <f>HYPERLINK("http://kyu.snu.ac.kr/sdhj/index.jsp?type=hj/GK14791_00IM0001_154a.jpg","1870_해북촌_154a")</f>
        <v>1870_해북촌_154a</v>
      </c>
      <c r="B1868" s="4">
        <v>1870</v>
      </c>
      <c r="C1868" s="4" t="s">
        <v>10002</v>
      </c>
      <c r="D1868" s="4" t="s">
        <v>10003</v>
      </c>
      <c r="E1868" s="4">
        <v>1867</v>
      </c>
      <c r="F1868" s="4">
        <v>10</v>
      </c>
      <c r="G1868" s="4" t="s">
        <v>6367</v>
      </c>
      <c r="H1868" s="4" t="s">
        <v>6368</v>
      </c>
      <c r="I1868" s="4">
        <v>2</v>
      </c>
      <c r="L1868" s="4">
        <v>1</v>
      </c>
      <c r="M1868" s="4" t="s">
        <v>6450</v>
      </c>
      <c r="N1868" s="4" t="s">
        <v>6451</v>
      </c>
      <c r="T1868" s="4" t="s">
        <v>10098</v>
      </c>
      <c r="U1868" s="4" t="s">
        <v>138</v>
      </c>
      <c r="V1868" s="4" t="s">
        <v>139</v>
      </c>
      <c r="Y1868" s="4" t="s">
        <v>6465</v>
      </c>
      <c r="Z1868" s="4" t="s">
        <v>6466</v>
      </c>
      <c r="AD1868" s="4" t="s">
        <v>414</v>
      </c>
      <c r="AE1868" s="4" t="s">
        <v>415</v>
      </c>
    </row>
    <row r="1869" spans="1:72" ht="13.5" customHeight="1">
      <c r="A1869" s="6" t="str">
        <f>HYPERLINK("http://kyu.snu.ac.kr/sdhj/index.jsp?type=hj/GK14791_00IM0001_154a.jpg","1870_해북촌_154a")</f>
        <v>1870_해북촌_154a</v>
      </c>
      <c r="B1869" s="4">
        <v>1870</v>
      </c>
      <c r="C1869" s="4" t="s">
        <v>10002</v>
      </c>
      <c r="D1869" s="4" t="s">
        <v>10003</v>
      </c>
      <c r="E1869" s="4">
        <v>1868</v>
      </c>
      <c r="F1869" s="4">
        <v>10</v>
      </c>
      <c r="G1869" s="4" t="s">
        <v>6367</v>
      </c>
      <c r="H1869" s="4" t="s">
        <v>6368</v>
      </c>
      <c r="I1869" s="4">
        <v>2</v>
      </c>
      <c r="L1869" s="4">
        <v>2</v>
      </c>
      <c r="M1869" s="4" t="s">
        <v>6467</v>
      </c>
      <c r="N1869" s="4" t="s">
        <v>6468</v>
      </c>
      <c r="T1869" s="4" t="s">
        <v>9030</v>
      </c>
      <c r="U1869" s="4" t="s">
        <v>73</v>
      </c>
      <c r="V1869" s="4" t="s">
        <v>74</v>
      </c>
      <c r="W1869" s="4" t="s">
        <v>426</v>
      </c>
      <c r="X1869" s="4" t="s">
        <v>427</v>
      </c>
      <c r="Y1869" s="4" t="s">
        <v>6469</v>
      </c>
      <c r="Z1869" s="4" t="s">
        <v>6470</v>
      </c>
      <c r="AC1869" s="4">
        <v>60</v>
      </c>
      <c r="AD1869" s="4" t="s">
        <v>410</v>
      </c>
      <c r="AE1869" s="4" t="s">
        <v>411</v>
      </c>
      <c r="AJ1869" s="4" t="s">
        <v>34</v>
      </c>
      <c r="AK1869" s="4" t="s">
        <v>35</v>
      </c>
      <c r="AL1869" s="4" t="s">
        <v>428</v>
      </c>
      <c r="AM1869" s="4" t="s">
        <v>429</v>
      </c>
      <c r="AT1869" s="4" t="s">
        <v>82</v>
      </c>
      <c r="AU1869" s="4" t="s">
        <v>83</v>
      </c>
      <c r="AV1869" s="4" t="s">
        <v>10344</v>
      </c>
      <c r="AW1869" s="4" t="s">
        <v>6471</v>
      </c>
      <c r="BG1869" s="4" t="s">
        <v>82</v>
      </c>
      <c r="BH1869" s="4" t="s">
        <v>83</v>
      </c>
      <c r="BI1869" s="4" t="s">
        <v>6472</v>
      </c>
      <c r="BJ1869" s="4" t="s">
        <v>6473</v>
      </c>
      <c r="BK1869" s="4" t="s">
        <v>82</v>
      </c>
      <c r="BL1869" s="4" t="s">
        <v>83</v>
      </c>
      <c r="BM1869" s="4" t="s">
        <v>8977</v>
      </c>
      <c r="BN1869" s="4" t="s">
        <v>5232</v>
      </c>
      <c r="BO1869" s="4" t="s">
        <v>82</v>
      </c>
      <c r="BP1869" s="4" t="s">
        <v>83</v>
      </c>
      <c r="BQ1869" s="4" t="s">
        <v>6474</v>
      </c>
      <c r="BR1869" s="4" t="s">
        <v>5233</v>
      </c>
      <c r="BS1869" s="4" t="s">
        <v>260</v>
      </c>
      <c r="BT1869" s="4" t="s">
        <v>261</v>
      </c>
    </row>
    <row r="1870" spans="1:72" ht="13.5" customHeight="1">
      <c r="A1870" s="6" t="str">
        <f>HYPERLINK("http://kyu.snu.ac.kr/sdhj/index.jsp?type=hj/GK14791_00IM0001_154a.jpg","1870_해북촌_154a")</f>
        <v>1870_해북촌_154a</v>
      </c>
      <c r="B1870" s="4">
        <v>1870</v>
      </c>
      <c r="C1870" s="4" t="s">
        <v>9113</v>
      </c>
      <c r="D1870" s="4" t="s">
        <v>9114</v>
      </c>
      <c r="E1870" s="4">
        <v>1869</v>
      </c>
      <c r="F1870" s="4">
        <v>10</v>
      </c>
      <c r="G1870" s="4" t="s">
        <v>6367</v>
      </c>
      <c r="H1870" s="4" t="s">
        <v>6368</v>
      </c>
      <c r="I1870" s="4">
        <v>2</v>
      </c>
      <c r="L1870" s="4">
        <v>2</v>
      </c>
      <c r="M1870" s="4" t="s">
        <v>6467</v>
      </c>
      <c r="N1870" s="4" t="s">
        <v>6468</v>
      </c>
      <c r="S1870" s="4" t="s">
        <v>96</v>
      </c>
      <c r="T1870" s="4" t="s">
        <v>97</v>
      </c>
      <c r="W1870" s="4" t="s">
        <v>647</v>
      </c>
      <c r="X1870" s="4" t="s">
        <v>648</v>
      </c>
      <c r="Y1870" s="4" t="s">
        <v>100</v>
      </c>
      <c r="Z1870" s="4" t="s">
        <v>101</v>
      </c>
      <c r="AC1870" s="4">
        <v>60</v>
      </c>
      <c r="AD1870" s="4" t="s">
        <v>410</v>
      </c>
      <c r="AE1870" s="4" t="s">
        <v>411</v>
      </c>
      <c r="AJ1870" s="4" t="s">
        <v>104</v>
      </c>
      <c r="AK1870" s="4" t="s">
        <v>105</v>
      </c>
      <c r="AL1870" s="4" t="s">
        <v>697</v>
      </c>
      <c r="AM1870" s="4" t="s">
        <v>698</v>
      </c>
      <c r="AT1870" s="4" t="s">
        <v>82</v>
      </c>
      <c r="AU1870" s="4" t="s">
        <v>83</v>
      </c>
      <c r="AV1870" s="4" t="s">
        <v>10345</v>
      </c>
      <c r="AW1870" s="4" t="s">
        <v>6475</v>
      </c>
      <c r="BG1870" s="4" t="s">
        <v>82</v>
      </c>
      <c r="BH1870" s="4" t="s">
        <v>83</v>
      </c>
      <c r="BI1870" s="4" t="s">
        <v>6476</v>
      </c>
      <c r="BJ1870" s="4" t="s">
        <v>6477</v>
      </c>
      <c r="BK1870" s="4" t="s">
        <v>82</v>
      </c>
      <c r="BL1870" s="4" t="s">
        <v>83</v>
      </c>
      <c r="BM1870" s="4" t="s">
        <v>6478</v>
      </c>
      <c r="BN1870" s="4" t="s">
        <v>10346</v>
      </c>
      <c r="BQ1870" s="4" t="s">
        <v>10347</v>
      </c>
      <c r="BR1870" s="4" t="s">
        <v>6479</v>
      </c>
      <c r="BS1870" s="4" t="s">
        <v>1376</v>
      </c>
      <c r="BT1870" s="4" t="s">
        <v>1377</v>
      </c>
    </row>
    <row r="1871" spans="1:72" ht="13.5" customHeight="1">
      <c r="A1871" s="6" t="str">
        <f>HYPERLINK("http://kyu.snu.ac.kr/sdhj/index.jsp?type=hj/GK14791_00IM0001_154a.jpg","1870_해북촌_154a")</f>
        <v>1870_해북촌_154a</v>
      </c>
      <c r="B1871" s="4">
        <v>1870</v>
      </c>
      <c r="C1871" s="4" t="s">
        <v>9337</v>
      </c>
      <c r="D1871" s="4" t="s">
        <v>9338</v>
      </c>
      <c r="E1871" s="4">
        <v>1870</v>
      </c>
      <c r="F1871" s="4">
        <v>10</v>
      </c>
      <c r="G1871" s="4" t="s">
        <v>6367</v>
      </c>
      <c r="H1871" s="4" t="s">
        <v>6368</v>
      </c>
      <c r="I1871" s="4">
        <v>2</v>
      </c>
      <c r="L1871" s="4">
        <v>2</v>
      </c>
      <c r="M1871" s="4" t="s">
        <v>6467</v>
      </c>
      <c r="N1871" s="4" t="s">
        <v>6468</v>
      </c>
      <c r="T1871" s="4" t="s">
        <v>9040</v>
      </c>
      <c r="U1871" s="4" t="s">
        <v>138</v>
      </c>
      <c r="V1871" s="4" t="s">
        <v>139</v>
      </c>
      <c r="Y1871" s="4" t="s">
        <v>286</v>
      </c>
      <c r="Z1871" s="4" t="s">
        <v>10348</v>
      </c>
      <c r="AD1871" s="4" t="s">
        <v>238</v>
      </c>
      <c r="AE1871" s="4" t="s">
        <v>239</v>
      </c>
    </row>
    <row r="1872" spans="1:72" ht="13.5" customHeight="1">
      <c r="A1872" s="6" t="str">
        <f>HYPERLINK("http://kyu.snu.ac.kr/sdhj/index.jsp?type=hj/GK14791_00IM0001_154a.jpg","1870_해북촌_154a")</f>
        <v>1870_해북촌_154a</v>
      </c>
      <c r="B1872" s="4">
        <v>1870</v>
      </c>
      <c r="C1872" s="4" t="s">
        <v>9033</v>
      </c>
      <c r="D1872" s="4" t="s">
        <v>9034</v>
      </c>
      <c r="E1872" s="4">
        <v>1871</v>
      </c>
      <c r="F1872" s="4">
        <v>10</v>
      </c>
      <c r="G1872" s="4" t="s">
        <v>6367</v>
      </c>
      <c r="H1872" s="4" t="s">
        <v>6368</v>
      </c>
      <c r="I1872" s="4">
        <v>2</v>
      </c>
      <c r="L1872" s="4">
        <v>2</v>
      </c>
      <c r="M1872" s="4" t="s">
        <v>6467</v>
      </c>
      <c r="N1872" s="4" t="s">
        <v>6468</v>
      </c>
      <c r="T1872" s="4" t="s">
        <v>9040</v>
      </c>
      <c r="U1872" s="4" t="s">
        <v>138</v>
      </c>
      <c r="V1872" s="4" t="s">
        <v>139</v>
      </c>
      <c r="Y1872" s="4" t="s">
        <v>5445</v>
      </c>
      <c r="Z1872" s="4" t="s">
        <v>5446</v>
      </c>
      <c r="AD1872" s="4" t="s">
        <v>151</v>
      </c>
      <c r="AE1872" s="4" t="s">
        <v>152</v>
      </c>
    </row>
    <row r="1873" spans="1:72" ht="13.5" customHeight="1">
      <c r="A1873" s="6" t="str">
        <f>HYPERLINK("http://kyu.snu.ac.kr/sdhj/index.jsp?type=hj/GK14791_00IM0001_154a.jpg","1870_해북촌_154a")</f>
        <v>1870_해북촌_154a</v>
      </c>
      <c r="B1873" s="4">
        <v>1870</v>
      </c>
      <c r="C1873" s="4" t="s">
        <v>9033</v>
      </c>
      <c r="D1873" s="4" t="s">
        <v>9034</v>
      </c>
      <c r="E1873" s="4">
        <v>1872</v>
      </c>
      <c r="F1873" s="4">
        <v>10</v>
      </c>
      <c r="G1873" s="4" t="s">
        <v>6367</v>
      </c>
      <c r="H1873" s="4" t="s">
        <v>6368</v>
      </c>
      <c r="I1873" s="4">
        <v>2</v>
      </c>
      <c r="L1873" s="4">
        <v>3</v>
      </c>
      <c r="M1873" s="4" t="s">
        <v>6480</v>
      </c>
      <c r="N1873" s="4" t="s">
        <v>6481</v>
      </c>
      <c r="T1873" s="4" t="s">
        <v>9140</v>
      </c>
      <c r="U1873" s="4" t="s">
        <v>73</v>
      </c>
      <c r="V1873" s="4" t="s">
        <v>74</v>
      </c>
      <c r="W1873" s="4" t="s">
        <v>688</v>
      </c>
      <c r="X1873" s="4" t="s">
        <v>689</v>
      </c>
      <c r="Y1873" s="4" t="s">
        <v>10349</v>
      </c>
      <c r="Z1873" s="4" t="s">
        <v>6482</v>
      </c>
      <c r="AC1873" s="4">
        <v>58</v>
      </c>
      <c r="AD1873" s="4" t="s">
        <v>330</v>
      </c>
      <c r="AE1873" s="4" t="s">
        <v>331</v>
      </c>
      <c r="AJ1873" s="4" t="s">
        <v>34</v>
      </c>
      <c r="AK1873" s="4" t="s">
        <v>35</v>
      </c>
      <c r="AL1873" s="4" t="s">
        <v>260</v>
      </c>
      <c r="AM1873" s="4" t="s">
        <v>261</v>
      </c>
      <c r="AT1873" s="4" t="s">
        <v>82</v>
      </c>
      <c r="AU1873" s="4" t="s">
        <v>83</v>
      </c>
      <c r="AV1873" s="4" t="s">
        <v>4234</v>
      </c>
      <c r="AW1873" s="4" t="s">
        <v>4235</v>
      </c>
      <c r="BG1873" s="4" t="s">
        <v>82</v>
      </c>
      <c r="BH1873" s="4" t="s">
        <v>83</v>
      </c>
      <c r="BI1873" s="4" t="s">
        <v>4236</v>
      </c>
      <c r="BJ1873" s="4" t="s">
        <v>4237</v>
      </c>
      <c r="BK1873" s="4" t="s">
        <v>82</v>
      </c>
      <c r="BL1873" s="4" t="s">
        <v>83</v>
      </c>
      <c r="BM1873" s="4" t="s">
        <v>9893</v>
      </c>
      <c r="BN1873" s="4" t="s">
        <v>10284</v>
      </c>
      <c r="BO1873" s="4" t="s">
        <v>82</v>
      </c>
      <c r="BP1873" s="4" t="s">
        <v>83</v>
      </c>
      <c r="BQ1873" s="4" t="s">
        <v>4238</v>
      </c>
      <c r="BR1873" s="4" t="s">
        <v>4239</v>
      </c>
      <c r="BS1873" s="4" t="s">
        <v>659</v>
      </c>
      <c r="BT1873" s="4" t="s">
        <v>660</v>
      </c>
    </row>
    <row r="1874" spans="1:72" ht="13.5" customHeight="1">
      <c r="A1874" s="6" t="str">
        <f>HYPERLINK("http://kyu.snu.ac.kr/sdhj/index.jsp?type=hj/GK14791_00IM0001_154a.jpg","1870_해북촌_154a")</f>
        <v>1870_해북촌_154a</v>
      </c>
      <c r="B1874" s="4">
        <v>1870</v>
      </c>
      <c r="C1874" s="4" t="s">
        <v>9895</v>
      </c>
      <c r="D1874" s="4" t="s">
        <v>9896</v>
      </c>
      <c r="E1874" s="4">
        <v>1873</v>
      </c>
      <c r="F1874" s="4">
        <v>10</v>
      </c>
      <c r="G1874" s="4" t="s">
        <v>6367</v>
      </c>
      <c r="H1874" s="4" t="s">
        <v>6368</v>
      </c>
      <c r="I1874" s="4">
        <v>2</v>
      </c>
      <c r="L1874" s="4">
        <v>3</v>
      </c>
      <c r="M1874" s="4" t="s">
        <v>6480</v>
      </c>
      <c r="N1874" s="4" t="s">
        <v>6481</v>
      </c>
      <c r="S1874" s="4" t="s">
        <v>96</v>
      </c>
      <c r="T1874" s="4" t="s">
        <v>97</v>
      </c>
      <c r="Y1874" s="4" t="s">
        <v>21</v>
      </c>
      <c r="Z1874" s="4" t="s">
        <v>22</v>
      </c>
      <c r="AC1874" s="4">
        <v>54</v>
      </c>
      <c r="AD1874" s="4" t="s">
        <v>151</v>
      </c>
      <c r="AE1874" s="4" t="s">
        <v>152</v>
      </c>
      <c r="AJ1874" s="4" t="s">
        <v>34</v>
      </c>
      <c r="AK1874" s="4" t="s">
        <v>35</v>
      </c>
      <c r="AL1874" s="4" t="s">
        <v>260</v>
      </c>
      <c r="AM1874" s="4" t="s">
        <v>261</v>
      </c>
      <c r="AT1874" s="4" t="s">
        <v>82</v>
      </c>
      <c r="AU1874" s="4" t="s">
        <v>83</v>
      </c>
      <c r="AV1874" s="4" t="s">
        <v>6483</v>
      </c>
      <c r="AW1874" s="4" t="s">
        <v>3192</v>
      </c>
      <c r="BG1874" s="4" t="s">
        <v>82</v>
      </c>
      <c r="BH1874" s="4" t="s">
        <v>83</v>
      </c>
      <c r="BI1874" s="4" t="s">
        <v>6484</v>
      </c>
      <c r="BJ1874" s="4" t="s">
        <v>3481</v>
      </c>
      <c r="BK1874" s="4" t="s">
        <v>82</v>
      </c>
      <c r="BL1874" s="4" t="s">
        <v>83</v>
      </c>
      <c r="BM1874" s="4" t="s">
        <v>6485</v>
      </c>
      <c r="BN1874" s="4" t="s">
        <v>6486</v>
      </c>
      <c r="BO1874" s="4" t="s">
        <v>82</v>
      </c>
      <c r="BP1874" s="4" t="s">
        <v>83</v>
      </c>
      <c r="BQ1874" s="4" t="s">
        <v>6487</v>
      </c>
      <c r="BR1874" s="4" t="s">
        <v>6488</v>
      </c>
      <c r="BS1874" s="4" t="s">
        <v>222</v>
      </c>
      <c r="BT1874" s="4" t="s">
        <v>223</v>
      </c>
    </row>
    <row r="1875" spans="1:72" ht="13.5" customHeight="1">
      <c r="A1875" s="6" t="str">
        <f>HYPERLINK("http://kyu.snu.ac.kr/sdhj/index.jsp?type=hj/GK14791_00IM0001_154a.jpg","1870_해북촌_154a")</f>
        <v>1870_해북촌_154a</v>
      </c>
      <c r="B1875" s="4">
        <v>1870</v>
      </c>
      <c r="C1875" s="4" t="s">
        <v>9146</v>
      </c>
      <c r="D1875" s="4" t="s">
        <v>9147</v>
      </c>
      <c r="E1875" s="4">
        <v>1874</v>
      </c>
      <c r="F1875" s="4">
        <v>10</v>
      </c>
      <c r="G1875" s="4" t="s">
        <v>6367</v>
      </c>
      <c r="H1875" s="4" t="s">
        <v>6368</v>
      </c>
      <c r="I1875" s="4">
        <v>2</v>
      </c>
      <c r="L1875" s="4">
        <v>3</v>
      </c>
      <c r="M1875" s="4" t="s">
        <v>6480</v>
      </c>
      <c r="N1875" s="4" t="s">
        <v>6481</v>
      </c>
      <c r="S1875" s="4" t="s">
        <v>116</v>
      </c>
      <c r="T1875" s="4" t="s">
        <v>117</v>
      </c>
      <c r="Y1875" s="4" t="s">
        <v>3492</v>
      </c>
      <c r="Z1875" s="4" t="s">
        <v>2279</v>
      </c>
      <c r="AC1875" s="4">
        <v>28</v>
      </c>
      <c r="AD1875" s="4" t="s">
        <v>242</v>
      </c>
      <c r="AE1875" s="4" t="s">
        <v>243</v>
      </c>
    </row>
    <row r="1876" spans="1:72" ht="13.5" customHeight="1">
      <c r="A1876" s="6" t="str">
        <f>HYPERLINK("http://kyu.snu.ac.kr/sdhj/index.jsp?type=hj/GK14791_00IM0001_154a.jpg","1870_해북촌_154a")</f>
        <v>1870_해북촌_154a</v>
      </c>
      <c r="B1876" s="4">
        <v>1870</v>
      </c>
      <c r="C1876" s="4" t="s">
        <v>9146</v>
      </c>
      <c r="D1876" s="4" t="s">
        <v>9147</v>
      </c>
      <c r="E1876" s="4">
        <v>1875</v>
      </c>
      <c r="F1876" s="4">
        <v>10</v>
      </c>
      <c r="G1876" s="4" t="s">
        <v>6367</v>
      </c>
      <c r="H1876" s="4" t="s">
        <v>6368</v>
      </c>
      <c r="I1876" s="4">
        <v>2</v>
      </c>
      <c r="L1876" s="4">
        <v>3</v>
      </c>
      <c r="M1876" s="4" t="s">
        <v>6480</v>
      </c>
      <c r="N1876" s="4" t="s">
        <v>6481</v>
      </c>
      <c r="S1876" s="4" t="s">
        <v>124</v>
      </c>
      <c r="T1876" s="4" t="s">
        <v>125</v>
      </c>
      <c r="W1876" s="4" t="s">
        <v>776</v>
      </c>
      <c r="X1876" s="4" t="s">
        <v>777</v>
      </c>
      <c r="Y1876" s="4" t="s">
        <v>100</v>
      </c>
      <c r="Z1876" s="4" t="s">
        <v>101</v>
      </c>
      <c r="AC1876" s="4">
        <v>30</v>
      </c>
      <c r="AD1876" s="4" t="s">
        <v>282</v>
      </c>
      <c r="AE1876" s="4" t="s">
        <v>283</v>
      </c>
    </row>
    <row r="1877" spans="1:72" ht="13.5" customHeight="1">
      <c r="A1877" s="6" t="str">
        <f>HYPERLINK("http://kyu.snu.ac.kr/sdhj/index.jsp?type=hj/GK14791_00IM0001_154a.jpg","1870_해북촌_154a")</f>
        <v>1870_해북촌_154a</v>
      </c>
      <c r="B1877" s="4">
        <v>1870</v>
      </c>
      <c r="C1877" s="4" t="s">
        <v>9146</v>
      </c>
      <c r="D1877" s="4" t="s">
        <v>9147</v>
      </c>
      <c r="E1877" s="4">
        <v>1876</v>
      </c>
      <c r="F1877" s="4">
        <v>10</v>
      </c>
      <c r="G1877" s="4" t="s">
        <v>6367</v>
      </c>
      <c r="H1877" s="4" t="s">
        <v>6368</v>
      </c>
      <c r="I1877" s="4">
        <v>2</v>
      </c>
      <c r="L1877" s="4">
        <v>3</v>
      </c>
      <c r="M1877" s="4" t="s">
        <v>6480</v>
      </c>
      <c r="N1877" s="4" t="s">
        <v>6481</v>
      </c>
      <c r="T1877" s="4" t="s">
        <v>9149</v>
      </c>
      <c r="U1877" s="4" t="s">
        <v>138</v>
      </c>
      <c r="V1877" s="4" t="s">
        <v>139</v>
      </c>
      <c r="Y1877" s="4" t="s">
        <v>10350</v>
      </c>
      <c r="Z1877" s="4" t="s">
        <v>6489</v>
      </c>
    </row>
    <row r="1878" spans="1:72" ht="13.5" customHeight="1">
      <c r="A1878" s="6" t="str">
        <f>HYPERLINK("http://kyu.snu.ac.kr/sdhj/index.jsp?type=hj/GK14791_00IM0001_154a.jpg","1870_해북촌_154a")</f>
        <v>1870_해북촌_154a</v>
      </c>
      <c r="B1878" s="4">
        <v>1870</v>
      </c>
      <c r="C1878" s="4" t="s">
        <v>9146</v>
      </c>
      <c r="D1878" s="4" t="s">
        <v>9147</v>
      </c>
      <c r="E1878" s="4">
        <v>1877</v>
      </c>
      <c r="F1878" s="4">
        <v>10</v>
      </c>
      <c r="G1878" s="4" t="s">
        <v>6367</v>
      </c>
      <c r="H1878" s="4" t="s">
        <v>6368</v>
      </c>
      <c r="I1878" s="4">
        <v>2</v>
      </c>
      <c r="L1878" s="4">
        <v>3</v>
      </c>
      <c r="M1878" s="4" t="s">
        <v>6480</v>
      </c>
      <c r="N1878" s="4" t="s">
        <v>6481</v>
      </c>
      <c r="T1878" s="4" t="s">
        <v>9149</v>
      </c>
      <c r="U1878" s="4" t="s">
        <v>138</v>
      </c>
      <c r="V1878" s="4" t="s">
        <v>139</v>
      </c>
      <c r="Y1878" s="4" t="s">
        <v>1541</v>
      </c>
      <c r="Z1878" s="4" t="s">
        <v>1542</v>
      </c>
      <c r="AD1878" s="4" t="s">
        <v>238</v>
      </c>
      <c r="AE1878" s="4" t="s">
        <v>239</v>
      </c>
    </row>
    <row r="1879" spans="1:72" ht="13.5" customHeight="1">
      <c r="A1879" s="6" t="str">
        <f>HYPERLINK("http://kyu.snu.ac.kr/sdhj/index.jsp?type=hj/GK14791_00IM0001_154a.jpg","1870_해북촌_154a")</f>
        <v>1870_해북촌_154a</v>
      </c>
      <c r="B1879" s="4">
        <v>1870</v>
      </c>
      <c r="C1879" s="4" t="s">
        <v>9146</v>
      </c>
      <c r="D1879" s="4" t="s">
        <v>9147</v>
      </c>
      <c r="E1879" s="4">
        <v>1878</v>
      </c>
      <c r="F1879" s="4">
        <v>10</v>
      </c>
      <c r="G1879" s="4" t="s">
        <v>6367</v>
      </c>
      <c r="H1879" s="4" t="s">
        <v>6368</v>
      </c>
      <c r="I1879" s="4">
        <v>2</v>
      </c>
      <c r="L1879" s="4">
        <v>4</v>
      </c>
      <c r="M1879" s="4" t="s">
        <v>6490</v>
      </c>
      <c r="N1879" s="4" t="s">
        <v>6491</v>
      </c>
      <c r="T1879" s="4" t="s">
        <v>9219</v>
      </c>
      <c r="U1879" s="4" t="s">
        <v>73</v>
      </c>
      <c r="V1879" s="4" t="s">
        <v>74</v>
      </c>
      <c r="W1879" s="4" t="s">
        <v>609</v>
      </c>
      <c r="X1879" s="4" t="s">
        <v>610</v>
      </c>
      <c r="Y1879" s="4" t="s">
        <v>6492</v>
      </c>
      <c r="Z1879" s="4" t="s">
        <v>6493</v>
      </c>
      <c r="AC1879" s="4">
        <v>47</v>
      </c>
      <c r="AD1879" s="4" t="s">
        <v>287</v>
      </c>
      <c r="AE1879" s="4" t="s">
        <v>288</v>
      </c>
      <c r="AJ1879" s="4" t="s">
        <v>34</v>
      </c>
      <c r="AK1879" s="4" t="s">
        <v>35</v>
      </c>
      <c r="AL1879" s="4" t="s">
        <v>811</v>
      </c>
      <c r="AM1879" s="4" t="s">
        <v>812</v>
      </c>
      <c r="AT1879" s="4" t="s">
        <v>82</v>
      </c>
      <c r="AU1879" s="4" t="s">
        <v>83</v>
      </c>
      <c r="AV1879" s="4" t="s">
        <v>6494</v>
      </c>
      <c r="AW1879" s="4" t="s">
        <v>589</v>
      </c>
      <c r="BG1879" s="4" t="s">
        <v>82</v>
      </c>
      <c r="BH1879" s="4" t="s">
        <v>83</v>
      </c>
      <c r="BI1879" s="4" t="s">
        <v>6495</v>
      </c>
      <c r="BJ1879" s="4" t="s">
        <v>6496</v>
      </c>
      <c r="BK1879" s="4" t="s">
        <v>82</v>
      </c>
      <c r="BL1879" s="4" t="s">
        <v>83</v>
      </c>
      <c r="BM1879" s="4" t="s">
        <v>6497</v>
      </c>
      <c r="BN1879" s="4" t="s">
        <v>6498</v>
      </c>
      <c r="BO1879" s="4" t="s">
        <v>82</v>
      </c>
      <c r="BP1879" s="4" t="s">
        <v>83</v>
      </c>
      <c r="BQ1879" s="4" t="s">
        <v>6499</v>
      </c>
      <c r="BR1879" s="4" t="s">
        <v>6500</v>
      </c>
      <c r="BS1879" s="4" t="s">
        <v>163</v>
      </c>
      <c r="BT1879" s="4" t="s">
        <v>164</v>
      </c>
    </row>
    <row r="1880" spans="1:72" ht="13.5" customHeight="1">
      <c r="A1880" s="6" t="str">
        <f>HYPERLINK("http://kyu.snu.ac.kr/sdhj/index.jsp?type=hj/GK14791_00IM0001_154a.jpg","1870_해북촌_154a")</f>
        <v>1870_해북촌_154a</v>
      </c>
      <c r="B1880" s="4">
        <v>1870</v>
      </c>
      <c r="C1880" s="4" t="s">
        <v>10230</v>
      </c>
      <c r="D1880" s="4" t="s">
        <v>10231</v>
      </c>
      <c r="E1880" s="4">
        <v>1879</v>
      </c>
      <c r="F1880" s="4">
        <v>10</v>
      </c>
      <c r="G1880" s="4" t="s">
        <v>6367</v>
      </c>
      <c r="H1880" s="4" t="s">
        <v>6368</v>
      </c>
      <c r="I1880" s="4">
        <v>2</v>
      </c>
      <c r="L1880" s="4">
        <v>4</v>
      </c>
      <c r="M1880" s="4" t="s">
        <v>6490</v>
      </c>
      <c r="N1880" s="4" t="s">
        <v>6491</v>
      </c>
      <c r="S1880" s="4" t="s">
        <v>96</v>
      </c>
      <c r="T1880" s="4" t="s">
        <v>97</v>
      </c>
      <c r="W1880" s="4" t="s">
        <v>490</v>
      </c>
      <c r="X1880" s="4" t="s">
        <v>491</v>
      </c>
      <c r="Y1880" s="4" t="s">
        <v>100</v>
      </c>
      <c r="Z1880" s="4" t="s">
        <v>101</v>
      </c>
      <c r="AC1880" s="4">
        <v>44</v>
      </c>
      <c r="AD1880" s="4" t="s">
        <v>480</v>
      </c>
      <c r="AE1880" s="4" t="s">
        <v>481</v>
      </c>
      <c r="AJ1880" s="4" t="s">
        <v>104</v>
      </c>
      <c r="AK1880" s="4" t="s">
        <v>105</v>
      </c>
      <c r="AL1880" s="4" t="s">
        <v>153</v>
      </c>
      <c r="AM1880" s="4" t="s">
        <v>154</v>
      </c>
      <c r="AT1880" s="4" t="s">
        <v>82</v>
      </c>
      <c r="AU1880" s="4" t="s">
        <v>83</v>
      </c>
      <c r="AV1880" s="4" t="s">
        <v>6501</v>
      </c>
      <c r="AW1880" s="4" t="s">
        <v>6502</v>
      </c>
      <c r="BG1880" s="4" t="s">
        <v>82</v>
      </c>
      <c r="BH1880" s="4" t="s">
        <v>83</v>
      </c>
      <c r="BI1880" s="4" t="s">
        <v>6503</v>
      </c>
      <c r="BJ1880" s="4" t="s">
        <v>6504</v>
      </c>
      <c r="BK1880" s="4" t="s">
        <v>82</v>
      </c>
      <c r="BL1880" s="4" t="s">
        <v>83</v>
      </c>
      <c r="BM1880" s="4" t="s">
        <v>6505</v>
      </c>
      <c r="BN1880" s="4" t="s">
        <v>6506</v>
      </c>
      <c r="BO1880" s="4" t="s">
        <v>82</v>
      </c>
      <c r="BP1880" s="4" t="s">
        <v>83</v>
      </c>
      <c r="BQ1880" s="4" t="s">
        <v>6507</v>
      </c>
      <c r="BR1880" s="4" t="s">
        <v>6508</v>
      </c>
      <c r="BS1880" s="4" t="s">
        <v>1656</v>
      </c>
      <c r="BT1880" s="4" t="s">
        <v>1657</v>
      </c>
    </row>
    <row r="1881" spans="1:72" ht="13.5" customHeight="1">
      <c r="A1881" s="6" t="str">
        <f>HYPERLINK("http://kyu.snu.ac.kr/sdhj/index.jsp?type=hj/GK14791_00IM0001_154a.jpg","1870_해북촌_154a")</f>
        <v>1870_해북촌_154a</v>
      </c>
      <c r="B1881" s="4">
        <v>1870</v>
      </c>
      <c r="C1881" s="4" t="s">
        <v>10351</v>
      </c>
      <c r="D1881" s="4" t="s">
        <v>10352</v>
      </c>
      <c r="E1881" s="4">
        <v>1880</v>
      </c>
      <c r="F1881" s="4">
        <v>10</v>
      </c>
      <c r="G1881" s="4" t="s">
        <v>6367</v>
      </c>
      <c r="H1881" s="4" t="s">
        <v>6368</v>
      </c>
      <c r="I1881" s="4">
        <v>2</v>
      </c>
      <c r="L1881" s="4">
        <v>4</v>
      </c>
      <c r="M1881" s="4" t="s">
        <v>6490</v>
      </c>
      <c r="N1881" s="4" t="s">
        <v>6491</v>
      </c>
      <c r="S1881" s="4" t="s">
        <v>116</v>
      </c>
      <c r="T1881" s="4" t="s">
        <v>117</v>
      </c>
      <c r="Y1881" s="4" t="s">
        <v>6509</v>
      </c>
      <c r="Z1881" s="4" t="s">
        <v>6510</v>
      </c>
      <c r="AC1881" s="4">
        <v>19</v>
      </c>
      <c r="AD1881" s="4" t="s">
        <v>122</v>
      </c>
      <c r="AE1881" s="4" t="s">
        <v>123</v>
      </c>
    </row>
    <row r="1882" spans="1:72" ht="13.5" customHeight="1">
      <c r="A1882" s="6" t="str">
        <f>HYPERLINK("http://kyu.snu.ac.kr/sdhj/index.jsp?type=hj/GK14791_00IM0001_154a.jpg","1870_해북촌_154a")</f>
        <v>1870_해북촌_154a</v>
      </c>
      <c r="B1882" s="4">
        <v>1870</v>
      </c>
      <c r="C1882" s="4" t="s">
        <v>9224</v>
      </c>
      <c r="D1882" s="4" t="s">
        <v>9225</v>
      </c>
      <c r="E1882" s="4">
        <v>1881</v>
      </c>
      <c r="F1882" s="4">
        <v>10</v>
      </c>
      <c r="G1882" s="4" t="s">
        <v>6367</v>
      </c>
      <c r="H1882" s="4" t="s">
        <v>6368</v>
      </c>
      <c r="I1882" s="4">
        <v>2</v>
      </c>
      <c r="L1882" s="4">
        <v>4</v>
      </c>
      <c r="M1882" s="4" t="s">
        <v>6490</v>
      </c>
      <c r="N1882" s="4" t="s">
        <v>6491</v>
      </c>
      <c r="T1882" s="4" t="s">
        <v>9227</v>
      </c>
      <c r="U1882" s="4" t="s">
        <v>138</v>
      </c>
      <c r="V1882" s="4" t="s">
        <v>139</v>
      </c>
      <c r="Y1882" s="4" t="s">
        <v>6511</v>
      </c>
      <c r="Z1882" s="4" t="s">
        <v>5377</v>
      </c>
      <c r="AD1882" s="4" t="s">
        <v>278</v>
      </c>
      <c r="AE1882" s="4" t="s">
        <v>279</v>
      </c>
    </row>
    <row r="1883" spans="1:72" ht="13.5" customHeight="1">
      <c r="A1883" s="6" t="str">
        <f>HYPERLINK("http://kyu.snu.ac.kr/sdhj/index.jsp?type=hj/GK14791_00IM0001_154a.jpg","1870_해북촌_154a")</f>
        <v>1870_해북촌_154a</v>
      </c>
      <c r="B1883" s="4">
        <v>1870</v>
      </c>
      <c r="C1883" s="4" t="s">
        <v>9224</v>
      </c>
      <c r="D1883" s="4" t="s">
        <v>9225</v>
      </c>
      <c r="E1883" s="4">
        <v>1882</v>
      </c>
      <c r="F1883" s="4">
        <v>10</v>
      </c>
      <c r="G1883" s="4" t="s">
        <v>6367</v>
      </c>
      <c r="H1883" s="4" t="s">
        <v>6368</v>
      </c>
      <c r="I1883" s="4">
        <v>2</v>
      </c>
      <c r="L1883" s="4">
        <v>4</v>
      </c>
      <c r="M1883" s="4" t="s">
        <v>6490</v>
      </c>
      <c r="N1883" s="4" t="s">
        <v>6491</v>
      </c>
      <c r="T1883" s="4" t="s">
        <v>9227</v>
      </c>
      <c r="U1883" s="4" t="s">
        <v>138</v>
      </c>
      <c r="V1883" s="4" t="s">
        <v>139</v>
      </c>
      <c r="Y1883" s="4" t="s">
        <v>6512</v>
      </c>
      <c r="Z1883" s="4" t="s">
        <v>1894</v>
      </c>
      <c r="AD1883" s="4" t="s">
        <v>540</v>
      </c>
      <c r="AE1883" s="4" t="s">
        <v>541</v>
      </c>
    </row>
    <row r="1884" spans="1:72" ht="13.5" customHeight="1">
      <c r="A1884" s="6" t="str">
        <f>HYPERLINK("http://kyu.snu.ac.kr/sdhj/index.jsp?type=hj/GK14791_00IM0001_154a.jpg","1870_해북촌_154a")</f>
        <v>1870_해북촌_154a</v>
      </c>
      <c r="B1884" s="4">
        <v>1870</v>
      </c>
      <c r="C1884" s="4" t="s">
        <v>9224</v>
      </c>
      <c r="D1884" s="4" t="s">
        <v>9225</v>
      </c>
      <c r="E1884" s="4">
        <v>1883</v>
      </c>
      <c r="F1884" s="4">
        <v>10</v>
      </c>
      <c r="G1884" s="4" t="s">
        <v>6367</v>
      </c>
      <c r="H1884" s="4" t="s">
        <v>6368</v>
      </c>
      <c r="I1884" s="4">
        <v>2</v>
      </c>
      <c r="L1884" s="4">
        <v>5</v>
      </c>
      <c r="M1884" s="4" t="s">
        <v>6513</v>
      </c>
      <c r="N1884" s="4" t="s">
        <v>6514</v>
      </c>
      <c r="T1884" s="4" t="s">
        <v>9572</v>
      </c>
      <c r="U1884" s="4" t="s">
        <v>73</v>
      </c>
      <c r="V1884" s="4" t="s">
        <v>74</v>
      </c>
      <c r="W1884" s="4" t="s">
        <v>75</v>
      </c>
      <c r="X1884" s="4" t="s">
        <v>10153</v>
      </c>
      <c r="Y1884" s="4" t="s">
        <v>6515</v>
      </c>
      <c r="Z1884" s="4" t="s">
        <v>4383</v>
      </c>
      <c r="AC1884" s="4">
        <v>77</v>
      </c>
      <c r="AD1884" s="4" t="s">
        <v>194</v>
      </c>
      <c r="AE1884" s="4" t="s">
        <v>195</v>
      </c>
      <c r="AJ1884" s="4" t="s">
        <v>34</v>
      </c>
      <c r="AK1884" s="4" t="s">
        <v>35</v>
      </c>
      <c r="AL1884" s="4" t="s">
        <v>222</v>
      </c>
      <c r="AM1884" s="4" t="s">
        <v>223</v>
      </c>
      <c r="AT1884" s="4" t="s">
        <v>82</v>
      </c>
      <c r="AU1884" s="4" t="s">
        <v>83</v>
      </c>
      <c r="AV1884" s="4" t="s">
        <v>6516</v>
      </c>
      <c r="AW1884" s="4" t="s">
        <v>10353</v>
      </c>
      <c r="BG1884" s="4" t="s">
        <v>82</v>
      </c>
      <c r="BH1884" s="4" t="s">
        <v>83</v>
      </c>
      <c r="BI1884" s="4" t="s">
        <v>10354</v>
      </c>
      <c r="BJ1884" s="4" t="s">
        <v>6517</v>
      </c>
      <c r="BK1884" s="4" t="s">
        <v>82</v>
      </c>
      <c r="BL1884" s="4" t="s">
        <v>83</v>
      </c>
      <c r="BM1884" s="4" t="s">
        <v>6518</v>
      </c>
      <c r="BN1884" s="4" t="s">
        <v>6519</v>
      </c>
      <c r="BO1884" s="4" t="s">
        <v>82</v>
      </c>
      <c r="BP1884" s="4" t="s">
        <v>83</v>
      </c>
      <c r="BQ1884" s="4" t="s">
        <v>6520</v>
      </c>
      <c r="BR1884" s="4" t="s">
        <v>6521</v>
      </c>
      <c r="BS1884" s="4" t="s">
        <v>6522</v>
      </c>
      <c r="BT1884" s="4" t="s">
        <v>2173</v>
      </c>
    </row>
    <row r="1885" spans="1:72" ht="13.5" customHeight="1">
      <c r="A1885" s="6" t="str">
        <f>HYPERLINK("http://kyu.snu.ac.kr/sdhj/index.jsp?type=hj/GK14791_00IM0001_154a.jpg","1870_해북촌_154a")</f>
        <v>1870_해북촌_154a</v>
      </c>
      <c r="B1885" s="4">
        <v>1870</v>
      </c>
      <c r="C1885" s="4" t="s">
        <v>9152</v>
      </c>
      <c r="D1885" s="4" t="s">
        <v>9153</v>
      </c>
      <c r="E1885" s="4">
        <v>1884</v>
      </c>
      <c r="F1885" s="4">
        <v>10</v>
      </c>
      <c r="G1885" s="4" t="s">
        <v>6367</v>
      </c>
      <c r="H1885" s="4" t="s">
        <v>6368</v>
      </c>
      <c r="I1885" s="4">
        <v>2</v>
      </c>
      <c r="L1885" s="4">
        <v>5</v>
      </c>
      <c r="M1885" s="4" t="s">
        <v>6513</v>
      </c>
      <c r="N1885" s="4" t="s">
        <v>6514</v>
      </c>
      <c r="S1885" s="4" t="s">
        <v>96</v>
      </c>
      <c r="T1885" s="4" t="s">
        <v>97</v>
      </c>
      <c r="W1885" s="4" t="s">
        <v>688</v>
      </c>
      <c r="X1885" s="4" t="s">
        <v>689</v>
      </c>
      <c r="Y1885" s="4" t="s">
        <v>100</v>
      </c>
      <c r="Z1885" s="4" t="s">
        <v>101</v>
      </c>
      <c r="AC1885" s="4">
        <v>60</v>
      </c>
      <c r="AD1885" s="4" t="s">
        <v>813</v>
      </c>
      <c r="AE1885" s="4" t="s">
        <v>814</v>
      </c>
      <c r="AJ1885" s="4" t="s">
        <v>34</v>
      </c>
      <c r="AK1885" s="4" t="s">
        <v>35</v>
      </c>
      <c r="AL1885" s="4" t="s">
        <v>222</v>
      </c>
      <c r="AM1885" s="4" t="s">
        <v>223</v>
      </c>
      <c r="AT1885" s="4" t="s">
        <v>82</v>
      </c>
      <c r="AU1885" s="4" t="s">
        <v>83</v>
      </c>
      <c r="AV1885" s="4" t="s">
        <v>467</v>
      </c>
      <c r="AW1885" s="4" t="s">
        <v>468</v>
      </c>
      <c r="BG1885" s="4" t="s">
        <v>82</v>
      </c>
      <c r="BH1885" s="4" t="s">
        <v>83</v>
      </c>
      <c r="BI1885" s="4" t="s">
        <v>6523</v>
      </c>
      <c r="BJ1885" s="4" t="s">
        <v>6524</v>
      </c>
      <c r="BK1885" s="4" t="s">
        <v>82</v>
      </c>
      <c r="BL1885" s="4" t="s">
        <v>83</v>
      </c>
      <c r="BM1885" s="4" t="s">
        <v>6525</v>
      </c>
      <c r="BN1885" s="4" t="s">
        <v>6526</v>
      </c>
      <c r="BO1885" s="4" t="s">
        <v>82</v>
      </c>
      <c r="BP1885" s="4" t="s">
        <v>83</v>
      </c>
      <c r="BQ1885" s="4" t="s">
        <v>6527</v>
      </c>
      <c r="BR1885" s="4" t="s">
        <v>6528</v>
      </c>
      <c r="BS1885" s="4" t="s">
        <v>202</v>
      </c>
      <c r="BT1885" s="4" t="s">
        <v>203</v>
      </c>
    </row>
    <row r="1886" spans="1:72" ht="13.5" customHeight="1">
      <c r="A1886" s="6" t="str">
        <f>HYPERLINK("http://kyu.snu.ac.kr/sdhj/index.jsp?type=hj/GK14791_00IM0001_154a.jpg","1870_해북촌_154a")</f>
        <v>1870_해북촌_154a</v>
      </c>
      <c r="B1886" s="4">
        <v>1870</v>
      </c>
      <c r="C1886" s="4" t="s">
        <v>9146</v>
      </c>
      <c r="D1886" s="4" t="s">
        <v>9147</v>
      </c>
      <c r="E1886" s="4">
        <v>1885</v>
      </c>
      <c r="F1886" s="4">
        <v>10</v>
      </c>
      <c r="G1886" s="4" t="s">
        <v>6367</v>
      </c>
      <c r="H1886" s="4" t="s">
        <v>6368</v>
      </c>
      <c r="I1886" s="4">
        <v>2</v>
      </c>
      <c r="L1886" s="4">
        <v>5</v>
      </c>
      <c r="M1886" s="4" t="s">
        <v>6513</v>
      </c>
      <c r="N1886" s="4" t="s">
        <v>6514</v>
      </c>
      <c r="S1886" s="4" t="s">
        <v>116</v>
      </c>
      <c r="T1886" s="4" t="s">
        <v>117</v>
      </c>
      <c r="Y1886" s="4" t="s">
        <v>6529</v>
      </c>
      <c r="Z1886" s="4" t="s">
        <v>6530</v>
      </c>
      <c r="AA1886" s="4" t="s">
        <v>6531</v>
      </c>
      <c r="AB1886" s="4" t="s">
        <v>6532</v>
      </c>
      <c r="AC1886" s="4">
        <v>42</v>
      </c>
      <c r="AD1886" s="4" t="s">
        <v>308</v>
      </c>
      <c r="AE1886" s="4" t="s">
        <v>309</v>
      </c>
    </row>
    <row r="1887" spans="1:72" ht="13.5" customHeight="1">
      <c r="A1887" s="6" t="str">
        <f>HYPERLINK("http://kyu.snu.ac.kr/sdhj/index.jsp?type=hj/GK14791_00IM0001_154a.jpg","1870_해북촌_154a")</f>
        <v>1870_해북촌_154a</v>
      </c>
      <c r="B1887" s="4">
        <v>1870</v>
      </c>
      <c r="C1887" s="4" t="s">
        <v>9417</v>
      </c>
      <c r="D1887" s="4" t="s">
        <v>9418</v>
      </c>
      <c r="E1887" s="4">
        <v>1886</v>
      </c>
      <c r="F1887" s="4">
        <v>10</v>
      </c>
      <c r="G1887" s="4" t="s">
        <v>6367</v>
      </c>
      <c r="H1887" s="4" t="s">
        <v>6368</v>
      </c>
      <c r="I1887" s="4">
        <v>2</v>
      </c>
      <c r="L1887" s="4">
        <v>5</v>
      </c>
      <c r="M1887" s="4" t="s">
        <v>6513</v>
      </c>
      <c r="N1887" s="4" t="s">
        <v>6514</v>
      </c>
      <c r="S1887" s="4" t="s">
        <v>124</v>
      </c>
      <c r="T1887" s="4" t="s">
        <v>125</v>
      </c>
      <c r="W1887" s="4" t="s">
        <v>647</v>
      </c>
      <c r="X1887" s="4" t="s">
        <v>648</v>
      </c>
      <c r="Y1887" s="4" t="s">
        <v>100</v>
      </c>
      <c r="Z1887" s="4" t="s">
        <v>101</v>
      </c>
      <c r="AC1887" s="4">
        <v>37</v>
      </c>
      <c r="AD1887" s="4" t="s">
        <v>278</v>
      </c>
      <c r="AE1887" s="4" t="s">
        <v>279</v>
      </c>
    </row>
    <row r="1888" spans="1:72" ht="13.5" customHeight="1">
      <c r="A1888" s="6" t="str">
        <f>HYPERLINK("http://kyu.snu.ac.kr/sdhj/index.jsp?type=hj/GK14791_00IM0001_154b.jpg","1870_해북촌_154b")</f>
        <v>1870_해북촌_154b</v>
      </c>
      <c r="B1888" s="4">
        <v>1870</v>
      </c>
      <c r="C1888" s="4" t="s">
        <v>9417</v>
      </c>
      <c r="D1888" s="4" t="s">
        <v>9418</v>
      </c>
      <c r="E1888" s="4">
        <v>1887</v>
      </c>
      <c r="F1888" s="4">
        <v>10</v>
      </c>
      <c r="G1888" s="4" t="s">
        <v>6367</v>
      </c>
      <c r="H1888" s="4" t="s">
        <v>6368</v>
      </c>
      <c r="I1888" s="4">
        <v>2</v>
      </c>
      <c r="L1888" s="4">
        <v>5</v>
      </c>
      <c r="M1888" s="4" t="s">
        <v>6513</v>
      </c>
      <c r="N1888" s="4" t="s">
        <v>6514</v>
      </c>
      <c r="T1888" s="4" t="s">
        <v>9574</v>
      </c>
      <c r="U1888" s="4" t="s">
        <v>138</v>
      </c>
      <c r="V1888" s="4" t="s">
        <v>139</v>
      </c>
      <c r="Y1888" s="4" t="s">
        <v>1122</v>
      </c>
      <c r="Z1888" s="4" t="s">
        <v>1123</v>
      </c>
      <c r="AD1888" s="4" t="s">
        <v>778</v>
      </c>
      <c r="AE1888" s="4" t="s">
        <v>779</v>
      </c>
    </row>
    <row r="1889" spans="1:72" ht="13.5" customHeight="1">
      <c r="A1889" s="6" t="str">
        <f>HYPERLINK("http://kyu.snu.ac.kr/sdhj/index.jsp?type=hj/GK14791_00IM0001_154b.jpg","1870_해북촌_154b")</f>
        <v>1870_해북촌_154b</v>
      </c>
      <c r="B1889" s="4">
        <v>1870</v>
      </c>
      <c r="C1889" s="4" t="s">
        <v>9417</v>
      </c>
      <c r="D1889" s="4" t="s">
        <v>9418</v>
      </c>
      <c r="E1889" s="4">
        <v>1888</v>
      </c>
      <c r="F1889" s="4">
        <v>10</v>
      </c>
      <c r="G1889" s="4" t="s">
        <v>6367</v>
      </c>
      <c r="H1889" s="4" t="s">
        <v>6368</v>
      </c>
      <c r="I1889" s="4">
        <v>3</v>
      </c>
      <c r="J1889" s="4" t="s">
        <v>6533</v>
      </c>
      <c r="K1889" s="4" t="s">
        <v>10355</v>
      </c>
      <c r="L1889" s="4">
        <v>1</v>
      </c>
      <c r="M1889" s="4" t="s">
        <v>6534</v>
      </c>
      <c r="N1889" s="4" t="s">
        <v>6535</v>
      </c>
      <c r="T1889" s="4" t="s">
        <v>10356</v>
      </c>
      <c r="U1889" s="4" t="s">
        <v>73</v>
      </c>
      <c r="V1889" s="4" t="s">
        <v>74</v>
      </c>
      <c r="W1889" s="4" t="s">
        <v>75</v>
      </c>
      <c r="X1889" s="4" t="s">
        <v>10357</v>
      </c>
      <c r="Y1889" s="4" t="s">
        <v>6536</v>
      </c>
      <c r="Z1889" s="4" t="s">
        <v>6537</v>
      </c>
      <c r="AC1889" s="4">
        <v>60</v>
      </c>
      <c r="AD1889" s="4" t="s">
        <v>308</v>
      </c>
      <c r="AE1889" s="4" t="s">
        <v>309</v>
      </c>
      <c r="AJ1889" s="4" t="s">
        <v>34</v>
      </c>
      <c r="AK1889" s="4" t="s">
        <v>35</v>
      </c>
      <c r="AL1889" s="4" t="s">
        <v>222</v>
      </c>
      <c r="AM1889" s="4" t="s">
        <v>223</v>
      </c>
      <c r="AT1889" s="4" t="s">
        <v>82</v>
      </c>
      <c r="AU1889" s="4" t="s">
        <v>83</v>
      </c>
      <c r="AV1889" s="4" t="s">
        <v>6538</v>
      </c>
      <c r="AW1889" s="4" t="s">
        <v>6168</v>
      </c>
      <c r="BG1889" s="4" t="s">
        <v>82</v>
      </c>
      <c r="BH1889" s="4" t="s">
        <v>83</v>
      </c>
      <c r="BI1889" s="4" t="s">
        <v>6539</v>
      </c>
      <c r="BJ1889" s="4" t="s">
        <v>6540</v>
      </c>
      <c r="BK1889" s="4" t="s">
        <v>82</v>
      </c>
      <c r="BL1889" s="4" t="s">
        <v>83</v>
      </c>
      <c r="BM1889" s="4" t="s">
        <v>2732</v>
      </c>
      <c r="BN1889" s="4" t="s">
        <v>2733</v>
      </c>
      <c r="BO1889" s="4" t="s">
        <v>82</v>
      </c>
      <c r="BP1889" s="4" t="s">
        <v>83</v>
      </c>
      <c r="BQ1889" s="4" t="s">
        <v>6541</v>
      </c>
      <c r="BR1889" s="4" t="s">
        <v>6542</v>
      </c>
      <c r="BS1889" s="4" t="s">
        <v>222</v>
      </c>
      <c r="BT1889" s="4" t="s">
        <v>223</v>
      </c>
    </row>
    <row r="1890" spans="1:72" ht="13.5" customHeight="1">
      <c r="A1890" s="6" t="str">
        <f>HYPERLINK("http://kyu.snu.ac.kr/sdhj/index.jsp?type=hj/GK14791_00IM0001_154b.jpg","1870_해북촌_154b")</f>
        <v>1870_해북촌_154b</v>
      </c>
      <c r="B1890" s="4">
        <v>1870</v>
      </c>
      <c r="C1890" s="4" t="s">
        <v>9222</v>
      </c>
      <c r="D1890" s="4" t="s">
        <v>9223</v>
      </c>
      <c r="E1890" s="4">
        <v>1889</v>
      </c>
      <c r="F1890" s="4">
        <v>10</v>
      </c>
      <c r="G1890" s="4" t="s">
        <v>6367</v>
      </c>
      <c r="H1890" s="4" t="s">
        <v>6368</v>
      </c>
      <c r="I1890" s="4">
        <v>3</v>
      </c>
      <c r="L1890" s="4">
        <v>1</v>
      </c>
      <c r="M1890" s="4" t="s">
        <v>6534</v>
      </c>
      <c r="N1890" s="4" t="s">
        <v>6535</v>
      </c>
      <c r="S1890" s="4" t="s">
        <v>96</v>
      </c>
      <c r="T1890" s="4" t="s">
        <v>97</v>
      </c>
      <c r="W1890" s="4" t="s">
        <v>426</v>
      </c>
      <c r="X1890" s="4" t="s">
        <v>427</v>
      </c>
      <c r="Y1890" s="4" t="s">
        <v>100</v>
      </c>
      <c r="Z1890" s="4" t="s">
        <v>101</v>
      </c>
      <c r="AC1890" s="4">
        <v>64</v>
      </c>
      <c r="AD1890" s="4" t="s">
        <v>738</v>
      </c>
      <c r="AE1890" s="4" t="s">
        <v>739</v>
      </c>
      <c r="AJ1890" s="4" t="s">
        <v>104</v>
      </c>
      <c r="AK1890" s="4" t="s">
        <v>105</v>
      </c>
      <c r="AL1890" s="4" t="s">
        <v>428</v>
      </c>
      <c r="AM1890" s="4" t="s">
        <v>429</v>
      </c>
      <c r="AT1890" s="4" t="s">
        <v>82</v>
      </c>
      <c r="AU1890" s="4" t="s">
        <v>83</v>
      </c>
      <c r="AV1890" s="4" t="s">
        <v>6543</v>
      </c>
      <c r="AW1890" s="4" t="s">
        <v>6544</v>
      </c>
      <c r="BG1890" s="4" t="s">
        <v>82</v>
      </c>
      <c r="BH1890" s="4" t="s">
        <v>83</v>
      </c>
      <c r="BI1890" s="4" t="s">
        <v>2686</v>
      </c>
      <c r="BJ1890" s="4" t="s">
        <v>2687</v>
      </c>
      <c r="BK1890" s="4" t="s">
        <v>82</v>
      </c>
      <c r="BL1890" s="4" t="s">
        <v>83</v>
      </c>
      <c r="BM1890" s="4" t="s">
        <v>9672</v>
      </c>
      <c r="BN1890" s="4" t="s">
        <v>10358</v>
      </c>
      <c r="BQ1890" s="4" t="s">
        <v>6545</v>
      </c>
      <c r="BR1890" s="4" t="s">
        <v>6546</v>
      </c>
      <c r="BS1890" s="4" t="s">
        <v>202</v>
      </c>
      <c r="BT1890" s="4" t="s">
        <v>203</v>
      </c>
    </row>
    <row r="1891" spans="1:72" ht="13.5" customHeight="1">
      <c r="A1891" s="6" t="str">
        <f>HYPERLINK("http://kyu.snu.ac.kr/sdhj/index.jsp?type=hj/GK14791_00IM0001_154b.jpg","1870_해북촌_154b")</f>
        <v>1870_해북촌_154b</v>
      </c>
      <c r="B1891" s="4">
        <v>1870</v>
      </c>
      <c r="C1891" s="4" t="s">
        <v>9152</v>
      </c>
      <c r="D1891" s="4" t="s">
        <v>9153</v>
      </c>
      <c r="E1891" s="4">
        <v>1890</v>
      </c>
      <c r="F1891" s="4">
        <v>10</v>
      </c>
      <c r="G1891" s="4" t="s">
        <v>6367</v>
      </c>
      <c r="H1891" s="4" t="s">
        <v>6368</v>
      </c>
      <c r="I1891" s="4">
        <v>3</v>
      </c>
      <c r="L1891" s="4">
        <v>1</v>
      </c>
      <c r="M1891" s="4" t="s">
        <v>6534</v>
      </c>
      <c r="N1891" s="4" t="s">
        <v>6535</v>
      </c>
      <c r="S1891" s="4" t="s">
        <v>116</v>
      </c>
      <c r="T1891" s="4" t="s">
        <v>117</v>
      </c>
      <c r="Y1891" s="4" t="s">
        <v>5273</v>
      </c>
      <c r="Z1891" s="4" t="s">
        <v>5274</v>
      </c>
      <c r="AC1891" s="4">
        <v>28</v>
      </c>
      <c r="AD1891" s="4" t="s">
        <v>242</v>
      </c>
      <c r="AE1891" s="4" t="s">
        <v>243</v>
      </c>
    </row>
    <row r="1892" spans="1:72" ht="13.5" customHeight="1">
      <c r="A1892" s="6" t="str">
        <f>HYPERLINK("http://kyu.snu.ac.kr/sdhj/index.jsp?type=hj/GK14791_00IM0001_154b.jpg","1870_해북촌_154b")</f>
        <v>1870_해북촌_154b</v>
      </c>
      <c r="B1892" s="4">
        <v>1870</v>
      </c>
      <c r="C1892" s="4" t="s">
        <v>10359</v>
      </c>
      <c r="D1892" s="4" t="s">
        <v>10360</v>
      </c>
      <c r="E1892" s="4">
        <v>1891</v>
      </c>
      <c r="F1892" s="4">
        <v>10</v>
      </c>
      <c r="G1892" s="4" t="s">
        <v>6367</v>
      </c>
      <c r="H1892" s="4" t="s">
        <v>6368</v>
      </c>
      <c r="I1892" s="4">
        <v>3</v>
      </c>
      <c r="L1892" s="4">
        <v>1</v>
      </c>
      <c r="M1892" s="4" t="s">
        <v>6534</v>
      </c>
      <c r="N1892" s="4" t="s">
        <v>6535</v>
      </c>
      <c r="S1892" s="4" t="s">
        <v>124</v>
      </c>
      <c r="T1892" s="4" t="s">
        <v>125</v>
      </c>
      <c r="W1892" s="4" t="s">
        <v>126</v>
      </c>
      <c r="X1892" s="4" t="s">
        <v>10361</v>
      </c>
      <c r="Y1892" s="4" t="s">
        <v>100</v>
      </c>
      <c r="Z1892" s="4" t="s">
        <v>101</v>
      </c>
      <c r="AC1892" s="4">
        <v>29</v>
      </c>
      <c r="AD1892" s="4" t="s">
        <v>771</v>
      </c>
      <c r="AE1892" s="4" t="s">
        <v>772</v>
      </c>
    </row>
    <row r="1893" spans="1:72" ht="13.5" customHeight="1">
      <c r="A1893" s="6" t="str">
        <f>HYPERLINK("http://kyu.snu.ac.kr/sdhj/index.jsp?type=hj/GK14791_00IM0001_154b.jpg","1870_해북촌_154b")</f>
        <v>1870_해북촌_154b</v>
      </c>
      <c r="B1893" s="4">
        <v>1870</v>
      </c>
      <c r="C1893" s="4" t="s">
        <v>10359</v>
      </c>
      <c r="D1893" s="4" t="s">
        <v>10360</v>
      </c>
      <c r="E1893" s="4">
        <v>1892</v>
      </c>
      <c r="F1893" s="4">
        <v>10</v>
      </c>
      <c r="G1893" s="4" t="s">
        <v>6367</v>
      </c>
      <c r="H1893" s="4" t="s">
        <v>6368</v>
      </c>
      <c r="I1893" s="4">
        <v>3</v>
      </c>
      <c r="L1893" s="4">
        <v>1</v>
      </c>
      <c r="M1893" s="4" t="s">
        <v>6534</v>
      </c>
      <c r="N1893" s="4" t="s">
        <v>6535</v>
      </c>
      <c r="T1893" s="4" t="s">
        <v>10362</v>
      </c>
      <c r="U1893" s="4" t="s">
        <v>138</v>
      </c>
      <c r="V1893" s="4" t="s">
        <v>139</v>
      </c>
      <c r="Y1893" s="4" t="s">
        <v>1441</v>
      </c>
      <c r="Z1893" s="4" t="s">
        <v>1442</v>
      </c>
      <c r="AD1893" s="4" t="s">
        <v>492</v>
      </c>
      <c r="AE1893" s="4" t="s">
        <v>493</v>
      </c>
    </row>
    <row r="1894" spans="1:72" ht="13.5" customHeight="1">
      <c r="A1894" s="6" t="str">
        <f>HYPERLINK("http://kyu.snu.ac.kr/sdhj/index.jsp?type=hj/GK14791_00IM0001_154b.jpg","1870_해북촌_154b")</f>
        <v>1870_해북촌_154b</v>
      </c>
      <c r="B1894" s="4">
        <v>1870</v>
      </c>
      <c r="C1894" s="4" t="s">
        <v>10359</v>
      </c>
      <c r="D1894" s="4" t="s">
        <v>10360</v>
      </c>
      <c r="E1894" s="4">
        <v>1893</v>
      </c>
      <c r="F1894" s="4">
        <v>10</v>
      </c>
      <c r="G1894" s="4" t="s">
        <v>6367</v>
      </c>
      <c r="H1894" s="4" t="s">
        <v>6368</v>
      </c>
      <c r="I1894" s="4">
        <v>3</v>
      </c>
      <c r="L1894" s="4">
        <v>2</v>
      </c>
      <c r="M1894" s="4" t="s">
        <v>6547</v>
      </c>
      <c r="N1894" s="4" t="s">
        <v>6548</v>
      </c>
      <c r="T1894" s="4" t="s">
        <v>10363</v>
      </c>
      <c r="U1894" s="4" t="s">
        <v>73</v>
      </c>
      <c r="V1894" s="4" t="s">
        <v>74</v>
      </c>
      <c r="W1894" s="4" t="s">
        <v>198</v>
      </c>
      <c r="X1894" s="4" t="s">
        <v>199</v>
      </c>
      <c r="Y1894" s="4" t="s">
        <v>10364</v>
      </c>
      <c r="Z1894" s="4" t="s">
        <v>10365</v>
      </c>
      <c r="AC1894" s="4">
        <v>68</v>
      </c>
      <c r="AD1894" s="4" t="s">
        <v>560</v>
      </c>
      <c r="AE1894" s="4" t="s">
        <v>561</v>
      </c>
      <c r="AJ1894" s="4" t="s">
        <v>34</v>
      </c>
      <c r="AK1894" s="4" t="s">
        <v>35</v>
      </c>
      <c r="AL1894" s="4" t="s">
        <v>202</v>
      </c>
      <c r="AM1894" s="4" t="s">
        <v>203</v>
      </c>
      <c r="AT1894" s="4" t="s">
        <v>82</v>
      </c>
      <c r="AU1894" s="4" t="s">
        <v>83</v>
      </c>
      <c r="AV1894" s="4" t="s">
        <v>6549</v>
      </c>
      <c r="AW1894" s="4" t="s">
        <v>6550</v>
      </c>
      <c r="BG1894" s="4" t="s">
        <v>82</v>
      </c>
      <c r="BH1894" s="4" t="s">
        <v>83</v>
      </c>
      <c r="BI1894" s="4" t="s">
        <v>6551</v>
      </c>
      <c r="BJ1894" s="4" t="s">
        <v>3481</v>
      </c>
      <c r="BK1894" s="4" t="s">
        <v>82</v>
      </c>
      <c r="BL1894" s="4" t="s">
        <v>83</v>
      </c>
      <c r="BM1894" s="4" t="s">
        <v>6552</v>
      </c>
      <c r="BN1894" s="4" t="s">
        <v>1369</v>
      </c>
      <c r="BO1894" s="4" t="s">
        <v>82</v>
      </c>
      <c r="BP1894" s="4" t="s">
        <v>83</v>
      </c>
      <c r="BQ1894" s="4" t="s">
        <v>5531</v>
      </c>
      <c r="BR1894" s="4" t="s">
        <v>5532</v>
      </c>
      <c r="BS1894" s="4" t="s">
        <v>757</v>
      </c>
      <c r="BT1894" s="4" t="s">
        <v>758</v>
      </c>
    </row>
    <row r="1895" spans="1:72" ht="13.5" customHeight="1">
      <c r="A1895" s="6" t="str">
        <f>HYPERLINK("http://kyu.snu.ac.kr/sdhj/index.jsp?type=hj/GK14791_00IM0001_154b.jpg","1870_해북촌_154b")</f>
        <v>1870_해북촌_154b</v>
      </c>
      <c r="B1895" s="4">
        <v>1870</v>
      </c>
      <c r="C1895" s="4" t="s">
        <v>10366</v>
      </c>
      <c r="D1895" s="4" t="s">
        <v>10367</v>
      </c>
      <c r="E1895" s="4">
        <v>1894</v>
      </c>
      <c r="F1895" s="4">
        <v>10</v>
      </c>
      <c r="G1895" s="4" t="s">
        <v>6367</v>
      </c>
      <c r="H1895" s="4" t="s">
        <v>6368</v>
      </c>
      <c r="I1895" s="4">
        <v>3</v>
      </c>
      <c r="L1895" s="4">
        <v>2</v>
      </c>
      <c r="M1895" s="4" t="s">
        <v>6547</v>
      </c>
      <c r="N1895" s="4" t="s">
        <v>6548</v>
      </c>
      <c r="S1895" s="4" t="s">
        <v>214</v>
      </c>
      <c r="T1895" s="4" t="s">
        <v>215</v>
      </c>
      <c r="W1895" s="4" t="s">
        <v>1269</v>
      </c>
      <c r="X1895" s="4" t="s">
        <v>585</v>
      </c>
      <c r="Y1895" s="4" t="s">
        <v>100</v>
      </c>
      <c r="Z1895" s="4" t="s">
        <v>101</v>
      </c>
      <c r="AC1895" s="4">
        <v>90</v>
      </c>
      <c r="AD1895" s="4" t="s">
        <v>169</v>
      </c>
      <c r="AE1895" s="4" t="s">
        <v>170</v>
      </c>
    </row>
    <row r="1896" spans="1:72" ht="13.5" customHeight="1">
      <c r="A1896" s="6" t="str">
        <f>HYPERLINK("http://kyu.snu.ac.kr/sdhj/index.jsp?type=hj/GK14791_00IM0001_154b.jpg","1870_해북촌_154b")</f>
        <v>1870_해북촌_154b</v>
      </c>
      <c r="B1896" s="4">
        <v>1870</v>
      </c>
      <c r="C1896" s="4" t="s">
        <v>10366</v>
      </c>
      <c r="D1896" s="4" t="s">
        <v>10367</v>
      </c>
      <c r="E1896" s="4">
        <v>1895</v>
      </c>
      <c r="F1896" s="4">
        <v>10</v>
      </c>
      <c r="G1896" s="4" t="s">
        <v>6367</v>
      </c>
      <c r="H1896" s="4" t="s">
        <v>6368</v>
      </c>
      <c r="I1896" s="4">
        <v>3</v>
      </c>
      <c r="L1896" s="4">
        <v>2</v>
      </c>
      <c r="M1896" s="4" t="s">
        <v>6547</v>
      </c>
      <c r="N1896" s="4" t="s">
        <v>6548</v>
      </c>
      <c r="S1896" s="4" t="s">
        <v>96</v>
      </c>
      <c r="T1896" s="4" t="s">
        <v>97</v>
      </c>
      <c r="W1896" s="4" t="s">
        <v>75</v>
      </c>
      <c r="X1896" s="4" t="s">
        <v>10368</v>
      </c>
      <c r="Y1896" s="4" t="s">
        <v>100</v>
      </c>
      <c r="Z1896" s="4" t="s">
        <v>101</v>
      </c>
      <c r="AC1896" s="4">
        <v>70</v>
      </c>
      <c r="AD1896" s="4" t="s">
        <v>10369</v>
      </c>
      <c r="AE1896" s="4" t="s">
        <v>239</v>
      </c>
      <c r="AJ1896" s="4" t="s">
        <v>104</v>
      </c>
      <c r="AK1896" s="4" t="s">
        <v>105</v>
      </c>
      <c r="AL1896" s="4" t="s">
        <v>260</v>
      </c>
      <c r="AM1896" s="4" t="s">
        <v>261</v>
      </c>
      <c r="AT1896" s="4" t="s">
        <v>82</v>
      </c>
      <c r="AU1896" s="4" t="s">
        <v>83</v>
      </c>
      <c r="AV1896" s="4" t="s">
        <v>2109</v>
      </c>
      <c r="AW1896" s="4" t="s">
        <v>946</v>
      </c>
      <c r="BG1896" s="4" t="s">
        <v>82</v>
      </c>
      <c r="BH1896" s="4" t="s">
        <v>83</v>
      </c>
      <c r="BI1896" s="4" t="s">
        <v>6553</v>
      </c>
      <c r="BJ1896" s="4" t="s">
        <v>6554</v>
      </c>
      <c r="BK1896" s="4" t="s">
        <v>82</v>
      </c>
      <c r="BL1896" s="4" t="s">
        <v>83</v>
      </c>
      <c r="BM1896" s="4" t="s">
        <v>6555</v>
      </c>
      <c r="BN1896" s="4" t="s">
        <v>6556</v>
      </c>
      <c r="BO1896" s="4" t="s">
        <v>82</v>
      </c>
      <c r="BP1896" s="4" t="s">
        <v>83</v>
      </c>
      <c r="BQ1896" s="4" t="s">
        <v>6557</v>
      </c>
      <c r="BR1896" s="4" t="s">
        <v>6558</v>
      </c>
      <c r="BS1896" s="4" t="s">
        <v>5466</v>
      </c>
      <c r="BT1896" s="4" t="s">
        <v>5467</v>
      </c>
    </row>
    <row r="1897" spans="1:72" ht="13.5" customHeight="1">
      <c r="A1897" s="6" t="str">
        <f>HYPERLINK("http://kyu.snu.ac.kr/sdhj/index.jsp?type=hj/GK14791_00IM0001_154b.jpg","1870_해북촌_154b")</f>
        <v>1870_해북촌_154b</v>
      </c>
      <c r="B1897" s="4">
        <v>1870</v>
      </c>
      <c r="C1897" s="4" t="s">
        <v>9199</v>
      </c>
      <c r="D1897" s="4" t="s">
        <v>9200</v>
      </c>
      <c r="E1897" s="4">
        <v>1896</v>
      </c>
      <c r="F1897" s="4">
        <v>10</v>
      </c>
      <c r="G1897" s="4" t="s">
        <v>6367</v>
      </c>
      <c r="H1897" s="4" t="s">
        <v>6368</v>
      </c>
      <c r="I1897" s="4">
        <v>3</v>
      </c>
      <c r="L1897" s="4">
        <v>2</v>
      </c>
      <c r="M1897" s="4" t="s">
        <v>6547</v>
      </c>
      <c r="N1897" s="4" t="s">
        <v>6548</v>
      </c>
      <c r="S1897" s="4" t="s">
        <v>165</v>
      </c>
      <c r="T1897" s="4" t="s">
        <v>166</v>
      </c>
      <c r="Y1897" s="4" t="s">
        <v>6559</v>
      </c>
      <c r="Z1897" s="4" t="s">
        <v>10370</v>
      </c>
      <c r="AC1897" s="4">
        <v>47</v>
      </c>
      <c r="AD1897" s="4" t="s">
        <v>287</v>
      </c>
      <c r="AE1897" s="4" t="s">
        <v>288</v>
      </c>
    </row>
    <row r="1898" spans="1:72" ht="13.5" customHeight="1">
      <c r="A1898" s="6" t="str">
        <f>HYPERLINK("http://kyu.snu.ac.kr/sdhj/index.jsp?type=hj/GK14791_00IM0001_154b.jpg","1870_해북촌_154b")</f>
        <v>1870_해북촌_154b</v>
      </c>
      <c r="B1898" s="4">
        <v>1870</v>
      </c>
      <c r="C1898" s="4" t="s">
        <v>10366</v>
      </c>
      <c r="D1898" s="4" t="s">
        <v>10367</v>
      </c>
      <c r="E1898" s="4">
        <v>1897</v>
      </c>
      <c r="F1898" s="4">
        <v>10</v>
      </c>
      <c r="G1898" s="4" t="s">
        <v>6367</v>
      </c>
      <c r="H1898" s="4" t="s">
        <v>6368</v>
      </c>
      <c r="I1898" s="4">
        <v>3</v>
      </c>
      <c r="L1898" s="4">
        <v>2</v>
      </c>
      <c r="M1898" s="4" t="s">
        <v>6547</v>
      </c>
      <c r="N1898" s="4" t="s">
        <v>6548</v>
      </c>
      <c r="S1898" s="4" t="s">
        <v>1092</v>
      </c>
      <c r="T1898" s="4" t="s">
        <v>495</v>
      </c>
      <c r="W1898" s="4" t="s">
        <v>126</v>
      </c>
      <c r="X1898" s="4" t="s">
        <v>10371</v>
      </c>
      <c r="Y1898" s="4" t="s">
        <v>100</v>
      </c>
      <c r="Z1898" s="4" t="s">
        <v>101</v>
      </c>
      <c r="AC1898" s="4">
        <v>47</v>
      </c>
      <c r="AD1898" s="4" t="s">
        <v>287</v>
      </c>
      <c r="AE1898" s="4" t="s">
        <v>288</v>
      </c>
    </row>
    <row r="1899" spans="1:72" ht="13.5" customHeight="1">
      <c r="A1899" s="6" t="str">
        <f>HYPERLINK("http://kyu.snu.ac.kr/sdhj/index.jsp?type=hj/GK14791_00IM0001_154b.jpg","1870_해북촌_154b")</f>
        <v>1870_해북촌_154b</v>
      </c>
      <c r="B1899" s="4">
        <v>1870</v>
      </c>
      <c r="C1899" s="4" t="s">
        <v>10366</v>
      </c>
      <c r="D1899" s="4" t="s">
        <v>10367</v>
      </c>
      <c r="E1899" s="4">
        <v>1898</v>
      </c>
      <c r="F1899" s="4">
        <v>10</v>
      </c>
      <c r="G1899" s="4" t="s">
        <v>6367</v>
      </c>
      <c r="H1899" s="4" t="s">
        <v>6368</v>
      </c>
      <c r="I1899" s="4">
        <v>3</v>
      </c>
      <c r="L1899" s="4">
        <v>2</v>
      </c>
      <c r="M1899" s="4" t="s">
        <v>6547</v>
      </c>
      <c r="N1899" s="4" t="s">
        <v>6548</v>
      </c>
      <c r="S1899" s="4" t="s">
        <v>116</v>
      </c>
      <c r="T1899" s="4" t="s">
        <v>117</v>
      </c>
      <c r="Y1899" s="4" t="s">
        <v>6560</v>
      </c>
      <c r="Z1899" s="4" t="s">
        <v>6561</v>
      </c>
      <c r="AC1899" s="4">
        <v>34</v>
      </c>
      <c r="AD1899" s="4" t="s">
        <v>540</v>
      </c>
      <c r="AE1899" s="4" t="s">
        <v>541</v>
      </c>
    </row>
    <row r="1900" spans="1:72" ht="13.5" customHeight="1">
      <c r="A1900" s="6" t="str">
        <f>HYPERLINK("http://kyu.snu.ac.kr/sdhj/index.jsp?type=hj/GK14791_00IM0001_154b.jpg","1870_해북촌_154b")</f>
        <v>1870_해북촌_154b</v>
      </c>
      <c r="B1900" s="4">
        <v>1870</v>
      </c>
      <c r="C1900" s="4" t="s">
        <v>10366</v>
      </c>
      <c r="D1900" s="4" t="s">
        <v>10367</v>
      </c>
      <c r="E1900" s="4">
        <v>1899</v>
      </c>
      <c r="F1900" s="4">
        <v>10</v>
      </c>
      <c r="G1900" s="4" t="s">
        <v>6367</v>
      </c>
      <c r="H1900" s="4" t="s">
        <v>6368</v>
      </c>
      <c r="I1900" s="4">
        <v>3</v>
      </c>
      <c r="L1900" s="4">
        <v>2</v>
      </c>
      <c r="M1900" s="4" t="s">
        <v>6547</v>
      </c>
      <c r="N1900" s="4" t="s">
        <v>6548</v>
      </c>
      <c r="T1900" s="4" t="s">
        <v>10372</v>
      </c>
      <c r="U1900" s="4" t="s">
        <v>138</v>
      </c>
      <c r="V1900" s="4" t="s">
        <v>139</v>
      </c>
      <c r="Y1900" s="4" t="s">
        <v>6562</v>
      </c>
      <c r="Z1900" s="4" t="s">
        <v>4672</v>
      </c>
      <c r="AD1900" s="4" t="s">
        <v>410</v>
      </c>
      <c r="AE1900" s="4" t="s">
        <v>411</v>
      </c>
    </row>
    <row r="1901" spans="1:72" ht="13.5" customHeight="1">
      <c r="A1901" s="6" t="str">
        <f>HYPERLINK("http://kyu.snu.ac.kr/sdhj/index.jsp?type=hj/GK14791_00IM0001_154b.jpg","1870_해북촌_154b")</f>
        <v>1870_해북촌_154b</v>
      </c>
      <c r="B1901" s="4">
        <v>1870</v>
      </c>
      <c r="C1901" s="4" t="s">
        <v>10366</v>
      </c>
      <c r="D1901" s="4" t="s">
        <v>10367</v>
      </c>
      <c r="E1901" s="4">
        <v>1900</v>
      </c>
      <c r="F1901" s="4">
        <v>10</v>
      </c>
      <c r="G1901" s="4" t="s">
        <v>6367</v>
      </c>
      <c r="H1901" s="4" t="s">
        <v>6368</v>
      </c>
      <c r="I1901" s="4">
        <v>3</v>
      </c>
      <c r="L1901" s="4">
        <v>3</v>
      </c>
      <c r="M1901" s="4" t="s">
        <v>6563</v>
      </c>
      <c r="N1901" s="4" t="s">
        <v>6564</v>
      </c>
      <c r="T1901" s="4" t="s">
        <v>10256</v>
      </c>
      <c r="U1901" s="4" t="s">
        <v>73</v>
      </c>
      <c r="V1901" s="4" t="s">
        <v>74</v>
      </c>
      <c r="W1901" s="4" t="s">
        <v>75</v>
      </c>
      <c r="X1901" s="4" t="s">
        <v>10373</v>
      </c>
      <c r="Y1901" s="4" t="s">
        <v>6565</v>
      </c>
      <c r="Z1901" s="4" t="s">
        <v>6566</v>
      </c>
      <c r="AC1901" s="4">
        <v>29</v>
      </c>
      <c r="AD1901" s="4" t="s">
        <v>771</v>
      </c>
      <c r="AE1901" s="4" t="s">
        <v>772</v>
      </c>
      <c r="AJ1901" s="4" t="s">
        <v>34</v>
      </c>
      <c r="AK1901" s="4" t="s">
        <v>35</v>
      </c>
      <c r="AL1901" s="4" t="s">
        <v>222</v>
      </c>
      <c r="AM1901" s="4" t="s">
        <v>223</v>
      </c>
      <c r="AT1901" s="4" t="s">
        <v>82</v>
      </c>
      <c r="AU1901" s="4" t="s">
        <v>83</v>
      </c>
      <c r="AV1901" s="4" t="s">
        <v>5469</v>
      </c>
      <c r="AW1901" s="4" t="s">
        <v>5470</v>
      </c>
      <c r="BG1901" s="4" t="s">
        <v>82</v>
      </c>
      <c r="BH1901" s="4" t="s">
        <v>83</v>
      </c>
      <c r="BI1901" s="4" t="s">
        <v>5133</v>
      </c>
      <c r="BJ1901" s="4" t="s">
        <v>5134</v>
      </c>
      <c r="BK1901" s="4" t="s">
        <v>82</v>
      </c>
      <c r="BL1901" s="4" t="s">
        <v>83</v>
      </c>
      <c r="BM1901" s="4" t="s">
        <v>6567</v>
      </c>
      <c r="BN1901" s="4" t="s">
        <v>6568</v>
      </c>
      <c r="BO1901" s="4" t="s">
        <v>82</v>
      </c>
      <c r="BP1901" s="4" t="s">
        <v>83</v>
      </c>
      <c r="BQ1901" s="4" t="s">
        <v>6569</v>
      </c>
      <c r="BR1901" s="4" t="s">
        <v>6570</v>
      </c>
      <c r="BS1901" s="4" t="s">
        <v>883</v>
      </c>
      <c r="BT1901" s="4" t="s">
        <v>884</v>
      </c>
    </row>
    <row r="1902" spans="1:72" ht="13.5" customHeight="1">
      <c r="A1902" s="6" t="str">
        <f>HYPERLINK("http://kyu.snu.ac.kr/sdhj/index.jsp?type=hj/GK14791_00IM0001_154b.jpg","1870_해북촌_154b")</f>
        <v>1870_해북촌_154b</v>
      </c>
      <c r="B1902" s="4">
        <v>1870</v>
      </c>
      <c r="C1902" s="4" t="s">
        <v>10184</v>
      </c>
      <c r="D1902" s="4" t="s">
        <v>10185</v>
      </c>
      <c r="E1902" s="4">
        <v>1901</v>
      </c>
      <c r="F1902" s="4">
        <v>10</v>
      </c>
      <c r="G1902" s="4" t="s">
        <v>6367</v>
      </c>
      <c r="H1902" s="4" t="s">
        <v>6368</v>
      </c>
      <c r="I1902" s="4">
        <v>3</v>
      </c>
      <c r="L1902" s="4">
        <v>3</v>
      </c>
      <c r="M1902" s="4" t="s">
        <v>6563</v>
      </c>
      <c r="N1902" s="4" t="s">
        <v>6564</v>
      </c>
      <c r="S1902" s="4" t="s">
        <v>214</v>
      </c>
      <c r="T1902" s="4" t="s">
        <v>215</v>
      </c>
      <c r="W1902" s="4" t="s">
        <v>558</v>
      </c>
      <c r="X1902" s="4" t="s">
        <v>559</v>
      </c>
      <c r="Y1902" s="4" t="s">
        <v>100</v>
      </c>
      <c r="Z1902" s="4" t="s">
        <v>101</v>
      </c>
      <c r="AC1902" s="4">
        <v>63</v>
      </c>
      <c r="AD1902" s="4" t="s">
        <v>738</v>
      </c>
      <c r="AE1902" s="4" t="s">
        <v>739</v>
      </c>
    </row>
    <row r="1903" spans="1:72" ht="13.5" customHeight="1">
      <c r="A1903" s="6" t="str">
        <f>HYPERLINK("http://kyu.snu.ac.kr/sdhj/index.jsp?type=hj/GK14791_00IM0001_154b.jpg","1870_해북촌_154b")</f>
        <v>1870_해북촌_154b</v>
      </c>
      <c r="B1903" s="4">
        <v>1870</v>
      </c>
      <c r="C1903" s="4" t="s">
        <v>9352</v>
      </c>
      <c r="D1903" s="4" t="s">
        <v>9353</v>
      </c>
      <c r="E1903" s="4">
        <v>1902</v>
      </c>
      <c r="F1903" s="4">
        <v>10</v>
      </c>
      <c r="G1903" s="4" t="s">
        <v>6367</v>
      </c>
      <c r="H1903" s="4" t="s">
        <v>6368</v>
      </c>
      <c r="I1903" s="4">
        <v>3</v>
      </c>
      <c r="L1903" s="4">
        <v>3</v>
      </c>
      <c r="M1903" s="4" t="s">
        <v>6563</v>
      </c>
      <c r="N1903" s="4" t="s">
        <v>6564</v>
      </c>
      <c r="S1903" s="4" t="s">
        <v>96</v>
      </c>
      <c r="T1903" s="4" t="s">
        <v>97</v>
      </c>
      <c r="W1903" s="4" t="s">
        <v>126</v>
      </c>
      <c r="X1903" s="4" t="s">
        <v>10257</v>
      </c>
      <c r="Y1903" s="4" t="s">
        <v>100</v>
      </c>
      <c r="Z1903" s="4" t="s">
        <v>101</v>
      </c>
      <c r="AC1903" s="4">
        <v>29</v>
      </c>
      <c r="AD1903" s="4" t="s">
        <v>771</v>
      </c>
      <c r="AE1903" s="4" t="s">
        <v>772</v>
      </c>
      <c r="AJ1903" s="4" t="s">
        <v>104</v>
      </c>
      <c r="AK1903" s="4" t="s">
        <v>105</v>
      </c>
      <c r="AL1903" s="4" t="s">
        <v>115</v>
      </c>
      <c r="AM1903" s="4" t="s">
        <v>10258</v>
      </c>
      <c r="AT1903" s="4" t="s">
        <v>82</v>
      </c>
      <c r="AU1903" s="4" t="s">
        <v>83</v>
      </c>
      <c r="AV1903" s="4" t="s">
        <v>5932</v>
      </c>
      <c r="AW1903" s="4" t="s">
        <v>5933</v>
      </c>
      <c r="BG1903" s="4" t="s">
        <v>82</v>
      </c>
      <c r="BH1903" s="4" t="s">
        <v>83</v>
      </c>
      <c r="BI1903" s="4" t="s">
        <v>2742</v>
      </c>
      <c r="BJ1903" s="4" t="s">
        <v>2743</v>
      </c>
      <c r="BK1903" s="4" t="s">
        <v>82</v>
      </c>
      <c r="BL1903" s="4" t="s">
        <v>83</v>
      </c>
      <c r="BM1903" s="4" t="s">
        <v>5934</v>
      </c>
      <c r="BN1903" s="4" t="s">
        <v>5935</v>
      </c>
      <c r="BO1903" s="4" t="s">
        <v>82</v>
      </c>
      <c r="BP1903" s="4" t="s">
        <v>83</v>
      </c>
      <c r="BQ1903" s="4" t="s">
        <v>6571</v>
      </c>
      <c r="BR1903" s="4" t="s">
        <v>6572</v>
      </c>
      <c r="BS1903" s="4" t="s">
        <v>727</v>
      </c>
      <c r="BT1903" s="4" t="s">
        <v>728</v>
      </c>
    </row>
    <row r="1904" spans="1:72" ht="13.5" customHeight="1">
      <c r="A1904" s="6" t="str">
        <f>HYPERLINK("http://kyu.snu.ac.kr/sdhj/index.jsp?type=hj/GK14791_00IM0001_154b.jpg","1870_해북촌_154b")</f>
        <v>1870_해북촌_154b</v>
      </c>
      <c r="B1904" s="4">
        <v>1870</v>
      </c>
      <c r="C1904" s="4" t="s">
        <v>9047</v>
      </c>
      <c r="D1904" s="4" t="s">
        <v>9048</v>
      </c>
      <c r="E1904" s="4">
        <v>1903</v>
      </c>
      <c r="F1904" s="4">
        <v>10</v>
      </c>
      <c r="G1904" s="4" t="s">
        <v>6367</v>
      </c>
      <c r="H1904" s="4" t="s">
        <v>6368</v>
      </c>
      <c r="I1904" s="4">
        <v>3</v>
      </c>
      <c r="L1904" s="4">
        <v>3</v>
      </c>
      <c r="M1904" s="4" t="s">
        <v>6563</v>
      </c>
      <c r="N1904" s="4" t="s">
        <v>6564</v>
      </c>
      <c r="T1904" s="4" t="s">
        <v>10262</v>
      </c>
      <c r="U1904" s="4" t="s">
        <v>138</v>
      </c>
      <c r="V1904" s="4" t="s">
        <v>139</v>
      </c>
      <c r="Y1904" s="4" t="s">
        <v>4207</v>
      </c>
      <c r="Z1904" s="4" t="s">
        <v>4208</v>
      </c>
      <c r="AD1904" s="4" t="s">
        <v>671</v>
      </c>
      <c r="AE1904" s="4" t="s">
        <v>672</v>
      </c>
    </row>
    <row r="1905" spans="1:72" ht="13.5" customHeight="1">
      <c r="A1905" s="6" t="str">
        <f>HYPERLINK("http://kyu.snu.ac.kr/sdhj/index.jsp?type=hj/GK14791_00IM0001_154b.jpg","1870_해북촌_154b")</f>
        <v>1870_해북촌_154b</v>
      </c>
      <c r="B1905" s="4">
        <v>1870</v>
      </c>
      <c r="C1905" s="4" t="s">
        <v>9352</v>
      </c>
      <c r="D1905" s="4" t="s">
        <v>9353</v>
      </c>
      <c r="E1905" s="4">
        <v>1904</v>
      </c>
      <c r="F1905" s="4">
        <v>10</v>
      </c>
      <c r="G1905" s="4" t="s">
        <v>6367</v>
      </c>
      <c r="H1905" s="4" t="s">
        <v>6368</v>
      </c>
      <c r="I1905" s="4">
        <v>3</v>
      </c>
      <c r="L1905" s="4">
        <v>4</v>
      </c>
      <c r="M1905" s="4" t="s">
        <v>6533</v>
      </c>
      <c r="N1905" s="4" t="s">
        <v>6573</v>
      </c>
      <c r="T1905" s="4" t="s">
        <v>9675</v>
      </c>
      <c r="U1905" s="4" t="s">
        <v>73</v>
      </c>
      <c r="V1905" s="4" t="s">
        <v>74</v>
      </c>
      <c r="W1905" s="4" t="s">
        <v>126</v>
      </c>
      <c r="X1905" s="4" t="s">
        <v>10374</v>
      </c>
      <c r="Y1905" s="4" t="s">
        <v>6574</v>
      </c>
      <c r="Z1905" s="4" t="s">
        <v>6575</v>
      </c>
      <c r="AC1905" s="4">
        <v>50</v>
      </c>
      <c r="AD1905" s="4" t="s">
        <v>169</v>
      </c>
      <c r="AE1905" s="4" t="s">
        <v>170</v>
      </c>
      <c r="AJ1905" s="4" t="s">
        <v>34</v>
      </c>
      <c r="AK1905" s="4" t="s">
        <v>35</v>
      </c>
      <c r="AL1905" s="4" t="s">
        <v>727</v>
      </c>
      <c r="AM1905" s="4" t="s">
        <v>728</v>
      </c>
      <c r="AT1905" s="4" t="s">
        <v>73</v>
      </c>
      <c r="AU1905" s="4" t="s">
        <v>74</v>
      </c>
      <c r="AV1905" s="4" t="s">
        <v>6576</v>
      </c>
      <c r="AW1905" s="4" t="s">
        <v>3177</v>
      </c>
      <c r="BG1905" s="4" t="s">
        <v>82</v>
      </c>
      <c r="BH1905" s="4" t="s">
        <v>83</v>
      </c>
      <c r="BI1905" s="4" t="s">
        <v>6577</v>
      </c>
      <c r="BJ1905" s="4" t="s">
        <v>5055</v>
      </c>
      <c r="BK1905" s="4" t="s">
        <v>82</v>
      </c>
      <c r="BL1905" s="4" t="s">
        <v>83</v>
      </c>
      <c r="BM1905" s="4" t="s">
        <v>6578</v>
      </c>
      <c r="BN1905" s="4" t="s">
        <v>5502</v>
      </c>
      <c r="BO1905" s="4" t="s">
        <v>82</v>
      </c>
      <c r="BP1905" s="4" t="s">
        <v>83</v>
      </c>
      <c r="BQ1905" s="4" t="s">
        <v>6579</v>
      </c>
      <c r="BR1905" s="4" t="s">
        <v>6580</v>
      </c>
      <c r="BS1905" s="4" t="s">
        <v>697</v>
      </c>
      <c r="BT1905" s="4" t="s">
        <v>698</v>
      </c>
    </row>
    <row r="1906" spans="1:72" ht="13.5" customHeight="1">
      <c r="A1906" s="6" t="str">
        <f>HYPERLINK("http://kyu.snu.ac.kr/sdhj/index.jsp?type=hj/GK14791_00IM0001_154b.jpg","1870_해북촌_154b")</f>
        <v>1870_해북촌_154b</v>
      </c>
      <c r="B1906" s="4">
        <v>1870</v>
      </c>
      <c r="C1906" s="4" t="s">
        <v>9222</v>
      </c>
      <c r="D1906" s="4" t="s">
        <v>9223</v>
      </c>
      <c r="E1906" s="4">
        <v>1905</v>
      </c>
      <c r="F1906" s="4">
        <v>10</v>
      </c>
      <c r="G1906" s="4" t="s">
        <v>6367</v>
      </c>
      <c r="H1906" s="4" t="s">
        <v>6368</v>
      </c>
      <c r="I1906" s="4">
        <v>3</v>
      </c>
      <c r="L1906" s="4">
        <v>4</v>
      </c>
      <c r="M1906" s="4" t="s">
        <v>6533</v>
      </c>
      <c r="N1906" s="4" t="s">
        <v>6573</v>
      </c>
      <c r="S1906" s="4" t="s">
        <v>96</v>
      </c>
      <c r="T1906" s="4" t="s">
        <v>97</v>
      </c>
      <c r="W1906" s="4" t="s">
        <v>688</v>
      </c>
      <c r="X1906" s="4" t="s">
        <v>689</v>
      </c>
      <c r="Y1906" s="4" t="s">
        <v>100</v>
      </c>
      <c r="Z1906" s="4" t="s">
        <v>101</v>
      </c>
      <c r="AC1906" s="4">
        <v>47</v>
      </c>
      <c r="AD1906" s="4" t="s">
        <v>536</v>
      </c>
      <c r="AE1906" s="4" t="s">
        <v>537</v>
      </c>
      <c r="AJ1906" s="4" t="s">
        <v>104</v>
      </c>
      <c r="AK1906" s="4" t="s">
        <v>105</v>
      </c>
      <c r="AL1906" s="4" t="s">
        <v>222</v>
      </c>
      <c r="AM1906" s="4" t="s">
        <v>223</v>
      </c>
      <c r="AT1906" s="4" t="s">
        <v>82</v>
      </c>
      <c r="AU1906" s="4" t="s">
        <v>83</v>
      </c>
      <c r="AV1906" s="4" t="s">
        <v>467</v>
      </c>
      <c r="AW1906" s="4" t="s">
        <v>468</v>
      </c>
      <c r="BG1906" s="4" t="s">
        <v>82</v>
      </c>
      <c r="BH1906" s="4" t="s">
        <v>83</v>
      </c>
      <c r="BI1906" s="4" t="s">
        <v>6523</v>
      </c>
      <c r="BJ1906" s="4" t="s">
        <v>6524</v>
      </c>
      <c r="BK1906" s="4" t="s">
        <v>82</v>
      </c>
      <c r="BL1906" s="4" t="s">
        <v>83</v>
      </c>
      <c r="BM1906" s="4" t="s">
        <v>6581</v>
      </c>
      <c r="BN1906" s="4" t="s">
        <v>6526</v>
      </c>
      <c r="BO1906" s="4" t="s">
        <v>82</v>
      </c>
      <c r="BP1906" s="4" t="s">
        <v>83</v>
      </c>
      <c r="BQ1906" s="4" t="s">
        <v>6527</v>
      </c>
      <c r="BR1906" s="4" t="s">
        <v>6528</v>
      </c>
      <c r="BS1906" s="4" t="s">
        <v>202</v>
      </c>
      <c r="BT1906" s="4" t="s">
        <v>203</v>
      </c>
    </row>
    <row r="1907" spans="1:72" ht="13.5" customHeight="1">
      <c r="A1907" s="6" t="str">
        <f>HYPERLINK("http://kyu.snu.ac.kr/sdhj/index.jsp?type=hj/GK14791_00IM0001_154b.jpg","1870_해북촌_154b")</f>
        <v>1870_해북촌_154b</v>
      </c>
      <c r="B1907" s="4">
        <v>1870</v>
      </c>
      <c r="C1907" s="4" t="s">
        <v>9146</v>
      </c>
      <c r="D1907" s="4" t="s">
        <v>9147</v>
      </c>
      <c r="E1907" s="4">
        <v>1906</v>
      </c>
      <c r="F1907" s="4">
        <v>10</v>
      </c>
      <c r="G1907" s="4" t="s">
        <v>6367</v>
      </c>
      <c r="H1907" s="4" t="s">
        <v>6368</v>
      </c>
      <c r="I1907" s="4">
        <v>3</v>
      </c>
      <c r="L1907" s="4">
        <v>4</v>
      </c>
      <c r="M1907" s="4" t="s">
        <v>6533</v>
      </c>
      <c r="N1907" s="4" t="s">
        <v>6573</v>
      </c>
      <c r="S1907" s="4" t="s">
        <v>116</v>
      </c>
      <c r="T1907" s="4" t="s">
        <v>117</v>
      </c>
      <c r="Y1907" s="4" t="s">
        <v>5519</v>
      </c>
      <c r="Z1907" s="4" t="s">
        <v>766</v>
      </c>
      <c r="AC1907" s="4">
        <v>21</v>
      </c>
      <c r="AD1907" s="4" t="s">
        <v>765</v>
      </c>
      <c r="AE1907" s="4" t="s">
        <v>766</v>
      </c>
    </row>
    <row r="1908" spans="1:72" ht="13.5" customHeight="1">
      <c r="A1908" s="6" t="str">
        <f>HYPERLINK("http://kyu.snu.ac.kr/sdhj/index.jsp?type=hj/GK14791_00IM0001_154b.jpg","1870_해북촌_154b")</f>
        <v>1870_해북촌_154b</v>
      </c>
      <c r="B1908" s="4">
        <v>1870</v>
      </c>
      <c r="C1908" s="4" t="s">
        <v>9676</v>
      </c>
      <c r="D1908" s="4" t="s">
        <v>9677</v>
      </c>
      <c r="E1908" s="4">
        <v>1907</v>
      </c>
      <c r="F1908" s="4">
        <v>10</v>
      </c>
      <c r="G1908" s="4" t="s">
        <v>6367</v>
      </c>
      <c r="H1908" s="4" t="s">
        <v>6368</v>
      </c>
      <c r="I1908" s="4">
        <v>3</v>
      </c>
      <c r="L1908" s="4">
        <v>4</v>
      </c>
      <c r="M1908" s="4" t="s">
        <v>6533</v>
      </c>
      <c r="N1908" s="4" t="s">
        <v>6573</v>
      </c>
      <c r="T1908" s="4" t="s">
        <v>9678</v>
      </c>
      <c r="U1908" s="4" t="s">
        <v>138</v>
      </c>
      <c r="V1908" s="4" t="s">
        <v>139</v>
      </c>
      <c r="Y1908" s="4" t="s">
        <v>6582</v>
      </c>
      <c r="Z1908" s="4" t="s">
        <v>6583</v>
      </c>
      <c r="AD1908" s="4" t="s">
        <v>78</v>
      </c>
      <c r="AE1908" s="4" t="s">
        <v>79</v>
      </c>
    </row>
    <row r="1909" spans="1:72" ht="13.5" customHeight="1">
      <c r="A1909" s="6" t="str">
        <f>HYPERLINK("http://kyu.snu.ac.kr/sdhj/index.jsp?type=hj/GK14791_00IM0001_154b.jpg","1870_해북촌_154b")</f>
        <v>1870_해북촌_154b</v>
      </c>
      <c r="B1909" s="4">
        <v>1870</v>
      </c>
      <c r="C1909" s="4" t="s">
        <v>9676</v>
      </c>
      <c r="D1909" s="4" t="s">
        <v>9677</v>
      </c>
      <c r="E1909" s="4">
        <v>1908</v>
      </c>
      <c r="F1909" s="4">
        <v>10</v>
      </c>
      <c r="G1909" s="4" t="s">
        <v>6367</v>
      </c>
      <c r="H1909" s="4" t="s">
        <v>6368</v>
      </c>
      <c r="I1909" s="4">
        <v>3</v>
      </c>
      <c r="L1909" s="4">
        <v>4</v>
      </c>
      <c r="M1909" s="4" t="s">
        <v>6533</v>
      </c>
      <c r="N1909" s="4" t="s">
        <v>6573</v>
      </c>
      <c r="T1909" s="4" t="s">
        <v>9678</v>
      </c>
      <c r="U1909" s="4" t="s">
        <v>284</v>
      </c>
      <c r="V1909" s="4" t="s">
        <v>285</v>
      </c>
      <c r="Y1909" s="4" t="s">
        <v>6584</v>
      </c>
      <c r="Z1909" s="4" t="s">
        <v>6585</v>
      </c>
      <c r="AD1909" s="4" t="s">
        <v>238</v>
      </c>
      <c r="AE1909" s="4" t="s">
        <v>239</v>
      </c>
    </row>
    <row r="1910" spans="1:72" ht="13.5" customHeight="1">
      <c r="A1910" s="6" t="str">
        <f>HYPERLINK("http://kyu.snu.ac.kr/sdhj/index.jsp?type=hj/GK14791_00IM0001_155a.jpg","1870_해북촌_155a")</f>
        <v>1870_해북촌_155a</v>
      </c>
      <c r="B1910" s="4">
        <v>1870</v>
      </c>
      <c r="C1910" s="4" t="s">
        <v>9676</v>
      </c>
      <c r="D1910" s="4" t="s">
        <v>9677</v>
      </c>
      <c r="E1910" s="4">
        <v>1909</v>
      </c>
      <c r="F1910" s="4">
        <v>10</v>
      </c>
      <c r="G1910" s="4" t="s">
        <v>6367</v>
      </c>
      <c r="H1910" s="4" t="s">
        <v>6368</v>
      </c>
      <c r="I1910" s="4">
        <v>3</v>
      </c>
      <c r="L1910" s="4">
        <v>5</v>
      </c>
      <c r="M1910" s="4" t="s">
        <v>6586</v>
      </c>
      <c r="N1910" s="4" t="s">
        <v>6587</v>
      </c>
      <c r="T1910" s="4" t="s">
        <v>9436</v>
      </c>
      <c r="U1910" s="4" t="s">
        <v>73</v>
      </c>
      <c r="V1910" s="4" t="s">
        <v>74</v>
      </c>
      <c r="W1910" s="4" t="s">
        <v>623</v>
      </c>
      <c r="X1910" s="4" t="s">
        <v>425</v>
      </c>
      <c r="Y1910" s="4" t="s">
        <v>6588</v>
      </c>
      <c r="Z1910" s="4" t="s">
        <v>2711</v>
      </c>
      <c r="AC1910" s="4">
        <v>58</v>
      </c>
      <c r="AD1910" s="4" t="s">
        <v>330</v>
      </c>
      <c r="AE1910" s="4" t="s">
        <v>331</v>
      </c>
      <c r="AJ1910" s="4" t="s">
        <v>34</v>
      </c>
      <c r="AK1910" s="4" t="s">
        <v>35</v>
      </c>
      <c r="AL1910" s="4" t="s">
        <v>1255</v>
      </c>
      <c r="AM1910" s="4" t="s">
        <v>1256</v>
      </c>
      <c r="AT1910" s="4" t="s">
        <v>82</v>
      </c>
      <c r="AU1910" s="4" t="s">
        <v>83</v>
      </c>
      <c r="AV1910" s="4" t="s">
        <v>8978</v>
      </c>
      <c r="AW1910" s="4" t="s">
        <v>2619</v>
      </c>
      <c r="BG1910" s="4" t="s">
        <v>82</v>
      </c>
      <c r="BH1910" s="4" t="s">
        <v>83</v>
      </c>
      <c r="BI1910" s="4" t="s">
        <v>6589</v>
      </c>
      <c r="BJ1910" s="4" t="s">
        <v>6590</v>
      </c>
      <c r="BK1910" s="4" t="s">
        <v>82</v>
      </c>
      <c r="BL1910" s="4" t="s">
        <v>83</v>
      </c>
      <c r="BM1910" s="4" t="s">
        <v>699</v>
      </c>
      <c r="BN1910" s="4" t="s">
        <v>700</v>
      </c>
      <c r="BO1910" s="4" t="s">
        <v>82</v>
      </c>
      <c r="BP1910" s="4" t="s">
        <v>83</v>
      </c>
      <c r="BQ1910" s="4" t="s">
        <v>6591</v>
      </c>
      <c r="BR1910" s="4" t="s">
        <v>227</v>
      </c>
      <c r="BS1910" s="4" t="s">
        <v>202</v>
      </c>
      <c r="BT1910" s="4" t="s">
        <v>203</v>
      </c>
    </row>
    <row r="1911" spans="1:72" ht="13.5" customHeight="1">
      <c r="A1911" s="6" t="str">
        <f>HYPERLINK("http://kyu.snu.ac.kr/sdhj/index.jsp?type=hj/GK14791_00IM0001_155a.jpg","1870_해북촌_155a")</f>
        <v>1870_해북촌_155a</v>
      </c>
      <c r="B1911" s="4">
        <v>1870</v>
      </c>
      <c r="C1911" s="4" t="s">
        <v>9038</v>
      </c>
      <c r="D1911" s="4" t="s">
        <v>9039</v>
      </c>
      <c r="E1911" s="4">
        <v>1910</v>
      </c>
      <c r="F1911" s="4">
        <v>10</v>
      </c>
      <c r="G1911" s="4" t="s">
        <v>6367</v>
      </c>
      <c r="H1911" s="4" t="s">
        <v>6368</v>
      </c>
      <c r="I1911" s="4">
        <v>3</v>
      </c>
      <c r="L1911" s="4">
        <v>5</v>
      </c>
      <c r="M1911" s="4" t="s">
        <v>6586</v>
      </c>
      <c r="N1911" s="4" t="s">
        <v>6587</v>
      </c>
      <c r="S1911" s="4" t="s">
        <v>96</v>
      </c>
      <c r="T1911" s="4" t="s">
        <v>97</v>
      </c>
      <c r="W1911" s="4" t="s">
        <v>126</v>
      </c>
      <c r="X1911" s="4" t="s">
        <v>9797</v>
      </c>
      <c r="Y1911" s="4" t="s">
        <v>100</v>
      </c>
      <c r="Z1911" s="4" t="s">
        <v>101</v>
      </c>
      <c r="AC1911" s="4">
        <v>54</v>
      </c>
      <c r="AD1911" s="4" t="s">
        <v>151</v>
      </c>
      <c r="AE1911" s="4" t="s">
        <v>152</v>
      </c>
      <c r="AJ1911" s="4" t="s">
        <v>34</v>
      </c>
      <c r="AK1911" s="4" t="s">
        <v>35</v>
      </c>
      <c r="AL1911" s="4" t="s">
        <v>115</v>
      </c>
      <c r="AM1911" s="4" t="s">
        <v>9798</v>
      </c>
      <c r="AT1911" s="4" t="s">
        <v>82</v>
      </c>
      <c r="AU1911" s="4" t="s">
        <v>83</v>
      </c>
      <c r="AV1911" s="4" t="s">
        <v>6592</v>
      </c>
      <c r="AW1911" s="4" t="s">
        <v>6593</v>
      </c>
      <c r="BG1911" s="4" t="s">
        <v>82</v>
      </c>
      <c r="BH1911" s="4" t="s">
        <v>83</v>
      </c>
      <c r="BI1911" s="4" t="s">
        <v>6594</v>
      </c>
      <c r="BJ1911" s="4" t="s">
        <v>10375</v>
      </c>
      <c r="BK1911" s="4" t="s">
        <v>82</v>
      </c>
      <c r="BL1911" s="4" t="s">
        <v>83</v>
      </c>
      <c r="BM1911" s="4" t="s">
        <v>6595</v>
      </c>
      <c r="BN1911" s="4" t="s">
        <v>5292</v>
      </c>
      <c r="BO1911" s="4" t="s">
        <v>82</v>
      </c>
      <c r="BP1911" s="4" t="s">
        <v>83</v>
      </c>
      <c r="BQ1911" s="4" t="s">
        <v>6579</v>
      </c>
      <c r="BR1911" s="4" t="s">
        <v>6580</v>
      </c>
      <c r="BS1911" s="4" t="s">
        <v>697</v>
      </c>
      <c r="BT1911" s="4" t="s">
        <v>698</v>
      </c>
    </row>
    <row r="1912" spans="1:72" ht="13.5" customHeight="1">
      <c r="A1912" s="6" t="str">
        <f>HYPERLINK("http://kyu.snu.ac.kr/sdhj/index.jsp?type=hj/GK14791_00IM0001_155a.jpg","1870_해북촌_155a")</f>
        <v>1870_해북촌_155a</v>
      </c>
      <c r="B1912" s="4">
        <v>1870</v>
      </c>
      <c r="C1912" s="4" t="s">
        <v>9222</v>
      </c>
      <c r="D1912" s="4" t="s">
        <v>9223</v>
      </c>
      <c r="E1912" s="4">
        <v>1911</v>
      </c>
      <c r="F1912" s="4">
        <v>10</v>
      </c>
      <c r="G1912" s="4" t="s">
        <v>6367</v>
      </c>
      <c r="H1912" s="4" t="s">
        <v>6368</v>
      </c>
      <c r="I1912" s="4">
        <v>3</v>
      </c>
      <c r="L1912" s="4">
        <v>5</v>
      </c>
      <c r="M1912" s="4" t="s">
        <v>6586</v>
      </c>
      <c r="N1912" s="4" t="s">
        <v>6587</v>
      </c>
      <c r="S1912" s="4" t="s">
        <v>116</v>
      </c>
      <c r="T1912" s="4" t="s">
        <v>117</v>
      </c>
      <c r="Y1912" s="4" t="s">
        <v>6596</v>
      </c>
      <c r="Z1912" s="4" t="s">
        <v>6597</v>
      </c>
      <c r="AC1912" s="4">
        <v>31</v>
      </c>
      <c r="AD1912" s="4" t="s">
        <v>414</v>
      </c>
      <c r="AE1912" s="4" t="s">
        <v>415</v>
      </c>
    </row>
    <row r="1913" spans="1:72" ht="13.5" customHeight="1">
      <c r="A1913" s="6" t="str">
        <f>HYPERLINK("http://kyu.snu.ac.kr/sdhj/index.jsp?type=hj/GK14791_00IM0001_155a.jpg","1870_해북촌_155a")</f>
        <v>1870_해북촌_155a</v>
      </c>
      <c r="B1913" s="4">
        <v>1870</v>
      </c>
      <c r="C1913" s="4" t="s">
        <v>9440</v>
      </c>
      <c r="D1913" s="4" t="s">
        <v>9441</v>
      </c>
      <c r="E1913" s="4">
        <v>1912</v>
      </c>
      <c r="F1913" s="4">
        <v>10</v>
      </c>
      <c r="G1913" s="4" t="s">
        <v>6367</v>
      </c>
      <c r="H1913" s="4" t="s">
        <v>6368</v>
      </c>
      <c r="I1913" s="4">
        <v>3</v>
      </c>
      <c r="L1913" s="4">
        <v>5</v>
      </c>
      <c r="M1913" s="4" t="s">
        <v>6586</v>
      </c>
      <c r="N1913" s="4" t="s">
        <v>6587</v>
      </c>
      <c r="S1913" s="4" t="s">
        <v>124</v>
      </c>
      <c r="T1913" s="4" t="s">
        <v>125</v>
      </c>
      <c r="W1913" s="4" t="s">
        <v>688</v>
      </c>
      <c r="X1913" s="4" t="s">
        <v>689</v>
      </c>
      <c r="Y1913" s="4" t="s">
        <v>100</v>
      </c>
      <c r="Z1913" s="4" t="s">
        <v>101</v>
      </c>
      <c r="AC1913" s="4">
        <v>25</v>
      </c>
      <c r="AD1913" s="4" t="s">
        <v>398</v>
      </c>
      <c r="AE1913" s="4" t="s">
        <v>399</v>
      </c>
    </row>
    <row r="1914" spans="1:72" ht="13.5" customHeight="1">
      <c r="A1914" s="6" t="str">
        <f>HYPERLINK("http://kyu.snu.ac.kr/sdhj/index.jsp?type=hj/GK14791_00IM0001_155a.jpg","1870_해북촌_155a")</f>
        <v>1870_해북촌_155a</v>
      </c>
      <c r="B1914" s="4">
        <v>1870</v>
      </c>
      <c r="C1914" s="4" t="s">
        <v>9440</v>
      </c>
      <c r="D1914" s="4" t="s">
        <v>9441</v>
      </c>
      <c r="E1914" s="4">
        <v>1913</v>
      </c>
      <c r="F1914" s="4">
        <v>10</v>
      </c>
      <c r="G1914" s="4" t="s">
        <v>6367</v>
      </c>
      <c r="H1914" s="4" t="s">
        <v>6368</v>
      </c>
      <c r="I1914" s="4">
        <v>3</v>
      </c>
      <c r="L1914" s="4">
        <v>5</v>
      </c>
      <c r="M1914" s="4" t="s">
        <v>6586</v>
      </c>
      <c r="N1914" s="4" t="s">
        <v>6587</v>
      </c>
      <c r="S1914" s="4" t="s">
        <v>116</v>
      </c>
      <c r="T1914" s="4" t="s">
        <v>117</v>
      </c>
      <c r="Y1914" s="4" t="s">
        <v>6598</v>
      </c>
      <c r="Z1914" s="4" t="s">
        <v>6599</v>
      </c>
      <c r="AC1914" s="4">
        <v>17</v>
      </c>
      <c r="AD1914" s="4" t="s">
        <v>78</v>
      </c>
      <c r="AE1914" s="4" t="s">
        <v>79</v>
      </c>
    </row>
    <row r="1915" spans="1:72" ht="13.5" customHeight="1">
      <c r="A1915" s="6" t="str">
        <f>HYPERLINK("http://kyu.snu.ac.kr/sdhj/index.jsp?type=hj/GK14791_00IM0001_155a.jpg","1870_해북촌_155a")</f>
        <v>1870_해북촌_155a</v>
      </c>
      <c r="B1915" s="4">
        <v>1870</v>
      </c>
      <c r="C1915" s="4" t="s">
        <v>9440</v>
      </c>
      <c r="D1915" s="4" t="s">
        <v>9441</v>
      </c>
      <c r="E1915" s="4">
        <v>1914</v>
      </c>
      <c r="F1915" s="4">
        <v>10</v>
      </c>
      <c r="G1915" s="4" t="s">
        <v>6367</v>
      </c>
      <c r="H1915" s="4" t="s">
        <v>6368</v>
      </c>
      <c r="I1915" s="4">
        <v>3</v>
      </c>
      <c r="L1915" s="4">
        <v>5</v>
      </c>
      <c r="M1915" s="4" t="s">
        <v>6586</v>
      </c>
      <c r="N1915" s="4" t="s">
        <v>6587</v>
      </c>
      <c r="T1915" s="4" t="s">
        <v>9442</v>
      </c>
      <c r="U1915" s="4" t="s">
        <v>138</v>
      </c>
      <c r="V1915" s="4" t="s">
        <v>139</v>
      </c>
      <c r="Y1915" s="4" t="s">
        <v>4958</v>
      </c>
      <c r="Z1915" s="4" t="s">
        <v>4959</v>
      </c>
      <c r="AD1915" s="4" t="s">
        <v>174</v>
      </c>
      <c r="AE1915" s="4" t="s">
        <v>175</v>
      </c>
    </row>
    <row r="1916" spans="1:72" ht="13.5" customHeight="1">
      <c r="A1916" s="6" t="str">
        <f>HYPERLINK("http://kyu.snu.ac.kr/sdhj/index.jsp?type=hj/GK14791_00IM0001_155a.jpg","1870_해북촌_155a")</f>
        <v>1870_해북촌_155a</v>
      </c>
      <c r="B1916" s="4">
        <v>1870</v>
      </c>
      <c r="C1916" s="4" t="s">
        <v>9440</v>
      </c>
      <c r="D1916" s="4" t="s">
        <v>9441</v>
      </c>
      <c r="E1916" s="4">
        <v>1915</v>
      </c>
      <c r="F1916" s="4">
        <v>10</v>
      </c>
      <c r="G1916" s="4" t="s">
        <v>6367</v>
      </c>
      <c r="H1916" s="4" t="s">
        <v>6368</v>
      </c>
      <c r="I1916" s="4">
        <v>4</v>
      </c>
      <c r="J1916" s="4" t="s">
        <v>6600</v>
      </c>
      <c r="K1916" s="4" t="s">
        <v>10376</v>
      </c>
      <c r="L1916" s="4">
        <v>1</v>
      </c>
      <c r="M1916" s="4" t="s">
        <v>6601</v>
      </c>
      <c r="N1916" s="4" t="s">
        <v>6602</v>
      </c>
      <c r="T1916" s="4" t="s">
        <v>9030</v>
      </c>
      <c r="U1916" s="4" t="s">
        <v>73</v>
      </c>
      <c r="V1916" s="4" t="s">
        <v>74</v>
      </c>
      <c r="W1916" s="4" t="s">
        <v>75</v>
      </c>
      <c r="X1916" s="4" t="s">
        <v>9035</v>
      </c>
      <c r="Y1916" s="4" t="s">
        <v>6603</v>
      </c>
      <c r="Z1916" s="4" t="s">
        <v>6604</v>
      </c>
      <c r="AC1916" s="4">
        <v>59</v>
      </c>
      <c r="AD1916" s="4" t="s">
        <v>248</v>
      </c>
      <c r="AE1916" s="4" t="s">
        <v>249</v>
      </c>
      <c r="AJ1916" s="4" t="s">
        <v>34</v>
      </c>
      <c r="AK1916" s="4" t="s">
        <v>35</v>
      </c>
      <c r="AL1916" s="4" t="s">
        <v>80</v>
      </c>
      <c r="AM1916" s="4" t="s">
        <v>81</v>
      </c>
      <c r="AT1916" s="4" t="s">
        <v>82</v>
      </c>
      <c r="AU1916" s="4" t="s">
        <v>83</v>
      </c>
      <c r="AV1916" s="4" t="s">
        <v>6605</v>
      </c>
      <c r="AW1916" s="4" t="s">
        <v>6606</v>
      </c>
      <c r="BG1916" s="4" t="s">
        <v>82</v>
      </c>
      <c r="BH1916" s="4" t="s">
        <v>83</v>
      </c>
      <c r="BI1916" s="4" t="s">
        <v>6607</v>
      </c>
      <c r="BJ1916" s="4" t="s">
        <v>6608</v>
      </c>
      <c r="BK1916" s="4" t="s">
        <v>82</v>
      </c>
      <c r="BL1916" s="4" t="s">
        <v>83</v>
      </c>
      <c r="BM1916" s="4" t="s">
        <v>6609</v>
      </c>
      <c r="BN1916" s="4" t="s">
        <v>3268</v>
      </c>
      <c r="BO1916" s="4" t="s">
        <v>82</v>
      </c>
      <c r="BP1916" s="4" t="s">
        <v>83</v>
      </c>
      <c r="BQ1916" s="4" t="s">
        <v>6610</v>
      </c>
      <c r="BR1916" s="4" t="s">
        <v>6611</v>
      </c>
      <c r="BS1916" s="4" t="s">
        <v>260</v>
      </c>
      <c r="BT1916" s="4" t="s">
        <v>261</v>
      </c>
    </row>
    <row r="1917" spans="1:72" ht="13.5" customHeight="1">
      <c r="A1917" s="6" t="str">
        <f>HYPERLINK("http://kyu.snu.ac.kr/sdhj/index.jsp?type=hj/GK14791_00IM0001_155a.jpg","1870_해북촌_155a")</f>
        <v>1870_해북촌_155a</v>
      </c>
      <c r="B1917" s="4">
        <v>1870</v>
      </c>
      <c r="C1917" s="4" t="s">
        <v>9481</v>
      </c>
      <c r="D1917" s="4" t="s">
        <v>9482</v>
      </c>
      <c r="E1917" s="4">
        <v>1916</v>
      </c>
      <c r="F1917" s="4">
        <v>10</v>
      </c>
      <c r="G1917" s="4" t="s">
        <v>6367</v>
      </c>
      <c r="H1917" s="4" t="s">
        <v>6368</v>
      </c>
      <c r="I1917" s="4">
        <v>4</v>
      </c>
      <c r="L1917" s="4">
        <v>1</v>
      </c>
      <c r="M1917" s="4" t="s">
        <v>6601</v>
      </c>
      <c r="N1917" s="4" t="s">
        <v>6602</v>
      </c>
      <c r="S1917" s="4" t="s">
        <v>96</v>
      </c>
      <c r="T1917" s="4" t="s">
        <v>97</v>
      </c>
      <c r="W1917" s="4" t="s">
        <v>126</v>
      </c>
      <c r="X1917" s="4" t="s">
        <v>9832</v>
      </c>
      <c r="Y1917" s="4" t="s">
        <v>100</v>
      </c>
      <c r="Z1917" s="4" t="s">
        <v>101</v>
      </c>
      <c r="AC1917" s="4">
        <v>45</v>
      </c>
      <c r="AD1917" s="4" t="s">
        <v>274</v>
      </c>
      <c r="AE1917" s="4" t="s">
        <v>275</v>
      </c>
      <c r="AJ1917" s="4" t="s">
        <v>104</v>
      </c>
      <c r="AK1917" s="4" t="s">
        <v>105</v>
      </c>
      <c r="AL1917" s="4" t="s">
        <v>115</v>
      </c>
      <c r="AM1917" s="4" t="s">
        <v>9833</v>
      </c>
      <c r="AT1917" s="4" t="s">
        <v>82</v>
      </c>
      <c r="AU1917" s="4" t="s">
        <v>83</v>
      </c>
      <c r="AV1917" s="4" t="s">
        <v>6612</v>
      </c>
      <c r="AW1917" s="4" t="s">
        <v>6613</v>
      </c>
      <c r="BG1917" s="4" t="s">
        <v>348</v>
      </c>
      <c r="BH1917" s="4" t="s">
        <v>349</v>
      </c>
      <c r="BI1917" s="4" t="s">
        <v>6594</v>
      </c>
      <c r="BJ1917" s="4" t="s">
        <v>10377</v>
      </c>
      <c r="BK1917" s="4" t="s">
        <v>82</v>
      </c>
      <c r="BL1917" s="4" t="s">
        <v>83</v>
      </c>
      <c r="BM1917" s="4" t="s">
        <v>6595</v>
      </c>
      <c r="BN1917" s="4" t="s">
        <v>5292</v>
      </c>
      <c r="BO1917" s="4" t="s">
        <v>82</v>
      </c>
      <c r="BP1917" s="4" t="s">
        <v>83</v>
      </c>
      <c r="BQ1917" s="4" t="s">
        <v>6614</v>
      </c>
      <c r="BR1917" s="4" t="s">
        <v>6615</v>
      </c>
      <c r="BS1917" s="4" t="s">
        <v>697</v>
      </c>
      <c r="BT1917" s="4" t="s">
        <v>698</v>
      </c>
    </row>
    <row r="1918" spans="1:72" ht="13.5" customHeight="1">
      <c r="A1918" s="6" t="str">
        <f>HYPERLINK("http://kyu.snu.ac.kr/sdhj/index.jsp?type=hj/GK14791_00IM0001_155a.jpg","1870_해북촌_155a")</f>
        <v>1870_해북촌_155a</v>
      </c>
      <c r="B1918" s="4">
        <v>1870</v>
      </c>
      <c r="C1918" s="4" t="s">
        <v>10378</v>
      </c>
      <c r="D1918" s="4" t="s">
        <v>10379</v>
      </c>
      <c r="E1918" s="4">
        <v>1917</v>
      </c>
      <c r="F1918" s="4">
        <v>10</v>
      </c>
      <c r="G1918" s="4" t="s">
        <v>6367</v>
      </c>
      <c r="H1918" s="4" t="s">
        <v>6368</v>
      </c>
      <c r="I1918" s="4">
        <v>4</v>
      </c>
      <c r="L1918" s="4">
        <v>1</v>
      </c>
      <c r="M1918" s="4" t="s">
        <v>6601</v>
      </c>
      <c r="N1918" s="4" t="s">
        <v>6602</v>
      </c>
      <c r="S1918" s="4" t="s">
        <v>116</v>
      </c>
      <c r="T1918" s="4" t="s">
        <v>117</v>
      </c>
      <c r="Y1918" s="4" t="s">
        <v>6616</v>
      </c>
      <c r="Z1918" s="4" t="s">
        <v>6617</v>
      </c>
      <c r="AC1918" s="4">
        <v>29</v>
      </c>
      <c r="AD1918" s="4" t="s">
        <v>136</v>
      </c>
      <c r="AE1918" s="4" t="s">
        <v>137</v>
      </c>
    </row>
    <row r="1919" spans="1:72" ht="13.5" customHeight="1">
      <c r="A1919" s="6" t="str">
        <f>HYPERLINK("http://kyu.snu.ac.kr/sdhj/index.jsp?type=hj/GK14791_00IM0001_155a.jpg","1870_해북촌_155a")</f>
        <v>1870_해북촌_155a</v>
      </c>
      <c r="B1919" s="4">
        <v>1870</v>
      </c>
      <c r="C1919" s="4" t="s">
        <v>9033</v>
      </c>
      <c r="D1919" s="4" t="s">
        <v>9034</v>
      </c>
      <c r="E1919" s="4">
        <v>1918</v>
      </c>
      <c r="F1919" s="4">
        <v>10</v>
      </c>
      <c r="G1919" s="4" t="s">
        <v>6367</v>
      </c>
      <c r="H1919" s="4" t="s">
        <v>6368</v>
      </c>
      <c r="I1919" s="4">
        <v>4</v>
      </c>
      <c r="L1919" s="4">
        <v>1</v>
      </c>
      <c r="M1919" s="4" t="s">
        <v>6601</v>
      </c>
      <c r="N1919" s="4" t="s">
        <v>6602</v>
      </c>
      <c r="S1919" s="4" t="s">
        <v>116</v>
      </c>
      <c r="T1919" s="4" t="s">
        <v>117</v>
      </c>
      <c r="Y1919" s="4" t="s">
        <v>6618</v>
      </c>
      <c r="Z1919" s="4" t="s">
        <v>6619</v>
      </c>
      <c r="AC1919" s="4">
        <v>23</v>
      </c>
      <c r="AD1919" s="4" t="s">
        <v>738</v>
      </c>
      <c r="AE1919" s="4" t="s">
        <v>739</v>
      </c>
    </row>
    <row r="1920" spans="1:72" ht="13.5" customHeight="1">
      <c r="A1920" s="6" t="str">
        <f>HYPERLINK("http://kyu.snu.ac.kr/sdhj/index.jsp?type=hj/GK14791_00IM0001_155a.jpg","1870_해북촌_155a")</f>
        <v>1870_해북촌_155a</v>
      </c>
      <c r="B1920" s="4">
        <v>1870</v>
      </c>
      <c r="C1920" s="4" t="s">
        <v>9033</v>
      </c>
      <c r="D1920" s="4" t="s">
        <v>9034</v>
      </c>
      <c r="E1920" s="4">
        <v>1919</v>
      </c>
      <c r="F1920" s="4">
        <v>10</v>
      </c>
      <c r="G1920" s="4" t="s">
        <v>6367</v>
      </c>
      <c r="H1920" s="4" t="s">
        <v>6368</v>
      </c>
      <c r="I1920" s="4">
        <v>4</v>
      </c>
      <c r="L1920" s="4">
        <v>1</v>
      </c>
      <c r="M1920" s="4" t="s">
        <v>6601</v>
      </c>
      <c r="N1920" s="4" t="s">
        <v>6602</v>
      </c>
      <c r="S1920" s="4" t="s">
        <v>116</v>
      </c>
      <c r="T1920" s="4" t="s">
        <v>117</v>
      </c>
      <c r="Y1920" s="4" t="s">
        <v>6620</v>
      </c>
      <c r="Z1920" s="4" t="s">
        <v>6621</v>
      </c>
      <c r="AD1920" s="4" t="s">
        <v>122</v>
      </c>
      <c r="AE1920" s="4" t="s">
        <v>123</v>
      </c>
    </row>
    <row r="1921" spans="1:72" ht="13.5" customHeight="1">
      <c r="A1921" s="6" t="str">
        <f>HYPERLINK("http://kyu.snu.ac.kr/sdhj/index.jsp?type=hj/GK14791_00IM0001_155a.jpg","1870_해북촌_155a")</f>
        <v>1870_해북촌_155a</v>
      </c>
      <c r="B1921" s="4">
        <v>1870</v>
      </c>
      <c r="C1921" s="4" t="s">
        <v>9033</v>
      </c>
      <c r="D1921" s="4" t="s">
        <v>9034</v>
      </c>
      <c r="E1921" s="4">
        <v>1920</v>
      </c>
      <c r="F1921" s="4">
        <v>10</v>
      </c>
      <c r="G1921" s="4" t="s">
        <v>6367</v>
      </c>
      <c r="H1921" s="4" t="s">
        <v>6368</v>
      </c>
      <c r="I1921" s="4">
        <v>4</v>
      </c>
      <c r="L1921" s="4">
        <v>1</v>
      </c>
      <c r="M1921" s="4" t="s">
        <v>6601</v>
      </c>
      <c r="N1921" s="4" t="s">
        <v>6602</v>
      </c>
      <c r="T1921" s="4" t="s">
        <v>9040</v>
      </c>
      <c r="U1921" s="4" t="s">
        <v>138</v>
      </c>
      <c r="V1921" s="4" t="s">
        <v>139</v>
      </c>
      <c r="Y1921" s="4" t="s">
        <v>3791</v>
      </c>
      <c r="Z1921" s="4" t="s">
        <v>3792</v>
      </c>
      <c r="AD1921" s="4" t="s">
        <v>188</v>
      </c>
      <c r="AE1921" s="4" t="s">
        <v>189</v>
      </c>
    </row>
    <row r="1922" spans="1:72" ht="13.5" customHeight="1">
      <c r="A1922" s="6" t="str">
        <f>HYPERLINK("http://kyu.snu.ac.kr/sdhj/index.jsp?type=hj/GK14791_00IM0001_155a.jpg","1870_해북촌_155a")</f>
        <v>1870_해북촌_155a</v>
      </c>
      <c r="B1922" s="4">
        <v>1870</v>
      </c>
      <c r="C1922" s="4" t="s">
        <v>9033</v>
      </c>
      <c r="D1922" s="4" t="s">
        <v>9034</v>
      </c>
      <c r="E1922" s="4">
        <v>1921</v>
      </c>
      <c r="F1922" s="4">
        <v>10</v>
      </c>
      <c r="G1922" s="4" t="s">
        <v>6367</v>
      </c>
      <c r="H1922" s="4" t="s">
        <v>6368</v>
      </c>
      <c r="I1922" s="4">
        <v>4</v>
      </c>
      <c r="L1922" s="4">
        <v>2</v>
      </c>
      <c r="M1922" s="4" t="s">
        <v>6600</v>
      </c>
      <c r="N1922" s="4" t="s">
        <v>6622</v>
      </c>
      <c r="T1922" s="4" t="s">
        <v>9080</v>
      </c>
      <c r="U1922" s="4" t="s">
        <v>73</v>
      </c>
      <c r="V1922" s="4" t="s">
        <v>74</v>
      </c>
      <c r="W1922" s="4" t="s">
        <v>126</v>
      </c>
      <c r="X1922" s="4" t="s">
        <v>9082</v>
      </c>
      <c r="Y1922" s="4" t="s">
        <v>6623</v>
      </c>
      <c r="Z1922" s="4" t="s">
        <v>6624</v>
      </c>
      <c r="AC1922" s="4">
        <v>43</v>
      </c>
      <c r="AD1922" s="4" t="s">
        <v>480</v>
      </c>
      <c r="AE1922" s="4" t="s">
        <v>481</v>
      </c>
      <c r="AJ1922" s="4" t="s">
        <v>34</v>
      </c>
      <c r="AK1922" s="4" t="s">
        <v>35</v>
      </c>
      <c r="AL1922" s="4" t="s">
        <v>115</v>
      </c>
      <c r="AM1922" s="4" t="s">
        <v>9083</v>
      </c>
      <c r="AT1922" s="4" t="s">
        <v>82</v>
      </c>
      <c r="AU1922" s="4" t="s">
        <v>83</v>
      </c>
      <c r="AV1922" s="4" t="s">
        <v>6625</v>
      </c>
      <c r="AW1922" s="4" t="s">
        <v>6626</v>
      </c>
      <c r="BG1922" s="4" t="s">
        <v>82</v>
      </c>
      <c r="BH1922" s="4" t="s">
        <v>83</v>
      </c>
      <c r="BI1922" s="4" t="s">
        <v>1517</v>
      </c>
      <c r="BJ1922" s="4" t="s">
        <v>1042</v>
      </c>
      <c r="BK1922" s="4" t="s">
        <v>82</v>
      </c>
      <c r="BL1922" s="4" t="s">
        <v>83</v>
      </c>
      <c r="BM1922" s="4" t="s">
        <v>6439</v>
      </c>
      <c r="BN1922" s="4" t="s">
        <v>6440</v>
      </c>
      <c r="BO1922" s="4" t="s">
        <v>82</v>
      </c>
      <c r="BP1922" s="4" t="s">
        <v>83</v>
      </c>
      <c r="BQ1922" s="4" t="s">
        <v>6627</v>
      </c>
      <c r="BR1922" s="4" t="s">
        <v>6628</v>
      </c>
      <c r="BS1922" s="4" t="s">
        <v>222</v>
      </c>
      <c r="BT1922" s="4" t="s">
        <v>223</v>
      </c>
    </row>
    <row r="1923" spans="1:72" ht="13.5" customHeight="1">
      <c r="A1923" s="6" t="str">
        <f>HYPERLINK("http://kyu.snu.ac.kr/sdhj/index.jsp?type=hj/GK14791_00IM0001_155a.jpg","1870_해북촌_155a")</f>
        <v>1870_해북촌_155a</v>
      </c>
      <c r="B1923" s="4">
        <v>1870</v>
      </c>
      <c r="C1923" s="4" t="s">
        <v>9652</v>
      </c>
      <c r="D1923" s="4" t="s">
        <v>9653</v>
      </c>
      <c r="E1923" s="4">
        <v>1922</v>
      </c>
      <c r="F1923" s="4">
        <v>10</v>
      </c>
      <c r="G1923" s="4" t="s">
        <v>6367</v>
      </c>
      <c r="H1923" s="4" t="s">
        <v>6368</v>
      </c>
      <c r="I1923" s="4">
        <v>4</v>
      </c>
      <c r="L1923" s="4">
        <v>2</v>
      </c>
      <c r="M1923" s="4" t="s">
        <v>6600</v>
      </c>
      <c r="N1923" s="4" t="s">
        <v>6622</v>
      </c>
      <c r="S1923" s="4" t="s">
        <v>96</v>
      </c>
      <c r="T1923" s="4" t="s">
        <v>97</v>
      </c>
      <c r="W1923" s="4" t="s">
        <v>327</v>
      </c>
      <c r="X1923" s="4" t="s">
        <v>10380</v>
      </c>
      <c r="Y1923" s="4" t="s">
        <v>100</v>
      </c>
      <c r="Z1923" s="4" t="s">
        <v>101</v>
      </c>
      <c r="AC1923" s="4">
        <v>43</v>
      </c>
      <c r="AD1923" s="4" t="s">
        <v>480</v>
      </c>
      <c r="AE1923" s="4" t="s">
        <v>481</v>
      </c>
      <c r="AJ1923" s="4" t="s">
        <v>104</v>
      </c>
      <c r="AK1923" s="4" t="s">
        <v>105</v>
      </c>
      <c r="AL1923" s="4" t="s">
        <v>163</v>
      </c>
      <c r="AM1923" s="4" t="s">
        <v>164</v>
      </c>
      <c r="AT1923" s="4" t="s">
        <v>82</v>
      </c>
      <c r="AU1923" s="4" t="s">
        <v>83</v>
      </c>
      <c r="AV1923" s="4" t="s">
        <v>6629</v>
      </c>
      <c r="AW1923" s="4" t="s">
        <v>6630</v>
      </c>
      <c r="BG1923" s="4" t="s">
        <v>82</v>
      </c>
      <c r="BH1923" s="4" t="s">
        <v>83</v>
      </c>
      <c r="BI1923" s="4" t="s">
        <v>6631</v>
      </c>
      <c r="BJ1923" s="4" t="s">
        <v>6632</v>
      </c>
      <c r="BK1923" s="4" t="s">
        <v>82</v>
      </c>
      <c r="BL1923" s="4" t="s">
        <v>83</v>
      </c>
      <c r="BM1923" s="4" t="s">
        <v>2657</v>
      </c>
      <c r="BN1923" s="4" t="s">
        <v>2658</v>
      </c>
      <c r="BO1923" s="4" t="s">
        <v>82</v>
      </c>
      <c r="BP1923" s="4" t="s">
        <v>83</v>
      </c>
      <c r="BQ1923" s="4" t="s">
        <v>6633</v>
      </c>
      <c r="BR1923" s="4" t="s">
        <v>6634</v>
      </c>
      <c r="BS1923" s="4" t="s">
        <v>222</v>
      </c>
      <c r="BT1923" s="4" t="s">
        <v>223</v>
      </c>
    </row>
    <row r="1924" spans="1:72" ht="13.5" customHeight="1">
      <c r="A1924" s="6" t="str">
        <f>HYPERLINK("http://kyu.snu.ac.kr/sdhj/index.jsp?type=hj/GK14791_00IM0001_155a.jpg","1870_해북촌_155a")</f>
        <v>1870_해북촌_155a</v>
      </c>
      <c r="B1924" s="4">
        <v>1870</v>
      </c>
      <c r="C1924" s="4" t="s">
        <v>9417</v>
      </c>
      <c r="D1924" s="4" t="s">
        <v>9418</v>
      </c>
      <c r="E1924" s="4">
        <v>1923</v>
      </c>
      <c r="F1924" s="4">
        <v>10</v>
      </c>
      <c r="G1924" s="4" t="s">
        <v>6367</v>
      </c>
      <c r="H1924" s="4" t="s">
        <v>6368</v>
      </c>
      <c r="I1924" s="4">
        <v>4</v>
      </c>
      <c r="L1924" s="4">
        <v>2</v>
      </c>
      <c r="M1924" s="4" t="s">
        <v>6600</v>
      </c>
      <c r="N1924" s="4" t="s">
        <v>6622</v>
      </c>
      <c r="T1924" s="4" t="s">
        <v>9088</v>
      </c>
      <c r="U1924" s="4" t="s">
        <v>138</v>
      </c>
      <c r="V1924" s="4" t="s">
        <v>139</v>
      </c>
      <c r="Y1924" s="4" t="s">
        <v>4209</v>
      </c>
      <c r="Z1924" s="4" t="s">
        <v>4210</v>
      </c>
      <c r="AD1924" s="4" t="s">
        <v>184</v>
      </c>
      <c r="AE1924" s="4" t="s">
        <v>185</v>
      </c>
    </row>
    <row r="1925" spans="1:72" ht="13.5" customHeight="1">
      <c r="A1925" s="6" t="str">
        <f>HYPERLINK("http://kyu.snu.ac.kr/sdhj/index.jsp?type=hj/GK14791_00IM0001_155a.jpg","1870_해북촌_155a")</f>
        <v>1870_해북촌_155a</v>
      </c>
      <c r="B1925" s="4">
        <v>1870</v>
      </c>
      <c r="C1925" s="4" t="s">
        <v>9086</v>
      </c>
      <c r="D1925" s="4" t="s">
        <v>9087</v>
      </c>
      <c r="E1925" s="4">
        <v>1924</v>
      </c>
      <c r="F1925" s="4">
        <v>10</v>
      </c>
      <c r="G1925" s="4" t="s">
        <v>6367</v>
      </c>
      <c r="H1925" s="4" t="s">
        <v>6368</v>
      </c>
      <c r="I1925" s="4">
        <v>4</v>
      </c>
      <c r="L1925" s="4">
        <v>2</v>
      </c>
      <c r="M1925" s="4" t="s">
        <v>6600</v>
      </c>
      <c r="N1925" s="4" t="s">
        <v>6622</v>
      </c>
      <c r="T1925" s="4" t="s">
        <v>9088</v>
      </c>
      <c r="U1925" s="4" t="s">
        <v>138</v>
      </c>
      <c r="V1925" s="4" t="s">
        <v>139</v>
      </c>
      <c r="Y1925" s="4" t="s">
        <v>4205</v>
      </c>
      <c r="Z1925" s="4" t="s">
        <v>4206</v>
      </c>
      <c r="AD1925" s="4" t="s">
        <v>278</v>
      </c>
      <c r="AE1925" s="4" t="s">
        <v>279</v>
      </c>
    </row>
    <row r="1926" spans="1:72" ht="13.5" customHeight="1">
      <c r="A1926" s="6" t="str">
        <f>HYPERLINK("http://kyu.snu.ac.kr/sdhj/index.jsp?type=hj/GK14791_00IM0001_155a.jpg","1870_해북촌_155a")</f>
        <v>1870_해북촌_155a</v>
      </c>
      <c r="B1926" s="4">
        <v>1870</v>
      </c>
      <c r="C1926" s="4" t="s">
        <v>9086</v>
      </c>
      <c r="D1926" s="4" t="s">
        <v>9087</v>
      </c>
      <c r="E1926" s="4">
        <v>1925</v>
      </c>
      <c r="F1926" s="4">
        <v>10</v>
      </c>
      <c r="G1926" s="4" t="s">
        <v>6367</v>
      </c>
      <c r="H1926" s="4" t="s">
        <v>6368</v>
      </c>
      <c r="I1926" s="4">
        <v>4</v>
      </c>
      <c r="L1926" s="4">
        <v>3</v>
      </c>
      <c r="M1926" s="4" t="s">
        <v>6635</v>
      </c>
      <c r="N1926" s="4" t="s">
        <v>6636</v>
      </c>
      <c r="T1926" s="4" t="s">
        <v>9228</v>
      </c>
      <c r="U1926" s="4" t="s">
        <v>73</v>
      </c>
      <c r="V1926" s="4" t="s">
        <v>74</v>
      </c>
      <c r="W1926" s="4" t="s">
        <v>426</v>
      </c>
      <c r="X1926" s="4" t="s">
        <v>427</v>
      </c>
      <c r="Y1926" s="4" t="s">
        <v>6637</v>
      </c>
      <c r="Z1926" s="4" t="s">
        <v>6638</v>
      </c>
      <c r="AC1926" s="4">
        <v>45</v>
      </c>
      <c r="AD1926" s="4" t="s">
        <v>510</v>
      </c>
      <c r="AE1926" s="4" t="s">
        <v>511</v>
      </c>
      <c r="AJ1926" s="4" t="s">
        <v>34</v>
      </c>
      <c r="AK1926" s="4" t="s">
        <v>35</v>
      </c>
      <c r="AL1926" s="4" t="s">
        <v>428</v>
      </c>
      <c r="AM1926" s="4" t="s">
        <v>429</v>
      </c>
      <c r="AT1926" s="4" t="s">
        <v>82</v>
      </c>
      <c r="AU1926" s="4" t="s">
        <v>83</v>
      </c>
      <c r="AV1926" s="4" t="s">
        <v>6639</v>
      </c>
      <c r="AW1926" s="4" t="s">
        <v>6640</v>
      </c>
      <c r="BG1926" s="4" t="s">
        <v>82</v>
      </c>
      <c r="BH1926" s="4" t="s">
        <v>83</v>
      </c>
      <c r="BI1926" s="4" t="s">
        <v>6641</v>
      </c>
      <c r="BJ1926" s="4" t="s">
        <v>6642</v>
      </c>
      <c r="BK1926" s="4" t="s">
        <v>2684</v>
      </c>
      <c r="BL1926" s="4" t="s">
        <v>2685</v>
      </c>
      <c r="BM1926" s="4" t="s">
        <v>2686</v>
      </c>
      <c r="BN1926" s="4" t="s">
        <v>2687</v>
      </c>
      <c r="BO1926" s="4" t="s">
        <v>1812</v>
      </c>
      <c r="BP1926" s="4" t="s">
        <v>1813</v>
      </c>
      <c r="BQ1926" s="4" t="s">
        <v>6643</v>
      </c>
      <c r="BR1926" s="4" t="s">
        <v>6644</v>
      </c>
      <c r="BS1926" s="4" t="s">
        <v>757</v>
      </c>
      <c r="BT1926" s="4" t="s">
        <v>758</v>
      </c>
    </row>
    <row r="1927" spans="1:72" ht="13.5" customHeight="1">
      <c r="A1927" s="6" t="str">
        <f>HYPERLINK("http://kyu.snu.ac.kr/sdhj/index.jsp?type=hj/GK14791_00IM0001_155a.jpg","1870_해북촌_155a")</f>
        <v>1870_해북촌_155a</v>
      </c>
      <c r="B1927" s="4">
        <v>1870</v>
      </c>
      <c r="C1927" s="4" t="s">
        <v>9477</v>
      </c>
      <c r="D1927" s="4" t="s">
        <v>9478</v>
      </c>
      <c r="E1927" s="4">
        <v>1926</v>
      </c>
      <c r="F1927" s="4">
        <v>10</v>
      </c>
      <c r="G1927" s="4" t="s">
        <v>6367</v>
      </c>
      <c r="H1927" s="4" t="s">
        <v>6368</v>
      </c>
      <c r="I1927" s="4">
        <v>4</v>
      </c>
      <c r="L1927" s="4">
        <v>3</v>
      </c>
      <c r="M1927" s="4" t="s">
        <v>6635</v>
      </c>
      <c r="N1927" s="4" t="s">
        <v>6636</v>
      </c>
      <c r="S1927" s="4" t="s">
        <v>96</v>
      </c>
      <c r="T1927" s="4" t="s">
        <v>97</v>
      </c>
      <c r="W1927" s="4" t="s">
        <v>75</v>
      </c>
      <c r="X1927" s="4" t="s">
        <v>9232</v>
      </c>
      <c r="Y1927" s="4" t="s">
        <v>100</v>
      </c>
      <c r="Z1927" s="4" t="s">
        <v>101</v>
      </c>
      <c r="AC1927" s="4">
        <v>48</v>
      </c>
      <c r="AD1927" s="4" t="s">
        <v>536</v>
      </c>
      <c r="AE1927" s="4" t="s">
        <v>537</v>
      </c>
      <c r="AJ1927" s="4" t="s">
        <v>104</v>
      </c>
      <c r="AK1927" s="4" t="s">
        <v>105</v>
      </c>
      <c r="AL1927" s="4" t="s">
        <v>3040</v>
      </c>
      <c r="AM1927" s="4" t="s">
        <v>3041</v>
      </c>
      <c r="AT1927" s="4" t="s">
        <v>82</v>
      </c>
      <c r="AU1927" s="4" t="s">
        <v>83</v>
      </c>
      <c r="AV1927" s="4" t="s">
        <v>6645</v>
      </c>
      <c r="AW1927" s="4" t="s">
        <v>6646</v>
      </c>
      <c r="BG1927" s="4" t="s">
        <v>82</v>
      </c>
      <c r="BH1927" s="4" t="s">
        <v>83</v>
      </c>
      <c r="BI1927" s="4" t="s">
        <v>4548</v>
      </c>
      <c r="BJ1927" s="4" t="s">
        <v>4549</v>
      </c>
      <c r="BK1927" s="4" t="s">
        <v>82</v>
      </c>
      <c r="BL1927" s="4" t="s">
        <v>83</v>
      </c>
      <c r="BM1927" s="4" t="s">
        <v>6647</v>
      </c>
      <c r="BN1927" s="4" t="s">
        <v>6648</v>
      </c>
      <c r="BO1927" s="4" t="s">
        <v>82</v>
      </c>
      <c r="BP1927" s="4" t="s">
        <v>83</v>
      </c>
      <c r="BQ1927" s="4" t="s">
        <v>6649</v>
      </c>
      <c r="BR1927" s="4" t="s">
        <v>6650</v>
      </c>
      <c r="BS1927" s="4" t="s">
        <v>6651</v>
      </c>
      <c r="BT1927" s="4" t="s">
        <v>10381</v>
      </c>
    </row>
    <row r="1928" spans="1:72" ht="13.5" customHeight="1">
      <c r="A1928" s="6" t="str">
        <f>HYPERLINK("http://kyu.snu.ac.kr/sdhj/index.jsp?type=hj/GK14791_00IM0001_155a.jpg","1870_해북촌_155a")</f>
        <v>1870_해북촌_155a</v>
      </c>
      <c r="B1928" s="4">
        <v>1870</v>
      </c>
      <c r="C1928" s="4" t="s">
        <v>9242</v>
      </c>
      <c r="D1928" s="4" t="s">
        <v>9243</v>
      </c>
      <c r="E1928" s="4">
        <v>1927</v>
      </c>
      <c r="F1928" s="4">
        <v>10</v>
      </c>
      <c r="G1928" s="4" t="s">
        <v>6367</v>
      </c>
      <c r="H1928" s="4" t="s">
        <v>6368</v>
      </c>
      <c r="I1928" s="4">
        <v>4</v>
      </c>
      <c r="L1928" s="4">
        <v>3</v>
      </c>
      <c r="M1928" s="4" t="s">
        <v>6635</v>
      </c>
      <c r="N1928" s="4" t="s">
        <v>6636</v>
      </c>
      <c r="T1928" s="4" t="s">
        <v>9235</v>
      </c>
      <c r="U1928" s="4" t="s">
        <v>138</v>
      </c>
      <c r="V1928" s="4" t="s">
        <v>139</v>
      </c>
      <c r="Y1928" s="4" t="s">
        <v>6652</v>
      </c>
      <c r="Z1928" s="4" t="s">
        <v>6653</v>
      </c>
      <c r="AD1928" s="4" t="s">
        <v>287</v>
      </c>
      <c r="AE1928" s="4" t="s">
        <v>288</v>
      </c>
    </row>
    <row r="1929" spans="1:72" ht="13.5" customHeight="1">
      <c r="A1929" s="6" t="str">
        <f>HYPERLINK("http://kyu.snu.ac.kr/sdhj/index.jsp?type=hj/GK14791_00IM0001_155b.jpg","1870_해북촌_155b")</f>
        <v>1870_해북촌_155b</v>
      </c>
      <c r="B1929" s="4">
        <v>1870</v>
      </c>
      <c r="C1929" s="4" t="s">
        <v>9054</v>
      </c>
      <c r="D1929" s="4" t="s">
        <v>9055</v>
      </c>
      <c r="E1929" s="4">
        <v>1928</v>
      </c>
      <c r="F1929" s="4">
        <v>10</v>
      </c>
      <c r="G1929" s="4" t="s">
        <v>6367</v>
      </c>
      <c r="H1929" s="4" t="s">
        <v>6368</v>
      </c>
      <c r="I1929" s="4">
        <v>4</v>
      </c>
      <c r="L1929" s="4">
        <v>4</v>
      </c>
      <c r="M1929" s="4" t="s">
        <v>10382</v>
      </c>
      <c r="N1929" s="4" t="s">
        <v>6654</v>
      </c>
      <c r="T1929" s="4" t="s">
        <v>9177</v>
      </c>
      <c r="U1929" s="4" t="s">
        <v>73</v>
      </c>
      <c r="V1929" s="4" t="s">
        <v>74</v>
      </c>
      <c r="W1929" s="4" t="s">
        <v>75</v>
      </c>
      <c r="X1929" s="4" t="s">
        <v>9178</v>
      </c>
      <c r="Y1929" s="4" t="s">
        <v>10383</v>
      </c>
      <c r="Z1929" s="4" t="s">
        <v>6655</v>
      </c>
      <c r="AC1929" s="4">
        <v>62</v>
      </c>
      <c r="AD1929" s="4" t="s">
        <v>102</v>
      </c>
      <c r="AE1929" s="4" t="s">
        <v>103</v>
      </c>
      <c r="AJ1929" s="4" t="s">
        <v>34</v>
      </c>
      <c r="AK1929" s="4" t="s">
        <v>35</v>
      </c>
      <c r="AL1929" s="4" t="s">
        <v>80</v>
      </c>
      <c r="AM1929" s="4" t="s">
        <v>81</v>
      </c>
      <c r="AT1929" s="4" t="s">
        <v>82</v>
      </c>
      <c r="AU1929" s="4" t="s">
        <v>83</v>
      </c>
      <c r="AV1929" s="4" t="s">
        <v>6656</v>
      </c>
      <c r="AW1929" s="4" t="s">
        <v>6657</v>
      </c>
      <c r="BG1929" s="4" t="s">
        <v>82</v>
      </c>
      <c r="BH1929" s="4" t="s">
        <v>83</v>
      </c>
      <c r="BI1929" s="4" t="s">
        <v>3777</v>
      </c>
      <c r="BJ1929" s="4" t="s">
        <v>3778</v>
      </c>
      <c r="BK1929" s="4" t="s">
        <v>82</v>
      </c>
      <c r="BL1929" s="4" t="s">
        <v>83</v>
      </c>
      <c r="BM1929" s="4" t="s">
        <v>8979</v>
      </c>
      <c r="BN1929" s="4" t="s">
        <v>6658</v>
      </c>
      <c r="BO1929" s="4" t="s">
        <v>82</v>
      </c>
      <c r="BP1929" s="4" t="s">
        <v>83</v>
      </c>
      <c r="BQ1929" s="4" t="s">
        <v>10384</v>
      </c>
      <c r="BR1929" s="4" t="s">
        <v>6659</v>
      </c>
      <c r="BS1929" s="4" t="s">
        <v>893</v>
      </c>
      <c r="BT1929" s="4" t="s">
        <v>894</v>
      </c>
    </row>
    <row r="1930" spans="1:72" ht="13.5" customHeight="1">
      <c r="A1930" s="6" t="str">
        <f>HYPERLINK("http://kyu.snu.ac.kr/sdhj/index.jsp?type=hj/GK14791_00IM0001_155b.jpg","1870_해북촌_155b")</f>
        <v>1870_해북촌_155b</v>
      </c>
      <c r="B1930" s="4">
        <v>1870</v>
      </c>
      <c r="C1930" s="4" t="s">
        <v>9012</v>
      </c>
      <c r="D1930" s="4" t="s">
        <v>9013</v>
      </c>
      <c r="E1930" s="4">
        <v>1929</v>
      </c>
      <c r="F1930" s="4">
        <v>10</v>
      </c>
      <c r="G1930" s="4" t="s">
        <v>6367</v>
      </c>
      <c r="H1930" s="4" t="s">
        <v>6368</v>
      </c>
      <c r="I1930" s="4">
        <v>4</v>
      </c>
      <c r="L1930" s="4">
        <v>4</v>
      </c>
      <c r="M1930" s="4" t="s">
        <v>10382</v>
      </c>
      <c r="N1930" s="4" t="s">
        <v>6654</v>
      </c>
      <c r="S1930" s="4" t="s">
        <v>96</v>
      </c>
      <c r="T1930" s="4" t="s">
        <v>97</v>
      </c>
      <c r="W1930" s="4" t="s">
        <v>75</v>
      </c>
      <c r="X1930" s="4" t="s">
        <v>9178</v>
      </c>
      <c r="Y1930" s="4" t="s">
        <v>100</v>
      </c>
      <c r="Z1930" s="4" t="s">
        <v>101</v>
      </c>
      <c r="AC1930" s="4">
        <v>45</v>
      </c>
      <c r="AD1930" s="4" t="s">
        <v>308</v>
      </c>
      <c r="AE1930" s="4" t="s">
        <v>309</v>
      </c>
      <c r="AJ1930" s="4" t="s">
        <v>104</v>
      </c>
      <c r="AK1930" s="4" t="s">
        <v>105</v>
      </c>
      <c r="AL1930" s="4" t="s">
        <v>1773</v>
      </c>
      <c r="AM1930" s="4" t="s">
        <v>1774</v>
      </c>
      <c r="AT1930" s="4" t="s">
        <v>82</v>
      </c>
      <c r="AU1930" s="4" t="s">
        <v>83</v>
      </c>
      <c r="AV1930" s="4" t="s">
        <v>6660</v>
      </c>
      <c r="AW1930" s="4" t="s">
        <v>6661</v>
      </c>
      <c r="BG1930" s="4" t="s">
        <v>82</v>
      </c>
      <c r="BH1930" s="4" t="s">
        <v>83</v>
      </c>
      <c r="BI1930" s="4" t="s">
        <v>6662</v>
      </c>
      <c r="BJ1930" s="4" t="s">
        <v>2146</v>
      </c>
      <c r="BK1930" s="4" t="s">
        <v>82</v>
      </c>
      <c r="BL1930" s="4" t="s">
        <v>83</v>
      </c>
      <c r="BM1930" s="4" t="s">
        <v>6663</v>
      </c>
      <c r="BN1930" s="4" t="s">
        <v>6664</v>
      </c>
      <c r="BO1930" s="4" t="s">
        <v>82</v>
      </c>
      <c r="BP1930" s="4" t="s">
        <v>83</v>
      </c>
      <c r="BQ1930" s="4" t="s">
        <v>6665</v>
      </c>
      <c r="BR1930" s="4" t="s">
        <v>6666</v>
      </c>
      <c r="BS1930" s="4" t="s">
        <v>428</v>
      </c>
      <c r="BT1930" s="4" t="s">
        <v>429</v>
      </c>
    </row>
    <row r="1931" spans="1:72" ht="13.5" customHeight="1">
      <c r="A1931" s="6" t="str">
        <f>HYPERLINK("http://kyu.snu.ac.kr/sdhj/index.jsp?type=hj/GK14791_00IM0001_155b.jpg","1870_해북촌_155b")</f>
        <v>1870_해북촌_155b</v>
      </c>
      <c r="B1931" s="4">
        <v>1870</v>
      </c>
      <c r="C1931" s="4" t="s">
        <v>9619</v>
      </c>
      <c r="D1931" s="4" t="s">
        <v>9620</v>
      </c>
      <c r="E1931" s="4">
        <v>1930</v>
      </c>
      <c r="F1931" s="4">
        <v>10</v>
      </c>
      <c r="G1931" s="4" t="s">
        <v>6367</v>
      </c>
      <c r="H1931" s="4" t="s">
        <v>6368</v>
      </c>
      <c r="I1931" s="4">
        <v>4</v>
      </c>
      <c r="L1931" s="4">
        <v>4</v>
      </c>
      <c r="M1931" s="4" t="s">
        <v>10382</v>
      </c>
      <c r="N1931" s="4" t="s">
        <v>6654</v>
      </c>
      <c r="S1931" s="4" t="s">
        <v>116</v>
      </c>
      <c r="T1931" s="4" t="s">
        <v>117</v>
      </c>
      <c r="Y1931" s="4" t="s">
        <v>6667</v>
      </c>
      <c r="Z1931" s="4" t="s">
        <v>6668</v>
      </c>
      <c r="AC1931" s="4">
        <v>20</v>
      </c>
      <c r="AD1931" s="4" t="s">
        <v>1027</v>
      </c>
      <c r="AE1931" s="4" t="s">
        <v>1028</v>
      </c>
    </row>
    <row r="1932" spans="1:72" ht="13.5" customHeight="1">
      <c r="A1932" s="6" t="str">
        <f>HYPERLINK("http://kyu.snu.ac.kr/sdhj/index.jsp?type=hj/GK14791_00IM0001_155b.jpg","1870_해북촌_155b")</f>
        <v>1870_해북촌_155b</v>
      </c>
      <c r="B1932" s="4">
        <v>1870</v>
      </c>
      <c r="C1932" s="4" t="s">
        <v>9181</v>
      </c>
      <c r="D1932" s="4" t="s">
        <v>9182</v>
      </c>
      <c r="E1932" s="4">
        <v>1931</v>
      </c>
      <c r="F1932" s="4">
        <v>10</v>
      </c>
      <c r="G1932" s="4" t="s">
        <v>6367</v>
      </c>
      <c r="H1932" s="4" t="s">
        <v>6368</v>
      </c>
      <c r="I1932" s="4">
        <v>4</v>
      </c>
      <c r="L1932" s="4">
        <v>4</v>
      </c>
      <c r="M1932" s="4" t="s">
        <v>10382</v>
      </c>
      <c r="N1932" s="4" t="s">
        <v>6654</v>
      </c>
      <c r="T1932" s="4" t="s">
        <v>9183</v>
      </c>
      <c r="U1932" s="4" t="s">
        <v>138</v>
      </c>
      <c r="V1932" s="4" t="s">
        <v>139</v>
      </c>
      <c r="Y1932" s="4" t="s">
        <v>2191</v>
      </c>
      <c r="Z1932" s="4" t="s">
        <v>2192</v>
      </c>
      <c r="AD1932" s="4" t="s">
        <v>102</v>
      </c>
      <c r="AE1932" s="4" t="s">
        <v>103</v>
      </c>
    </row>
    <row r="1933" spans="1:72" ht="13.5" customHeight="1">
      <c r="A1933" s="6" t="str">
        <f>HYPERLINK("http://kyu.snu.ac.kr/sdhj/index.jsp?type=hj/GK14791_00IM0001_155b.jpg","1870_해북촌_155b")</f>
        <v>1870_해북촌_155b</v>
      </c>
      <c r="B1933" s="4">
        <v>1870</v>
      </c>
      <c r="C1933" s="4" t="s">
        <v>9181</v>
      </c>
      <c r="D1933" s="4" t="s">
        <v>9182</v>
      </c>
      <c r="E1933" s="4">
        <v>1932</v>
      </c>
      <c r="F1933" s="4">
        <v>10</v>
      </c>
      <c r="G1933" s="4" t="s">
        <v>6367</v>
      </c>
      <c r="H1933" s="4" t="s">
        <v>6368</v>
      </c>
      <c r="I1933" s="4">
        <v>4</v>
      </c>
      <c r="L1933" s="4">
        <v>5</v>
      </c>
      <c r="M1933" s="4" t="s">
        <v>6669</v>
      </c>
      <c r="N1933" s="4" t="s">
        <v>6670</v>
      </c>
      <c r="T1933" s="4" t="s">
        <v>9089</v>
      </c>
      <c r="U1933" s="4" t="s">
        <v>73</v>
      </c>
      <c r="V1933" s="4" t="s">
        <v>74</v>
      </c>
      <c r="W1933" s="4" t="s">
        <v>75</v>
      </c>
      <c r="X1933" s="4" t="s">
        <v>10385</v>
      </c>
      <c r="Y1933" s="4" t="s">
        <v>5700</v>
      </c>
      <c r="Z1933" s="4" t="s">
        <v>5701</v>
      </c>
      <c r="AC1933" s="4">
        <v>52</v>
      </c>
      <c r="AD1933" s="4" t="s">
        <v>380</v>
      </c>
      <c r="AE1933" s="4" t="s">
        <v>381</v>
      </c>
      <c r="AJ1933" s="4" t="s">
        <v>34</v>
      </c>
      <c r="AK1933" s="4" t="s">
        <v>35</v>
      </c>
      <c r="AL1933" s="4" t="s">
        <v>260</v>
      </c>
      <c r="AM1933" s="4" t="s">
        <v>261</v>
      </c>
      <c r="AT1933" s="4" t="s">
        <v>82</v>
      </c>
      <c r="AU1933" s="4" t="s">
        <v>83</v>
      </c>
      <c r="AV1933" s="4" t="s">
        <v>5133</v>
      </c>
      <c r="AW1933" s="4" t="s">
        <v>5134</v>
      </c>
      <c r="BG1933" s="4" t="s">
        <v>82</v>
      </c>
      <c r="BH1933" s="4" t="s">
        <v>83</v>
      </c>
      <c r="BI1933" s="4" t="s">
        <v>6567</v>
      </c>
      <c r="BJ1933" s="4" t="s">
        <v>6568</v>
      </c>
      <c r="BK1933" s="4" t="s">
        <v>82</v>
      </c>
      <c r="BL1933" s="4" t="s">
        <v>83</v>
      </c>
      <c r="BM1933" s="4" t="s">
        <v>6671</v>
      </c>
      <c r="BN1933" s="4" t="s">
        <v>1642</v>
      </c>
      <c r="BO1933" s="4" t="s">
        <v>82</v>
      </c>
      <c r="BP1933" s="4" t="s">
        <v>83</v>
      </c>
      <c r="BQ1933" s="4" t="s">
        <v>6672</v>
      </c>
      <c r="BR1933" s="4" t="s">
        <v>10386</v>
      </c>
      <c r="BS1933" s="4" t="s">
        <v>115</v>
      </c>
      <c r="BT1933" s="4" t="s">
        <v>10387</v>
      </c>
    </row>
    <row r="1934" spans="1:72" ht="13.5" customHeight="1">
      <c r="A1934" s="6" t="str">
        <f>HYPERLINK("http://kyu.snu.ac.kr/sdhj/index.jsp?type=hj/GK14791_00IM0001_155b.jpg","1870_해북촌_155b")</f>
        <v>1870_해북촌_155b</v>
      </c>
      <c r="B1934" s="4">
        <v>1870</v>
      </c>
      <c r="C1934" s="4" t="s">
        <v>10320</v>
      </c>
      <c r="D1934" s="4" t="s">
        <v>10321</v>
      </c>
      <c r="E1934" s="4">
        <v>1933</v>
      </c>
      <c r="F1934" s="4">
        <v>10</v>
      </c>
      <c r="G1934" s="4" t="s">
        <v>6367</v>
      </c>
      <c r="H1934" s="4" t="s">
        <v>6368</v>
      </c>
      <c r="I1934" s="4">
        <v>4</v>
      </c>
      <c r="L1934" s="4">
        <v>5</v>
      </c>
      <c r="M1934" s="4" t="s">
        <v>6669</v>
      </c>
      <c r="N1934" s="4" t="s">
        <v>6670</v>
      </c>
      <c r="S1934" s="4" t="s">
        <v>96</v>
      </c>
      <c r="T1934" s="4" t="s">
        <v>97</v>
      </c>
      <c r="W1934" s="4" t="s">
        <v>1017</v>
      </c>
      <c r="X1934" s="4" t="s">
        <v>1018</v>
      </c>
      <c r="Y1934" s="4" t="s">
        <v>100</v>
      </c>
      <c r="Z1934" s="4" t="s">
        <v>101</v>
      </c>
      <c r="AC1934" s="4">
        <v>51</v>
      </c>
      <c r="AD1934" s="4" t="s">
        <v>588</v>
      </c>
      <c r="AE1934" s="4" t="s">
        <v>589</v>
      </c>
      <c r="AJ1934" s="4" t="s">
        <v>34</v>
      </c>
      <c r="AK1934" s="4" t="s">
        <v>35</v>
      </c>
      <c r="AL1934" s="4" t="s">
        <v>883</v>
      </c>
      <c r="AM1934" s="4" t="s">
        <v>884</v>
      </c>
      <c r="AT1934" s="4" t="s">
        <v>82</v>
      </c>
      <c r="AU1934" s="4" t="s">
        <v>83</v>
      </c>
      <c r="AV1934" s="4" t="s">
        <v>6673</v>
      </c>
      <c r="AW1934" s="4" t="s">
        <v>4157</v>
      </c>
      <c r="BG1934" s="4" t="s">
        <v>82</v>
      </c>
      <c r="BH1934" s="4" t="s">
        <v>83</v>
      </c>
      <c r="BI1934" s="4" t="s">
        <v>6674</v>
      </c>
      <c r="BJ1934" s="4" t="s">
        <v>6675</v>
      </c>
      <c r="BK1934" s="4" t="s">
        <v>82</v>
      </c>
      <c r="BL1934" s="4" t="s">
        <v>83</v>
      </c>
      <c r="BM1934" s="4" t="s">
        <v>6676</v>
      </c>
      <c r="BN1934" s="4" t="s">
        <v>5418</v>
      </c>
      <c r="BO1934" s="4" t="s">
        <v>82</v>
      </c>
      <c r="BP1934" s="4" t="s">
        <v>83</v>
      </c>
      <c r="BQ1934" s="4" t="s">
        <v>6677</v>
      </c>
      <c r="BR1934" s="4" t="s">
        <v>6678</v>
      </c>
      <c r="BS1934" s="4" t="s">
        <v>202</v>
      </c>
      <c r="BT1934" s="4" t="s">
        <v>203</v>
      </c>
    </row>
    <row r="1935" spans="1:72" ht="13.5" customHeight="1">
      <c r="A1935" s="6" t="str">
        <f>HYPERLINK("http://kyu.snu.ac.kr/sdhj/index.jsp?type=hj/GK14791_00IM0001_155b.jpg","1870_해북촌_155b")</f>
        <v>1870_해북촌_155b</v>
      </c>
      <c r="B1935" s="4">
        <v>1870</v>
      </c>
      <c r="C1935" s="4" t="s">
        <v>10388</v>
      </c>
      <c r="D1935" s="4" t="s">
        <v>10389</v>
      </c>
      <c r="E1935" s="4">
        <v>1934</v>
      </c>
      <c r="F1935" s="4">
        <v>10</v>
      </c>
      <c r="G1935" s="4" t="s">
        <v>6367</v>
      </c>
      <c r="H1935" s="4" t="s">
        <v>6368</v>
      </c>
      <c r="I1935" s="4">
        <v>4</v>
      </c>
      <c r="L1935" s="4">
        <v>5</v>
      </c>
      <c r="M1935" s="4" t="s">
        <v>6669</v>
      </c>
      <c r="N1935" s="4" t="s">
        <v>6670</v>
      </c>
      <c r="T1935" s="4" t="s">
        <v>9096</v>
      </c>
      <c r="U1935" s="4" t="s">
        <v>138</v>
      </c>
      <c r="V1935" s="4" t="s">
        <v>139</v>
      </c>
      <c r="Y1935" s="4" t="s">
        <v>10390</v>
      </c>
      <c r="Z1935" s="4" t="s">
        <v>10391</v>
      </c>
      <c r="AD1935" s="4" t="s">
        <v>184</v>
      </c>
      <c r="AE1935" s="4" t="s">
        <v>185</v>
      </c>
    </row>
    <row r="1936" spans="1:72" ht="13.5" customHeight="1">
      <c r="A1936" s="6" t="str">
        <f>HYPERLINK("http://kyu.snu.ac.kr/sdhj/index.jsp?type=hj/GK14791_00IM0001_155b.jpg","1870_해북촌_155b")</f>
        <v>1870_해북촌_155b</v>
      </c>
      <c r="B1936" s="4">
        <v>1870</v>
      </c>
      <c r="C1936" s="4" t="s">
        <v>9016</v>
      </c>
      <c r="D1936" s="4" t="s">
        <v>9017</v>
      </c>
      <c r="E1936" s="4">
        <v>1935</v>
      </c>
      <c r="F1936" s="4">
        <v>10</v>
      </c>
      <c r="G1936" s="4" t="s">
        <v>6367</v>
      </c>
      <c r="H1936" s="4" t="s">
        <v>6368</v>
      </c>
      <c r="I1936" s="4">
        <v>4</v>
      </c>
      <c r="L1936" s="4">
        <v>6</v>
      </c>
      <c r="M1936" s="4" t="s">
        <v>6679</v>
      </c>
      <c r="N1936" s="4" t="s">
        <v>6680</v>
      </c>
      <c r="T1936" s="4" t="s">
        <v>9022</v>
      </c>
      <c r="U1936" s="4" t="s">
        <v>73</v>
      </c>
      <c r="V1936" s="4" t="s">
        <v>74</v>
      </c>
      <c r="W1936" s="4" t="s">
        <v>75</v>
      </c>
      <c r="X1936" s="4" t="s">
        <v>9777</v>
      </c>
      <c r="Y1936" s="4" t="s">
        <v>6681</v>
      </c>
      <c r="Z1936" s="4" t="s">
        <v>6682</v>
      </c>
      <c r="AC1936" s="4">
        <v>62</v>
      </c>
      <c r="AD1936" s="4" t="s">
        <v>813</v>
      </c>
      <c r="AE1936" s="4" t="s">
        <v>814</v>
      </c>
      <c r="AJ1936" s="4" t="s">
        <v>34</v>
      </c>
      <c r="AK1936" s="4" t="s">
        <v>35</v>
      </c>
      <c r="AL1936" s="4" t="s">
        <v>222</v>
      </c>
      <c r="AM1936" s="4" t="s">
        <v>223</v>
      </c>
      <c r="AT1936" s="4" t="s">
        <v>82</v>
      </c>
      <c r="AU1936" s="4" t="s">
        <v>83</v>
      </c>
      <c r="AV1936" s="4" t="s">
        <v>8959</v>
      </c>
      <c r="AW1936" s="4" t="s">
        <v>2706</v>
      </c>
      <c r="BG1936" s="4" t="s">
        <v>82</v>
      </c>
      <c r="BH1936" s="4" t="s">
        <v>83</v>
      </c>
      <c r="BI1936" s="4" t="s">
        <v>6373</v>
      </c>
      <c r="BJ1936" s="4" t="s">
        <v>6374</v>
      </c>
      <c r="BK1936" s="4" t="s">
        <v>82</v>
      </c>
      <c r="BL1936" s="4" t="s">
        <v>83</v>
      </c>
      <c r="BM1936" s="4" t="s">
        <v>6683</v>
      </c>
      <c r="BN1936" s="4" t="s">
        <v>6684</v>
      </c>
      <c r="BO1936" s="4" t="s">
        <v>82</v>
      </c>
      <c r="BP1936" s="4" t="s">
        <v>83</v>
      </c>
      <c r="BQ1936" s="4" t="s">
        <v>6685</v>
      </c>
      <c r="BR1936" s="4" t="s">
        <v>6686</v>
      </c>
      <c r="BS1936" s="4" t="s">
        <v>115</v>
      </c>
      <c r="BT1936" s="4" t="s">
        <v>9598</v>
      </c>
    </row>
    <row r="1937" spans="1:72" ht="13.5" customHeight="1">
      <c r="A1937" s="6" t="str">
        <f>HYPERLINK("http://kyu.snu.ac.kr/sdhj/index.jsp?type=hj/GK14791_00IM0001_155b.jpg","1870_해북촌_155b")</f>
        <v>1870_해북촌_155b</v>
      </c>
      <c r="B1937" s="4">
        <v>1870</v>
      </c>
      <c r="C1937" s="4" t="s">
        <v>9144</v>
      </c>
      <c r="D1937" s="4" t="s">
        <v>9145</v>
      </c>
      <c r="E1937" s="4">
        <v>1936</v>
      </c>
      <c r="F1937" s="4">
        <v>10</v>
      </c>
      <c r="G1937" s="4" t="s">
        <v>6367</v>
      </c>
      <c r="H1937" s="4" t="s">
        <v>6368</v>
      </c>
      <c r="I1937" s="4">
        <v>4</v>
      </c>
      <c r="L1937" s="4">
        <v>6</v>
      </c>
      <c r="M1937" s="4" t="s">
        <v>6679</v>
      </c>
      <c r="N1937" s="4" t="s">
        <v>6680</v>
      </c>
      <c r="S1937" s="4" t="s">
        <v>116</v>
      </c>
      <c r="T1937" s="4" t="s">
        <v>117</v>
      </c>
      <c r="Y1937" s="4" t="s">
        <v>6687</v>
      </c>
      <c r="Z1937" s="4" t="s">
        <v>6688</v>
      </c>
      <c r="AC1937" s="4">
        <v>28</v>
      </c>
      <c r="AD1937" s="4" t="s">
        <v>771</v>
      </c>
      <c r="AE1937" s="4" t="s">
        <v>772</v>
      </c>
    </row>
    <row r="1938" spans="1:72" ht="13.5" customHeight="1">
      <c r="A1938" s="6" t="str">
        <f>HYPERLINK("http://kyu.snu.ac.kr/sdhj/index.jsp?type=hj/GK14791_00IM0001_155b.jpg","1870_해북촌_155b")</f>
        <v>1870_해북촌_155b</v>
      </c>
      <c r="B1938" s="4">
        <v>1870</v>
      </c>
      <c r="C1938" s="4" t="s">
        <v>9026</v>
      </c>
      <c r="D1938" s="4" t="s">
        <v>9027</v>
      </c>
      <c r="E1938" s="4">
        <v>1937</v>
      </c>
      <c r="F1938" s="4">
        <v>10</v>
      </c>
      <c r="G1938" s="4" t="s">
        <v>6367</v>
      </c>
      <c r="H1938" s="4" t="s">
        <v>6368</v>
      </c>
      <c r="I1938" s="4">
        <v>4</v>
      </c>
      <c r="L1938" s="4">
        <v>6</v>
      </c>
      <c r="M1938" s="4" t="s">
        <v>6679</v>
      </c>
      <c r="N1938" s="4" t="s">
        <v>6680</v>
      </c>
      <c r="T1938" s="4" t="s">
        <v>9029</v>
      </c>
      <c r="U1938" s="4" t="s">
        <v>138</v>
      </c>
      <c r="V1938" s="4" t="s">
        <v>139</v>
      </c>
      <c r="Y1938" s="4" t="s">
        <v>6689</v>
      </c>
      <c r="Z1938" s="4" t="s">
        <v>6690</v>
      </c>
      <c r="AD1938" s="4" t="s">
        <v>278</v>
      </c>
      <c r="AE1938" s="4" t="s">
        <v>279</v>
      </c>
    </row>
    <row r="1939" spans="1:72" ht="13.5" customHeight="1">
      <c r="A1939" s="6" t="str">
        <f>HYPERLINK("http://kyu.snu.ac.kr/sdhj/index.jsp?type=hj/GK14791_00IM0001_155b.jpg","1870_해북촌_155b")</f>
        <v>1870_해북촌_155b</v>
      </c>
      <c r="B1939" s="4">
        <v>1870</v>
      </c>
      <c r="C1939" s="4" t="s">
        <v>9026</v>
      </c>
      <c r="D1939" s="4" t="s">
        <v>9027</v>
      </c>
      <c r="E1939" s="4">
        <v>1938</v>
      </c>
      <c r="F1939" s="4">
        <v>10</v>
      </c>
      <c r="G1939" s="4" t="s">
        <v>6367</v>
      </c>
      <c r="H1939" s="4" t="s">
        <v>6368</v>
      </c>
      <c r="I1939" s="4">
        <v>4</v>
      </c>
      <c r="L1939" s="4">
        <v>6</v>
      </c>
      <c r="M1939" s="4" t="s">
        <v>6679</v>
      </c>
      <c r="N1939" s="4" t="s">
        <v>6680</v>
      </c>
      <c r="T1939" s="4" t="s">
        <v>9029</v>
      </c>
      <c r="U1939" s="4" t="s">
        <v>138</v>
      </c>
      <c r="V1939" s="4" t="s">
        <v>139</v>
      </c>
      <c r="Y1939" s="4" t="s">
        <v>1181</v>
      </c>
      <c r="Z1939" s="4" t="s">
        <v>1182</v>
      </c>
      <c r="AD1939" s="4" t="s">
        <v>287</v>
      </c>
      <c r="AE1939" s="4" t="s">
        <v>288</v>
      </c>
    </row>
    <row r="1940" spans="1:72" ht="13.5" customHeight="1">
      <c r="A1940" s="6" t="str">
        <f>HYPERLINK("http://kyu.snu.ac.kr/sdhj/index.jsp?type=hj/GK14791_00IM0001_155b.jpg","1870_해북촌_155b")</f>
        <v>1870_해북촌_155b</v>
      </c>
      <c r="B1940" s="4">
        <v>1870</v>
      </c>
      <c r="C1940" s="4" t="s">
        <v>8930</v>
      </c>
      <c r="D1940" s="4" t="s">
        <v>8931</v>
      </c>
      <c r="E1940" s="4">
        <v>1939</v>
      </c>
      <c r="F1940" s="4">
        <v>10</v>
      </c>
      <c r="G1940" s="4" t="s">
        <v>6367</v>
      </c>
      <c r="H1940" s="4" t="s">
        <v>6368</v>
      </c>
      <c r="I1940" s="4">
        <v>4</v>
      </c>
      <c r="L1940" s="4">
        <v>7</v>
      </c>
      <c r="M1940" s="4" t="s">
        <v>6691</v>
      </c>
      <c r="N1940" s="4" t="s">
        <v>6692</v>
      </c>
      <c r="O1940" s="4" t="s">
        <v>13</v>
      </c>
      <c r="P1940" s="4" t="s">
        <v>14</v>
      </c>
      <c r="T1940" s="4" t="s">
        <v>9589</v>
      </c>
      <c r="U1940" s="4" t="s">
        <v>73</v>
      </c>
      <c r="V1940" s="4" t="s">
        <v>74</v>
      </c>
      <c r="W1940" s="4" t="s">
        <v>198</v>
      </c>
      <c r="X1940" s="4" t="s">
        <v>199</v>
      </c>
      <c r="Y1940" s="4" t="s">
        <v>3336</v>
      </c>
      <c r="Z1940" s="4" t="s">
        <v>3337</v>
      </c>
      <c r="AC1940" s="4">
        <v>47</v>
      </c>
      <c r="AD1940" s="4" t="s">
        <v>287</v>
      </c>
      <c r="AE1940" s="4" t="s">
        <v>288</v>
      </c>
      <c r="AJ1940" s="4" t="s">
        <v>34</v>
      </c>
      <c r="AK1940" s="4" t="s">
        <v>35</v>
      </c>
      <c r="AL1940" s="4" t="s">
        <v>202</v>
      </c>
      <c r="AM1940" s="4" t="s">
        <v>203</v>
      </c>
      <c r="AT1940" s="4" t="s">
        <v>82</v>
      </c>
      <c r="AU1940" s="4" t="s">
        <v>83</v>
      </c>
      <c r="AV1940" s="4" t="s">
        <v>6549</v>
      </c>
      <c r="AW1940" s="4" t="s">
        <v>6550</v>
      </c>
      <c r="BG1940" s="4" t="s">
        <v>82</v>
      </c>
      <c r="BH1940" s="4" t="s">
        <v>83</v>
      </c>
      <c r="BI1940" s="4" t="s">
        <v>6551</v>
      </c>
      <c r="BJ1940" s="4" t="s">
        <v>3481</v>
      </c>
      <c r="BK1940" s="4" t="s">
        <v>82</v>
      </c>
      <c r="BL1940" s="4" t="s">
        <v>83</v>
      </c>
      <c r="BM1940" s="4" t="s">
        <v>6552</v>
      </c>
      <c r="BN1940" s="4" t="s">
        <v>1369</v>
      </c>
      <c r="BO1940" s="4" t="s">
        <v>82</v>
      </c>
      <c r="BP1940" s="4" t="s">
        <v>83</v>
      </c>
      <c r="BQ1940" s="4" t="s">
        <v>5531</v>
      </c>
      <c r="BR1940" s="4" t="s">
        <v>5532</v>
      </c>
      <c r="BS1940" s="4" t="s">
        <v>757</v>
      </c>
      <c r="BT1940" s="4" t="s">
        <v>758</v>
      </c>
    </row>
    <row r="1941" spans="1:72" ht="13.5" customHeight="1">
      <c r="A1941" s="6" t="str">
        <f>HYPERLINK("http://kyu.snu.ac.kr/sdhj/index.jsp?type=hj/GK14791_00IM0001_155b.jpg","1870_해북촌_155b")</f>
        <v>1870_해북촌_155b</v>
      </c>
      <c r="B1941" s="4">
        <v>1870</v>
      </c>
      <c r="C1941" s="4" t="s">
        <v>9466</v>
      </c>
      <c r="D1941" s="4" t="s">
        <v>9467</v>
      </c>
      <c r="E1941" s="4">
        <v>1940</v>
      </c>
      <c r="F1941" s="4">
        <v>10</v>
      </c>
      <c r="G1941" s="4" t="s">
        <v>6367</v>
      </c>
      <c r="H1941" s="4" t="s">
        <v>6368</v>
      </c>
      <c r="I1941" s="4">
        <v>4</v>
      </c>
      <c r="L1941" s="4">
        <v>7</v>
      </c>
      <c r="M1941" s="4" t="s">
        <v>6691</v>
      </c>
      <c r="N1941" s="4" t="s">
        <v>6692</v>
      </c>
      <c r="S1941" s="4" t="s">
        <v>96</v>
      </c>
      <c r="T1941" s="4" t="s">
        <v>97</v>
      </c>
      <c r="W1941" s="4" t="s">
        <v>126</v>
      </c>
      <c r="X1941" s="4" t="s">
        <v>9975</v>
      </c>
      <c r="Y1941" s="4" t="s">
        <v>100</v>
      </c>
      <c r="Z1941" s="4" t="s">
        <v>101</v>
      </c>
      <c r="AC1941" s="4">
        <v>47</v>
      </c>
      <c r="AD1941" s="4" t="s">
        <v>287</v>
      </c>
      <c r="AE1941" s="4" t="s">
        <v>288</v>
      </c>
      <c r="AJ1941" s="4" t="s">
        <v>104</v>
      </c>
      <c r="AK1941" s="4" t="s">
        <v>105</v>
      </c>
      <c r="AL1941" s="4" t="s">
        <v>222</v>
      </c>
      <c r="AM1941" s="4" t="s">
        <v>223</v>
      </c>
    </row>
    <row r="1942" spans="1:72" ht="13.5" customHeight="1">
      <c r="A1942" s="6" t="str">
        <f>HYPERLINK("http://kyu.snu.ac.kr/sdhj/index.jsp?type=hj/GK14791_00IM0001_155b.jpg","1870_해북촌_155b")</f>
        <v>1870_해북촌_155b</v>
      </c>
      <c r="B1942" s="4">
        <v>1870</v>
      </c>
      <c r="C1942" s="4" t="s">
        <v>9466</v>
      </c>
      <c r="D1942" s="4" t="s">
        <v>9467</v>
      </c>
      <c r="E1942" s="4">
        <v>1941</v>
      </c>
      <c r="F1942" s="4">
        <v>10</v>
      </c>
      <c r="G1942" s="4" t="s">
        <v>6367</v>
      </c>
      <c r="H1942" s="4" t="s">
        <v>6368</v>
      </c>
      <c r="I1942" s="4">
        <v>4</v>
      </c>
      <c r="L1942" s="4">
        <v>7</v>
      </c>
      <c r="M1942" s="4" t="s">
        <v>6691</v>
      </c>
      <c r="N1942" s="4" t="s">
        <v>6692</v>
      </c>
      <c r="T1942" s="4" t="s">
        <v>9593</v>
      </c>
      <c r="U1942" s="4" t="s">
        <v>138</v>
      </c>
      <c r="V1942" s="4" t="s">
        <v>139</v>
      </c>
      <c r="Y1942" s="4" t="s">
        <v>6693</v>
      </c>
      <c r="Z1942" s="4" t="s">
        <v>6694</v>
      </c>
      <c r="AD1942" s="4" t="s">
        <v>238</v>
      </c>
      <c r="AE1942" s="4" t="s">
        <v>239</v>
      </c>
    </row>
    <row r="1943" spans="1:72" ht="13.5" customHeight="1">
      <c r="A1943" s="6" t="str">
        <f>HYPERLINK("http://kyu.snu.ac.kr/sdhj/index.jsp?type=hj/GK14791_00IM0001_155b.jpg","1870_해북촌_155b")</f>
        <v>1870_해북촌_155b</v>
      </c>
      <c r="B1943" s="4">
        <v>1870</v>
      </c>
      <c r="C1943" s="4" t="s">
        <v>10330</v>
      </c>
      <c r="D1943" s="4" t="s">
        <v>10331</v>
      </c>
      <c r="E1943" s="4">
        <v>1942</v>
      </c>
      <c r="F1943" s="4">
        <v>11</v>
      </c>
      <c r="G1943" s="4" t="s">
        <v>6695</v>
      </c>
      <c r="H1943" s="4" t="s">
        <v>10392</v>
      </c>
      <c r="I1943" s="4">
        <v>1</v>
      </c>
      <c r="J1943" s="4" t="s">
        <v>6696</v>
      </c>
      <c r="K1943" s="4" t="s">
        <v>6697</v>
      </c>
      <c r="L1943" s="4">
        <v>1</v>
      </c>
      <c r="M1943" s="4" t="s">
        <v>6698</v>
      </c>
      <c r="N1943" s="4" t="s">
        <v>6699</v>
      </c>
      <c r="T1943" s="4" t="s">
        <v>9423</v>
      </c>
      <c r="U1943" s="4" t="s">
        <v>73</v>
      </c>
      <c r="V1943" s="4" t="s">
        <v>74</v>
      </c>
      <c r="W1943" s="4" t="s">
        <v>75</v>
      </c>
      <c r="X1943" s="4" t="s">
        <v>9427</v>
      </c>
      <c r="Y1943" s="4" t="s">
        <v>6700</v>
      </c>
      <c r="Z1943" s="4" t="s">
        <v>1640</v>
      </c>
      <c r="AC1943" s="4">
        <v>76</v>
      </c>
      <c r="AD1943" s="4" t="s">
        <v>701</v>
      </c>
      <c r="AE1943" s="4" t="s">
        <v>702</v>
      </c>
      <c r="AJ1943" s="4" t="s">
        <v>34</v>
      </c>
      <c r="AK1943" s="4" t="s">
        <v>35</v>
      </c>
      <c r="AL1943" s="4" t="s">
        <v>80</v>
      </c>
      <c r="AM1943" s="4" t="s">
        <v>81</v>
      </c>
      <c r="AT1943" s="4" t="s">
        <v>82</v>
      </c>
      <c r="AU1943" s="4" t="s">
        <v>83</v>
      </c>
      <c r="AV1943" s="4" t="s">
        <v>6701</v>
      </c>
      <c r="AW1943" s="4" t="s">
        <v>6702</v>
      </c>
      <c r="BG1943" s="4" t="s">
        <v>336</v>
      </c>
      <c r="BH1943" s="4" t="s">
        <v>337</v>
      </c>
      <c r="BI1943" s="4" t="s">
        <v>6703</v>
      </c>
      <c r="BJ1943" s="4" t="s">
        <v>4659</v>
      </c>
      <c r="BK1943" s="4" t="s">
        <v>986</v>
      </c>
      <c r="BL1943" s="4" t="s">
        <v>987</v>
      </c>
      <c r="BM1943" s="4" t="s">
        <v>6704</v>
      </c>
      <c r="BN1943" s="4" t="s">
        <v>6705</v>
      </c>
      <c r="BO1943" s="4" t="s">
        <v>82</v>
      </c>
      <c r="BP1943" s="4" t="s">
        <v>83</v>
      </c>
      <c r="BQ1943" s="4" t="s">
        <v>6706</v>
      </c>
      <c r="BR1943" s="4" t="s">
        <v>6707</v>
      </c>
      <c r="BS1943" s="4" t="s">
        <v>883</v>
      </c>
      <c r="BT1943" s="4" t="s">
        <v>884</v>
      </c>
    </row>
    <row r="1944" spans="1:72" ht="13.5" customHeight="1">
      <c r="A1944" s="6" t="str">
        <f>HYPERLINK("http://kyu.snu.ac.kr/sdhj/index.jsp?type=hj/GK14791_00IM0001_155b.jpg","1870_해북촌_155b")</f>
        <v>1870_해북촌_155b</v>
      </c>
      <c r="B1944" s="4">
        <v>1870</v>
      </c>
      <c r="C1944" s="4" t="s">
        <v>9152</v>
      </c>
      <c r="D1944" s="4" t="s">
        <v>9153</v>
      </c>
      <c r="E1944" s="4">
        <v>1943</v>
      </c>
      <c r="F1944" s="4">
        <v>11</v>
      </c>
      <c r="G1944" s="4" t="s">
        <v>6695</v>
      </c>
      <c r="H1944" s="4" t="s">
        <v>6708</v>
      </c>
      <c r="I1944" s="4">
        <v>1</v>
      </c>
      <c r="L1944" s="4">
        <v>1</v>
      </c>
      <c r="M1944" s="4" t="s">
        <v>6698</v>
      </c>
      <c r="N1944" s="4" t="s">
        <v>6699</v>
      </c>
      <c r="S1944" s="4" t="s">
        <v>96</v>
      </c>
      <c r="T1944" s="4" t="s">
        <v>97</v>
      </c>
      <c r="W1944" s="4" t="s">
        <v>198</v>
      </c>
      <c r="X1944" s="4" t="s">
        <v>199</v>
      </c>
      <c r="Y1944" s="4" t="s">
        <v>100</v>
      </c>
      <c r="Z1944" s="4" t="s">
        <v>101</v>
      </c>
      <c r="AC1944" s="4">
        <v>86</v>
      </c>
      <c r="AD1944" s="4" t="s">
        <v>947</v>
      </c>
      <c r="AE1944" s="4" t="s">
        <v>948</v>
      </c>
      <c r="AJ1944" s="4" t="s">
        <v>104</v>
      </c>
      <c r="AK1944" s="4" t="s">
        <v>105</v>
      </c>
      <c r="AL1944" s="4" t="s">
        <v>202</v>
      </c>
      <c r="AM1944" s="4" t="s">
        <v>203</v>
      </c>
      <c r="AT1944" s="4" t="s">
        <v>82</v>
      </c>
      <c r="AU1944" s="4" t="s">
        <v>83</v>
      </c>
      <c r="AV1944" s="4" t="s">
        <v>6079</v>
      </c>
      <c r="AW1944" s="4" t="s">
        <v>6080</v>
      </c>
      <c r="BG1944" s="4" t="s">
        <v>82</v>
      </c>
      <c r="BH1944" s="4" t="s">
        <v>83</v>
      </c>
      <c r="BI1944" s="4" t="s">
        <v>6709</v>
      </c>
      <c r="BJ1944" s="4" t="s">
        <v>6710</v>
      </c>
      <c r="BK1944" s="4" t="s">
        <v>336</v>
      </c>
      <c r="BL1944" s="4" t="s">
        <v>337</v>
      </c>
      <c r="BM1944" s="4" t="s">
        <v>6711</v>
      </c>
      <c r="BN1944" s="4" t="s">
        <v>6712</v>
      </c>
      <c r="BO1944" s="4" t="s">
        <v>82</v>
      </c>
      <c r="BP1944" s="4" t="s">
        <v>83</v>
      </c>
      <c r="BQ1944" s="4" t="s">
        <v>6713</v>
      </c>
      <c r="BR1944" s="4" t="s">
        <v>6714</v>
      </c>
      <c r="BS1944" s="4" t="s">
        <v>260</v>
      </c>
      <c r="BT1944" s="4" t="s">
        <v>261</v>
      </c>
    </row>
    <row r="1945" spans="1:72" ht="13.5" customHeight="1">
      <c r="A1945" s="6" t="str">
        <f>HYPERLINK("http://kyu.snu.ac.kr/sdhj/index.jsp?type=hj/GK14791_00IM0001_155b.jpg","1870_해북촌_155b")</f>
        <v>1870_해북촌_155b</v>
      </c>
      <c r="B1945" s="4">
        <v>1870</v>
      </c>
      <c r="C1945" s="4" t="s">
        <v>9254</v>
      </c>
      <c r="D1945" s="4" t="s">
        <v>9255</v>
      </c>
      <c r="E1945" s="4">
        <v>1944</v>
      </c>
      <c r="F1945" s="4">
        <v>11</v>
      </c>
      <c r="G1945" s="4" t="s">
        <v>6695</v>
      </c>
      <c r="H1945" s="4" t="s">
        <v>6708</v>
      </c>
      <c r="I1945" s="4">
        <v>1</v>
      </c>
      <c r="L1945" s="4">
        <v>1</v>
      </c>
      <c r="M1945" s="4" t="s">
        <v>6698</v>
      </c>
      <c r="N1945" s="4" t="s">
        <v>6699</v>
      </c>
      <c r="T1945" s="4" t="s">
        <v>9429</v>
      </c>
      <c r="U1945" s="4" t="s">
        <v>138</v>
      </c>
      <c r="V1945" s="4" t="s">
        <v>139</v>
      </c>
      <c r="Y1945" s="4" t="s">
        <v>5459</v>
      </c>
      <c r="Z1945" s="4" t="s">
        <v>5460</v>
      </c>
      <c r="AD1945" s="4" t="s">
        <v>813</v>
      </c>
      <c r="AE1945" s="4" t="s">
        <v>814</v>
      </c>
    </row>
    <row r="1946" spans="1:72" ht="13.5" customHeight="1">
      <c r="A1946" s="6" t="str">
        <f>HYPERLINK("http://kyu.snu.ac.kr/sdhj/index.jsp?type=hj/GK14791_00IM0001_156a.jpg","1870_해북촌_156a")</f>
        <v>1870_해북촌_156a</v>
      </c>
      <c r="B1946" s="4">
        <v>1870</v>
      </c>
      <c r="C1946" s="4" t="s">
        <v>9425</v>
      </c>
      <c r="D1946" s="4" t="s">
        <v>9426</v>
      </c>
      <c r="E1946" s="4">
        <v>1945</v>
      </c>
      <c r="F1946" s="4">
        <v>11</v>
      </c>
      <c r="G1946" s="4" t="s">
        <v>6695</v>
      </c>
      <c r="H1946" s="4" t="s">
        <v>6708</v>
      </c>
      <c r="I1946" s="4">
        <v>1</v>
      </c>
      <c r="L1946" s="4">
        <v>2</v>
      </c>
      <c r="M1946" s="4" t="s">
        <v>6715</v>
      </c>
      <c r="N1946" s="4" t="s">
        <v>6716</v>
      </c>
      <c r="T1946" s="4" t="s">
        <v>9219</v>
      </c>
      <c r="U1946" s="4" t="s">
        <v>73</v>
      </c>
      <c r="V1946" s="4" t="s">
        <v>74</v>
      </c>
      <c r="W1946" s="4" t="s">
        <v>609</v>
      </c>
      <c r="X1946" s="4" t="s">
        <v>610</v>
      </c>
      <c r="Y1946" s="4" t="s">
        <v>6717</v>
      </c>
      <c r="Z1946" s="4" t="s">
        <v>6718</v>
      </c>
      <c r="AC1946" s="4">
        <v>60</v>
      </c>
      <c r="AD1946" s="4" t="s">
        <v>410</v>
      </c>
      <c r="AE1946" s="4" t="s">
        <v>411</v>
      </c>
      <c r="AJ1946" s="4" t="s">
        <v>34</v>
      </c>
      <c r="AK1946" s="4" t="s">
        <v>35</v>
      </c>
      <c r="AL1946" s="4" t="s">
        <v>811</v>
      </c>
      <c r="AM1946" s="4" t="s">
        <v>812</v>
      </c>
      <c r="AT1946" s="4" t="s">
        <v>82</v>
      </c>
      <c r="AU1946" s="4" t="s">
        <v>83</v>
      </c>
      <c r="AV1946" s="4" t="s">
        <v>6719</v>
      </c>
      <c r="AW1946" s="4" t="s">
        <v>462</v>
      </c>
      <c r="BG1946" s="4" t="s">
        <v>348</v>
      </c>
      <c r="BH1946" s="4" t="s">
        <v>349</v>
      </c>
      <c r="BI1946" s="4" t="s">
        <v>6720</v>
      </c>
      <c r="BJ1946" s="4" t="s">
        <v>6721</v>
      </c>
      <c r="BK1946" s="4" t="s">
        <v>348</v>
      </c>
      <c r="BL1946" s="4" t="s">
        <v>349</v>
      </c>
      <c r="BM1946" s="4" t="s">
        <v>6722</v>
      </c>
      <c r="BN1946" s="4" t="s">
        <v>6723</v>
      </c>
      <c r="BO1946" s="4" t="s">
        <v>82</v>
      </c>
      <c r="BP1946" s="4" t="s">
        <v>83</v>
      </c>
      <c r="BQ1946" s="4" t="s">
        <v>6724</v>
      </c>
      <c r="BR1946" s="4" t="s">
        <v>6725</v>
      </c>
      <c r="BS1946" s="4" t="s">
        <v>346</v>
      </c>
      <c r="BT1946" s="4" t="s">
        <v>347</v>
      </c>
    </row>
    <row r="1947" spans="1:72" ht="13.5" customHeight="1">
      <c r="A1947" s="6" t="str">
        <f>HYPERLINK("http://kyu.snu.ac.kr/sdhj/index.jsp?type=hj/GK14791_00IM0001_156a.jpg","1870_해북촌_156a")</f>
        <v>1870_해북촌_156a</v>
      </c>
      <c r="B1947" s="4">
        <v>1870</v>
      </c>
      <c r="C1947" s="4" t="s">
        <v>9224</v>
      </c>
      <c r="D1947" s="4" t="s">
        <v>9225</v>
      </c>
      <c r="E1947" s="4">
        <v>1946</v>
      </c>
      <c r="F1947" s="4">
        <v>11</v>
      </c>
      <c r="G1947" s="4" t="s">
        <v>6695</v>
      </c>
      <c r="H1947" s="4" t="s">
        <v>6708</v>
      </c>
      <c r="I1947" s="4">
        <v>1</v>
      </c>
      <c r="L1947" s="4">
        <v>2</v>
      </c>
      <c r="M1947" s="4" t="s">
        <v>6715</v>
      </c>
      <c r="N1947" s="4" t="s">
        <v>6716</v>
      </c>
      <c r="S1947" s="4" t="s">
        <v>96</v>
      </c>
      <c r="T1947" s="4" t="s">
        <v>97</v>
      </c>
      <c r="W1947" s="4" t="s">
        <v>2414</v>
      </c>
      <c r="X1947" s="4" t="s">
        <v>2415</v>
      </c>
      <c r="Y1947" s="4" t="s">
        <v>100</v>
      </c>
      <c r="Z1947" s="4" t="s">
        <v>101</v>
      </c>
      <c r="AC1947" s="4">
        <v>62</v>
      </c>
      <c r="AD1947" s="4" t="s">
        <v>102</v>
      </c>
      <c r="AE1947" s="4" t="s">
        <v>103</v>
      </c>
      <c r="AJ1947" s="4" t="s">
        <v>34</v>
      </c>
      <c r="AK1947" s="4" t="s">
        <v>35</v>
      </c>
      <c r="AL1947" s="4" t="s">
        <v>727</v>
      </c>
      <c r="AM1947" s="4" t="s">
        <v>728</v>
      </c>
      <c r="AT1947" s="4" t="s">
        <v>82</v>
      </c>
      <c r="AU1947" s="4" t="s">
        <v>83</v>
      </c>
      <c r="AV1947" s="4" t="s">
        <v>6726</v>
      </c>
      <c r="AW1947" s="4" t="s">
        <v>6727</v>
      </c>
      <c r="BG1947" s="4" t="s">
        <v>82</v>
      </c>
      <c r="BH1947" s="4" t="s">
        <v>83</v>
      </c>
      <c r="BI1947" s="4" t="s">
        <v>6728</v>
      </c>
      <c r="BJ1947" s="4" t="s">
        <v>495</v>
      </c>
      <c r="BK1947" s="4" t="s">
        <v>82</v>
      </c>
      <c r="BL1947" s="4" t="s">
        <v>83</v>
      </c>
      <c r="BM1947" s="4" t="s">
        <v>5949</v>
      </c>
      <c r="BN1947" s="4" t="s">
        <v>5950</v>
      </c>
      <c r="BO1947" s="4" t="s">
        <v>82</v>
      </c>
      <c r="BP1947" s="4" t="s">
        <v>83</v>
      </c>
      <c r="BQ1947" s="4" t="s">
        <v>8980</v>
      </c>
      <c r="BR1947" s="4" t="s">
        <v>10393</v>
      </c>
      <c r="BS1947" s="4" t="s">
        <v>202</v>
      </c>
      <c r="BT1947" s="4" t="s">
        <v>203</v>
      </c>
    </row>
    <row r="1948" spans="1:72" ht="13.5" customHeight="1">
      <c r="A1948" s="6" t="str">
        <f>HYPERLINK("http://kyu.snu.ac.kr/sdhj/index.jsp?type=hj/GK14791_00IM0001_156a.jpg","1870_해북촌_156a")</f>
        <v>1870_해북촌_156a</v>
      </c>
      <c r="B1948" s="4">
        <v>1870</v>
      </c>
      <c r="C1948" s="4" t="s">
        <v>9224</v>
      </c>
      <c r="D1948" s="4" t="s">
        <v>9225</v>
      </c>
      <c r="E1948" s="4">
        <v>1947</v>
      </c>
      <c r="F1948" s="4">
        <v>11</v>
      </c>
      <c r="G1948" s="4" t="s">
        <v>6695</v>
      </c>
      <c r="H1948" s="4" t="s">
        <v>6708</v>
      </c>
      <c r="I1948" s="4">
        <v>1</v>
      </c>
      <c r="L1948" s="4">
        <v>2</v>
      </c>
      <c r="M1948" s="4" t="s">
        <v>6715</v>
      </c>
      <c r="N1948" s="4" t="s">
        <v>6716</v>
      </c>
      <c r="S1948" s="4" t="s">
        <v>124</v>
      </c>
      <c r="T1948" s="4" t="s">
        <v>125</v>
      </c>
      <c r="W1948" s="4" t="s">
        <v>75</v>
      </c>
      <c r="X1948" s="4" t="s">
        <v>9226</v>
      </c>
      <c r="Y1948" s="4" t="s">
        <v>100</v>
      </c>
      <c r="Z1948" s="4" t="s">
        <v>101</v>
      </c>
      <c r="AC1948" s="4">
        <v>29</v>
      </c>
      <c r="AD1948" s="4" t="s">
        <v>771</v>
      </c>
      <c r="AE1948" s="4" t="s">
        <v>772</v>
      </c>
    </row>
    <row r="1949" spans="1:72" ht="13.5" customHeight="1">
      <c r="A1949" s="6" t="str">
        <f>HYPERLINK("http://kyu.snu.ac.kr/sdhj/index.jsp?type=hj/GK14791_00IM0001_156a.jpg","1870_해북촌_156a")</f>
        <v>1870_해북촌_156a</v>
      </c>
      <c r="B1949" s="4">
        <v>1870</v>
      </c>
      <c r="C1949" s="4" t="s">
        <v>9224</v>
      </c>
      <c r="D1949" s="4" t="s">
        <v>9225</v>
      </c>
      <c r="E1949" s="4">
        <v>1948</v>
      </c>
      <c r="F1949" s="4">
        <v>11</v>
      </c>
      <c r="G1949" s="4" t="s">
        <v>6695</v>
      </c>
      <c r="H1949" s="4" t="s">
        <v>6708</v>
      </c>
      <c r="I1949" s="4">
        <v>1</v>
      </c>
      <c r="L1949" s="4">
        <v>2</v>
      </c>
      <c r="M1949" s="4" t="s">
        <v>6715</v>
      </c>
      <c r="N1949" s="4" t="s">
        <v>6716</v>
      </c>
      <c r="T1949" s="4" t="s">
        <v>9227</v>
      </c>
      <c r="U1949" s="4" t="s">
        <v>138</v>
      </c>
      <c r="V1949" s="4" t="s">
        <v>139</v>
      </c>
      <c r="Y1949" s="4" t="s">
        <v>5882</v>
      </c>
      <c r="Z1949" s="4" t="s">
        <v>5883</v>
      </c>
      <c r="AD1949" s="4" t="s">
        <v>218</v>
      </c>
      <c r="AE1949" s="4" t="s">
        <v>219</v>
      </c>
    </row>
    <row r="1950" spans="1:72" ht="13.5" customHeight="1">
      <c r="A1950" s="6" t="str">
        <f>HYPERLINK("http://kyu.snu.ac.kr/sdhj/index.jsp?type=hj/GK14791_00IM0001_156a.jpg","1870_해북촌_156a")</f>
        <v>1870_해북촌_156a</v>
      </c>
      <c r="B1950" s="4">
        <v>1870</v>
      </c>
      <c r="C1950" s="4" t="s">
        <v>9224</v>
      </c>
      <c r="D1950" s="4" t="s">
        <v>9225</v>
      </c>
      <c r="E1950" s="4">
        <v>1949</v>
      </c>
      <c r="F1950" s="4">
        <v>11</v>
      </c>
      <c r="G1950" s="4" t="s">
        <v>6695</v>
      </c>
      <c r="H1950" s="4" t="s">
        <v>6708</v>
      </c>
      <c r="I1950" s="4">
        <v>1</v>
      </c>
      <c r="L1950" s="4">
        <v>3</v>
      </c>
      <c r="M1950" s="4" t="s">
        <v>6729</v>
      </c>
      <c r="N1950" s="4" t="s">
        <v>6730</v>
      </c>
      <c r="T1950" s="4" t="s">
        <v>9109</v>
      </c>
      <c r="U1950" s="4" t="s">
        <v>73</v>
      </c>
      <c r="V1950" s="4" t="s">
        <v>74</v>
      </c>
      <c r="W1950" s="4" t="s">
        <v>75</v>
      </c>
      <c r="X1950" s="4" t="s">
        <v>9165</v>
      </c>
      <c r="Y1950" s="4" t="s">
        <v>6731</v>
      </c>
      <c r="Z1950" s="4" t="s">
        <v>1840</v>
      </c>
      <c r="AC1950" s="4">
        <v>43</v>
      </c>
      <c r="AD1950" s="4" t="s">
        <v>274</v>
      </c>
      <c r="AE1950" s="4" t="s">
        <v>275</v>
      </c>
      <c r="AJ1950" s="4" t="s">
        <v>34</v>
      </c>
      <c r="AK1950" s="4" t="s">
        <v>35</v>
      </c>
      <c r="AL1950" s="4" t="s">
        <v>2179</v>
      </c>
      <c r="AM1950" s="4" t="s">
        <v>2180</v>
      </c>
      <c r="AT1950" s="4" t="s">
        <v>82</v>
      </c>
      <c r="AU1950" s="4" t="s">
        <v>83</v>
      </c>
      <c r="AV1950" s="4" t="s">
        <v>6732</v>
      </c>
      <c r="AW1950" s="4" t="s">
        <v>6733</v>
      </c>
      <c r="BG1950" s="4" t="s">
        <v>82</v>
      </c>
      <c r="BH1950" s="4" t="s">
        <v>83</v>
      </c>
      <c r="BI1950" s="4" t="s">
        <v>6734</v>
      </c>
      <c r="BJ1950" s="4" t="s">
        <v>6735</v>
      </c>
      <c r="BK1950" s="4" t="s">
        <v>336</v>
      </c>
      <c r="BL1950" s="4" t="s">
        <v>337</v>
      </c>
      <c r="BM1950" s="4" t="s">
        <v>8981</v>
      </c>
      <c r="BN1950" s="4" t="s">
        <v>6736</v>
      </c>
      <c r="BO1950" s="4" t="s">
        <v>82</v>
      </c>
      <c r="BP1950" s="4" t="s">
        <v>83</v>
      </c>
      <c r="BQ1950" s="4" t="s">
        <v>6737</v>
      </c>
      <c r="BR1950" s="4" t="s">
        <v>6738</v>
      </c>
      <c r="BS1950" s="4" t="s">
        <v>1255</v>
      </c>
      <c r="BT1950" s="4" t="s">
        <v>1256</v>
      </c>
    </row>
    <row r="1951" spans="1:72" ht="13.5" customHeight="1">
      <c r="A1951" s="6" t="str">
        <f>HYPERLINK("http://kyu.snu.ac.kr/sdhj/index.jsp?type=hj/GK14791_00IM0001_156a.jpg","1870_해북촌_156a")</f>
        <v>1870_해북촌_156a</v>
      </c>
      <c r="B1951" s="4">
        <v>1870</v>
      </c>
      <c r="C1951" s="4" t="s">
        <v>10394</v>
      </c>
      <c r="D1951" s="4" t="s">
        <v>10395</v>
      </c>
      <c r="E1951" s="4">
        <v>1950</v>
      </c>
      <c r="F1951" s="4">
        <v>11</v>
      </c>
      <c r="G1951" s="4" t="s">
        <v>6695</v>
      </c>
      <c r="H1951" s="4" t="s">
        <v>6708</v>
      </c>
      <c r="I1951" s="4">
        <v>1</v>
      </c>
      <c r="L1951" s="4">
        <v>3</v>
      </c>
      <c r="M1951" s="4" t="s">
        <v>6729</v>
      </c>
      <c r="N1951" s="4" t="s">
        <v>6730</v>
      </c>
      <c r="S1951" s="4" t="s">
        <v>96</v>
      </c>
      <c r="T1951" s="4" t="s">
        <v>97</v>
      </c>
      <c r="W1951" s="4" t="s">
        <v>634</v>
      </c>
      <c r="X1951" s="4" t="s">
        <v>635</v>
      </c>
      <c r="Y1951" s="4" t="s">
        <v>100</v>
      </c>
      <c r="Z1951" s="4" t="s">
        <v>101</v>
      </c>
      <c r="AC1951" s="4">
        <v>43</v>
      </c>
      <c r="AD1951" s="4" t="s">
        <v>184</v>
      </c>
      <c r="AE1951" s="4" t="s">
        <v>185</v>
      </c>
      <c r="AJ1951" s="4" t="s">
        <v>34</v>
      </c>
      <c r="AK1951" s="4" t="s">
        <v>35</v>
      </c>
      <c r="AL1951" s="4" t="s">
        <v>638</v>
      </c>
      <c r="AM1951" s="4" t="s">
        <v>639</v>
      </c>
      <c r="AT1951" s="4" t="s">
        <v>82</v>
      </c>
      <c r="AU1951" s="4" t="s">
        <v>83</v>
      </c>
      <c r="AV1951" s="4" t="s">
        <v>6739</v>
      </c>
      <c r="AW1951" s="4" t="s">
        <v>6740</v>
      </c>
      <c r="BG1951" s="4" t="s">
        <v>82</v>
      </c>
      <c r="BH1951" s="4" t="s">
        <v>83</v>
      </c>
      <c r="BI1951" s="4" t="s">
        <v>6741</v>
      </c>
      <c r="BJ1951" s="4" t="s">
        <v>5498</v>
      </c>
      <c r="BK1951" s="4" t="s">
        <v>82</v>
      </c>
      <c r="BL1951" s="4" t="s">
        <v>83</v>
      </c>
      <c r="BM1951" s="4" t="s">
        <v>6742</v>
      </c>
      <c r="BN1951" s="4" t="s">
        <v>6743</v>
      </c>
      <c r="BO1951" s="4" t="s">
        <v>82</v>
      </c>
      <c r="BP1951" s="4" t="s">
        <v>83</v>
      </c>
      <c r="BQ1951" s="4" t="s">
        <v>6744</v>
      </c>
      <c r="BR1951" s="4" t="s">
        <v>6745</v>
      </c>
      <c r="BS1951" s="4" t="s">
        <v>80</v>
      </c>
      <c r="BT1951" s="4" t="s">
        <v>81</v>
      </c>
    </row>
    <row r="1952" spans="1:72" ht="13.5" customHeight="1">
      <c r="A1952" s="6" t="str">
        <f>HYPERLINK("http://kyu.snu.ac.kr/sdhj/index.jsp?type=hj/GK14791_00IM0001_156a.jpg","1870_해북촌_156a")</f>
        <v>1870_해북촌_156a</v>
      </c>
      <c r="B1952" s="4">
        <v>1870</v>
      </c>
      <c r="C1952" s="4" t="s">
        <v>9793</v>
      </c>
      <c r="D1952" s="4" t="s">
        <v>9794</v>
      </c>
      <c r="E1952" s="4">
        <v>1951</v>
      </c>
      <c r="F1952" s="4">
        <v>11</v>
      </c>
      <c r="G1952" s="4" t="s">
        <v>6695</v>
      </c>
      <c r="H1952" s="4" t="s">
        <v>6708</v>
      </c>
      <c r="I1952" s="4">
        <v>1</v>
      </c>
      <c r="L1952" s="4">
        <v>3</v>
      </c>
      <c r="M1952" s="4" t="s">
        <v>6729</v>
      </c>
      <c r="N1952" s="4" t="s">
        <v>6730</v>
      </c>
      <c r="T1952" s="4" t="s">
        <v>9120</v>
      </c>
      <c r="U1952" s="4" t="s">
        <v>138</v>
      </c>
      <c r="V1952" s="4" t="s">
        <v>139</v>
      </c>
      <c r="Y1952" s="4" t="s">
        <v>1965</v>
      </c>
      <c r="Z1952" s="4" t="s">
        <v>1966</v>
      </c>
      <c r="AD1952" s="4" t="s">
        <v>151</v>
      </c>
      <c r="AE1952" s="4" t="s">
        <v>152</v>
      </c>
    </row>
    <row r="1953" spans="1:72" ht="13.5" customHeight="1">
      <c r="A1953" s="6" t="str">
        <f>HYPERLINK("http://kyu.snu.ac.kr/sdhj/index.jsp?type=hj/GK14791_00IM0001_156a.jpg","1870_해북촌_156a")</f>
        <v>1870_해북촌_156a</v>
      </c>
      <c r="B1953" s="4">
        <v>1870</v>
      </c>
      <c r="C1953" s="4" t="s">
        <v>9116</v>
      </c>
      <c r="D1953" s="4" t="s">
        <v>9117</v>
      </c>
      <c r="E1953" s="4">
        <v>1952</v>
      </c>
      <c r="F1953" s="4">
        <v>11</v>
      </c>
      <c r="G1953" s="4" t="s">
        <v>6695</v>
      </c>
      <c r="H1953" s="4" t="s">
        <v>6708</v>
      </c>
      <c r="I1953" s="4">
        <v>1</v>
      </c>
      <c r="L1953" s="4">
        <v>4</v>
      </c>
      <c r="M1953" s="4" t="s">
        <v>6696</v>
      </c>
      <c r="N1953" s="4" t="s">
        <v>6697</v>
      </c>
      <c r="T1953" s="4" t="s">
        <v>9448</v>
      </c>
      <c r="U1953" s="4" t="s">
        <v>73</v>
      </c>
      <c r="V1953" s="4" t="s">
        <v>74</v>
      </c>
      <c r="W1953" s="4" t="s">
        <v>1167</v>
      </c>
      <c r="X1953" s="4" t="s">
        <v>1168</v>
      </c>
      <c r="Y1953" s="4" t="s">
        <v>6746</v>
      </c>
      <c r="Z1953" s="4" t="s">
        <v>6747</v>
      </c>
      <c r="AC1953" s="4">
        <v>70</v>
      </c>
      <c r="AD1953" s="4" t="s">
        <v>628</v>
      </c>
      <c r="AE1953" s="4" t="s">
        <v>629</v>
      </c>
      <c r="AJ1953" s="4" t="s">
        <v>34</v>
      </c>
      <c r="AK1953" s="4" t="s">
        <v>35</v>
      </c>
      <c r="AL1953" s="4" t="s">
        <v>893</v>
      </c>
      <c r="AM1953" s="4" t="s">
        <v>894</v>
      </c>
      <c r="AT1953" s="4" t="s">
        <v>336</v>
      </c>
      <c r="AU1953" s="4" t="s">
        <v>337</v>
      </c>
      <c r="AV1953" s="4" t="s">
        <v>10396</v>
      </c>
      <c r="AW1953" s="4" t="s">
        <v>6748</v>
      </c>
      <c r="BG1953" s="4" t="s">
        <v>1812</v>
      </c>
      <c r="BH1953" s="4" t="s">
        <v>1813</v>
      </c>
      <c r="BI1953" s="4" t="s">
        <v>2647</v>
      </c>
      <c r="BJ1953" s="4" t="s">
        <v>2648</v>
      </c>
      <c r="BK1953" s="4" t="s">
        <v>2969</v>
      </c>
      <c r="BL1953" s="4" t="s">
        <v>2970</v>
      </c>
      <c r="BM1953" s="4" t="s">
        <v>6749</v>
      </c>
      <c r="BN1953" s="4" t="s">
        <v>6750</v>
      </c>
      <c r="BO1953" s="4" t="s">
        <v>82</v>
      </c>
      <c r="BP1953" s="4" t="s">
        <v>83</v>
      </c>
      <c r="BQ1953" s="4" t="s">
        <v>6751</v>
      </c>
      <c r="BR1953" s="4" t="s">
        <v>6752</v>
      </c>
      <c r="BS1953" s="4" t="s">
        <v>6753</v>
      </c>
      <c r="BT1953" s="4" t="s">
        <v>1712</v>
      </c>
    </row>
    <row r="1954" spans="1:72" ht="13.5" customHeight="1">
      <c r="A1954" s="6" t="str">
        <f>HYPERLINK("http://kyu.snu.ac.kr/sdhj/index.jsp?type=hj/GK14791_00IM0001_156a.jpg","1870_해북촌_156a")</f>
        <v>1870_해북촌_156a</v>
      </c>
      <c r="B1954" s="4">
        <v>1870</v>
      </c>
      <c r="C1954" s="4" t="s">
        <v>9026</v>
      </c>
      <c r="D1954" s="4" t="s">
        <v>9027</v>
      </c>
      <c r="E1954" s="4">
        <v>1953</v>
      </c>
      <c r="F1954" s="4">
        <v>11</v>
      </c>
      <c r="G1954" s="4" t="s">
        <v>6695</v>
      </c>
      <c r="H1954" s="4" t="s">
        <v>6708</v>
      </c>
      <c r="I1954" s="4">
        <v>1</v>
      </c>
      <c r="L1954" s="4">
        <v>4</v>
      </c>
      <c r="M1954" s="4" t="s">
        <v>6696</v>
      </c>
      <c r="N1954" s="4" t="s">
        <v>6697</v>
      </c>
      <c r="S1954" s="4" t="s">
        <v>96</v>
      </c>
      <c r="T1954" s="4" t="s">
        <v>97</v>
      </c>
      <c r="W1954" s="4" t="s">
        <v>4019</v>
      </c>
      <c r="X1954" s="4" t="s">
        <v>10397</v>
      </c>
      <c r="Y1954" s="4" t="s">
        <v>100</v>
      </c>
      <c r="Z1954" s="4" t="s">
        <v>101</v>
      </c>
      <c r="AC1954" s="4">
        <v>68</v>
      </c>
      <c r="AD1954" s="4" t="s">
        <v>560</v>
      </c>
      <c r="AE1954" s="4" t="s">
        <v>561</v>
      </c>
      <c r="AJ1954" s="4" t="s">
        <v>34</v>
      </c>
      <c r="AK1954" s="4" t="s">
        <v>35</v>
      </c>
      <c r="AL1954" s="4" t="s">
        <v>697</v>
      </c>
      <c r="AM1954" s="4" t="s">
        <v>698</v>
      </c>
      <c r="AT1954" s="4" t="s">
        <v>82</v>
      </c>
      <c r="AU1954" s="4" t="s">
        <v>83</v>
      </c>
      <c r="AV1954" s="4" t="s">
        <v>6754</v>
      </c>
      <c r="AW1954" s="4" t="s">
        <v>6755</v>
      </c>
      <c r="BG1954" s="4" t="s">
        <v>82</v>
      </c>
      <c r="BH1954" s="4" t="s">
        <v>83</v>
      </c>
      <c r="BI1954" s="4" t="s">
        <v>8982</v>
      </c>
      <c r="BJ1954" s="4" t="s">
        <v>6756</v>
      </c>
      <c r="BK1954" s="4" t="s">
        <v>82</v>
      </c>
      <c r="BL1954" s="4" t="s">
        <v>83</v>
      </c>
      <c r="BM1954" s="4" t="s">
        <v>10398</v>
      </c>
      <c r="BN1954" s="4" t="s">
        <v>4025</v>
      </c>
      <c r="BO1954" s="4" t="s">
        <v>82</v>
      </c>
      <c r="BP1954" s="4" t="s">
        <v>83</v>
      </c>
      <c r="BQ1954" s="4" t="s">
        <v>6757</v>
      </c>
      <c r="BR1954" s="4" t="s">
        <v>6758</v>
      </c>
      <c r="BS1954" s="4" t="s">
        <v>2521</v>
      </c>
      <c r="BT1954" s="4" t="s">
        <v>2522</v>
      </c>
    </row>
    <row r="1955" spans="1:72" ht="13.5" customHeight="1">
      <c r="A1955" s="6" t="str">
        <f>HYPERLINK("http://kyu.snu.ac.kr/sdhj/index.jsp?type=hj/GK14791_00IM0001_156a.jpg","1870_해북촌_156a")</f>
        <v>1870_해북촌_156a</v>
      </c>
      <c r="B1955" s="4">
        <v>1870</v>
      </c>
      <c r="C1955" s="4" t="s">
        <v>9161</v>
      </c>
      <c r="D1955" s="4" t="s">
        <v>9162</v>
      </c>
      <c r="E1955" s="4">
        <v>1954</v>
      </c>
      <c r="F1955" s="4">
        <v>11</v>
      </c>
      <c r="G1955" s="4" t="s">
        <v>6695</v>
      </c>
      <c r="H1955" s="4" t="s">
        <v>6708</v>
      </c>
      <c r="I1955" s="4">
        <v>1</v>
      </c>
      <c r="L1955" s="4">
        <v>4</v>
      </c>
      <c r="M1955" s="4" t="s">
        <v>6696</v>
      </c>
      <c r="N1955" s="4" t="s">
        <v>6697</v>
      </c>
      <c r="S1955" s="4" t="s">
        <v>116</v>
      </c>
      <c r="T1955" s="4" t="s">
        <v>117</v>
      </c>
      <c r="Y1955" s="4" t="s">
        <v>6759</v>
      </c>
      <c r="Z1955" s="4" t="s">
        <v>6760</v>
      </c>
      <c r="AC1955" s="4">
        <v>31</v>
      </c>
      <c r="AD1955" s="4" t="s">
        <v>414</v>
      </c>
      <c r="AE1955" s="4" t="s">
        <v>415</v>
      </c>
    </row>
    <row r="1956" spans="1:72" ht="13.5" customHeight="1">
      <c r="A1956" s="6" t="str">
        <f>HYPERLINK("http://kyu.snu.ac.kr/sdhj/index.jsp?type=hj/GK14791_00IM0001_156a.jpg","1870_해북촌_156a")</f>
        <v>1870_해북촌_156a</v>
      </c>
      <c r="B1956" s="4">
        <v>1870</v>
      </c>
      <c r="C1956" s="4" t="s">
        <v>9450</v>
      </c>
      <c r="D1956" s="4" t="s">
        <v>9451</v>
      </c>
      <c r="E1956" s="4">
        <v>1955</v>
      </c>
      <c r="F1956" s="4">
        <v>11</v>
      </c>
      <c r="G1956" s="4" t="s">
        <v>6695</v>
      </c>
      <c r="H1956" s="4" t="s">
        <v>6708</v>
      </c>
      <c r="I1956" s="4">
        <v>1</v>
      </c>
      <c r="L1956" s="4">
        <v>4</v>
      </c>
      <c r="M1956" s="4" t="s">
        <v>6696</v>
      </c>
      <c r="N1956" s="4" t="s">
        <v>6697</v>
      </c>
      <c r="S1956" s="4" t="s">
        <v>124</v>
      </c>
      <c r="T1956" s="4" t="s">
        <v>125</v>
      </c>
      <c r="W1956" s="4" t="s">
        <v>126</v>
      </c>
      <c r="X1956" s="4" t="s">
        <v>9452</v>
      </c>
      <c r="Y1956" s="4" t="s">
        <v>100</v>
      </c>
      <c r="Z1956" s="4" t="s">
        <v>101</v>
      </c>
      <c r="AC1956" s="4">
        <v>31</v>
      </c>
      <c r="AD1956" s="4" t="s">
        <v>414</v>
      </c>
      <c r="AE1956" s="4" t="s">
        <v>415</v>
      </c>
    </row>
    <row r="1957" spans="1:72" ht="13.5" customHeight="1">
      <c r="A1957" s="6" t="str">
        <f>HYPERLINK("http://kyu.snu.ac.kr/sdhj/index.jsp?type=hj/GK14791_00IM0001_156a.jpg","1870_해북촌_156a")</f>
        <v>1870_해북촌_156a</v>
      </c>
      <c r="B1957" s="4">
        <v>1870</v>
      </c>
      <c r="C1957" s="4" t="s">
        <v>9450</v>
      </c>
      <c r="D1957" s="4" t="s">
        <v>9451</v>
      </c>
      <c r="E1957" s="4">
        <v>1956</v>
      </c>
      <c r="F1957" s="4">
        <v>11</v>
      </c>
      <c r="G1957" s="4" t="s">
        <v>6695</v>
      </c>
      <c r="H1957" s="4" t="s">
        <v>6708</v>
      </c>
      <c r="I1957" s="4">
        <v>1</v>
      </c>
      <c r="L1957" s="4">
        <v>4</v>
      </c>
      <c r="M1957" s="4" t="s">
        <v>6696</v>
      </c>
      <c r="N1957" s="4" t="s">
        <v>6697</v>
      </c>
      <c r="T1957" s="4" t="s">
        <v>9453</v>
      </c>
      <c r="U1957" s="4" t="s">
        <v>138</v>
      </c>
      <c r="V1957" s="4" t="s">
        <v>139</v>
      </c>
      <c r="Y1957" s="4" t="s">
        <v>6761</v>
      </c>
      <c r="Z1957" s="4" t="s">
        <v>10399</v>
      </c>
      <c r="AD1957" s="4" t="s">
        <v>274</v>
      </c>
      <c r="AE1957" s="4" t="s">
        <v>275</v>
      </c>
    </row>
    <row r="1958" spans="1:72" ht="13.5" customHeight="1">
      <c r="A1958" s="6" t="str">
        <f>HYPERLINK("http://kyu.snu.ac.kr/sdhj/index.jsp?type=hj/GK14791_00IM0001_156a.jpg","1870_해북촌_156a")</f>
        <v>1870_해북촌_156a</v>
      </c>
      <c r="B1958" s="4">
        <v>1870</v>
      </c>
      <c r="C1958" s="4" t="s">
        <v>9450</v>
      </c>
      <c r="D1958" s="4" t="s">
        <v>9451</v>
      </c>
      <c r="E1958" s="4">
        <v>1957</v>
      </c>
      <c r="F1958" s="4">
        <v>11</v>
      </c>
      <c r="G1958" s="4" t="s">
        <v>6695</v>
      </c>
      <c r="H1958" s="4" t="s">
        <v>6708</v>
      </c>
      <c r="I1958" s="4">
        <v>1</v>
      </c>
      <c r="L1958" s="4">
        <v>5</v>
      </c>
      <c r="M1958" s="4" t="s">
        <v>10400</v>
      </c>
      <c r="N1958" s="4" t="s">
        <v>10401</v>
      </c>
      <c r="T1958" s="4" t="s">
        <v>9109</v>
      </c>
      <c r="U1958" s="4" t="s">
        <v>73</v>
      </c>
      <c r="V1958" s="4" t="s">
        <v>74</v>
      </c>
      <c r="W1958" s="4" t="s">
        <v>10402</v>
      </c>
      <c r="X1958" s="4" t="s">
        <v>1168</v>
      </c>
      <c r="Y1958" s="4" t="s">
        <v>10403</v>
      </c>
      <c r="Z1958" s="4" t="s">
        <v>10404</v>
      </c>
      <c r="AC1958" s="4">
        <v>67</v>
      </c>
      <c r="AD1958" s="4" t="s">
        <v>10405</v>
      </c>
      <c r="AE1958" s="4" t="s">
        <v>239</v>
      </c>
      <c r="AJ1958" s="4" t="s">
        <v>34</v>
      </c>
      <c r="AK1958" s="4" t="s">
        <v>35</v>
      </c>
      <c r="AL1958" s="4" t="s">
        <v>893</v>
      </c>
      <c r="AM1958" s="4" t="s">
        <v>894</v>
      </c>
      <c r="AT1958" s="4" t="s">
        <v>336</v>
      </c>
      <c r="AU1958" s="4" t="s">
        <v>337</v>
      </c>
      <c r="AV1958" s="4" t="s">
        <v>10406</v>
      </c>
      <c r="AW1958" s="4" t="s">
        <v>6762</v>
      </c>
      <c r="BG1958" s="4" t="s">
        <v>1812</v>
      </c>
      <c r="BH1958" s="4" t="s">
        <v>1813</v>
      </c>
      <c r="BI1958" s="4" t="s">
        <v>2647</v>
      </c>
      <c r="BJ1958" s="4" t="s">
        <v>2648</v>
      </c>
      <c r="BK1958" s="4" t="s">
        <v>2969</v>
      </c>
      <c r="BL1958" s="4" t="s">
        <v>2970</v>
      </c>
      <c r="BM1958" s="4" t="s">
        <v>6749</v>
      </c>
      <c r="BN1958" s="4" t="s">
        <v>6750</v>
      </c>
      <c r="BO1958" s="4" t="s">
        <v>82</v>
      </c>
      <c r="BP1958" s="4" t="s">
        <v>83</v>
      </c>
      <c r="BQ1958" s="4" t="s">
        <v>6763</v>
      </c>
      <c r="BR1958" s="4" t="s">
        <v>6764</v>
      </c>
      <c r="BS1958" s="4" t="s">
        <v>257</v>
      </c>
      <c r="BT1958" s="4" t="s">
        <v>10407</v>
      </c>
    </row>
    <row r="1959" spans="1:72" ht="13.5" customHeight="1">
      <c r="A1959" s="6" t="str">
        <f>HYPERLINK("http://kyu.snu.ac.kr/sdhj/index.jsp?type=hj/GK14791_00IM0001_156a.jpg","1870_해북촌_156a")</f>
        <v>1870_해북촌_156a</v>
      </c>
      <c r="B1959" s="4">
        <v>1870</v>
      </c>
      <c r="C1959" s="4" t="s">
        <v>9026</v>
      </c>
      <c r="D1959" s="4" t="s">
        <v>9027</v>
      </c>
      <c r="E1959" s="4">
        <v>1958</v>
      </c>
      <c r="F1959" s="4">
        <v>11</v>
      </c>
      <c r="G1959" s="4" t="s">
        <v>6695</v>
      </c>
      <c r="H1959" s="4" t="s">
        <v>6708</v>
      </c>
      <c r="I1959" s="4">
        <v>1</v>
      </c>
      <c r="L1959" s="4">
        <v>5</v>
      </c>
      <c r="M1959" s="4" t="s">
        <v>10400</v>
      </c>
      <c r="N1959" s="4" t="s">
        <v>10401</v>
      </c>
      <c r="S1959" s="4" t="s">
        <v>96</v>
      </c>
      <c r="T1959" s="4" t="s">
        <v>97</v>
      </c>
      <c r="W1959" s="4" t="s">
        <v>198</v>
      </c>
      <c r="X1959" s="4" t="s">
        <v>199</v>
      </c>
      <c r="Y1959" s="4" t="s">
        <v>100</v>
      </c>
      <c r="Z1959" s="4" t="s">
        <v>101</v>
      </c>
      <c r="AC1959" s="4">
        <v>57</v>
      </c>
      <c r="AD1959" s="4" t="s">
        <v>248</v>
      </c>
      <c r="AE1959" s="4" t="s">
        <v>249</v>
      </c>
      <c r="AJ1959" s="4" t="s">
        <v>34</v>
      </c>
      <c r="AK1959" s="4" t="s">
        <v>35</v>
      </c>
      <c r="AL1959" s="4" t="s">
        <v>202</v>
      </c>
      <c r="AM1959" s="4" t="s">
        <v>203</v>
      </c>
      <c r="AT1959" s="4" t="s">
        <v>82</v>
      </c>
      <c r="AU1959" s="4" t="s">
        <v>83</v>
      </c>
      <c r="AV1959" s="4" t="s">
        <v>6765</v>
      </c>
      <c r="AW1959" s="4" t="s">
        <v>6730</v>
      </c>
      <c r="BG1959" s="4" t="s">
        <v>82</v>
      </c>
      <c r="BH1959" s="4" t="s">
        <v>83</v>
      </c>
      <c r="BI1959" s="4" t="s">
        <v>6766</v>
      </c>
      <c r="BJ1959" s="4" t="s">
        <v>6767</v>
      </c>
      <c r="BK1959" s="4" t="s">
        <v>82</v>
      </c>
      <c r="BL1959" s="4" t="s">
        <v>83</v>
      </c>
      <c r="BM1959" s="4" t="s">
        <v>6768</v>
      </c>
      <c r="BN1959" s="4" t="s">
        <v>6769</v>
      </c>
      <c r="BO1959" s="4" t="s">
        <v>82</v>
      </c>
      <c r="BP1959" s="4" t="s">
        <v>83</v>
      </c>
      <c r="BQ1959" s="4" t="s">
        <v>6770</v>
      </c>
      <c r="BR1959" s="4" t="s">
        <v>6771</v>
      </c>
      <c r="BS1959" s="4" t="s">
        <v>1255</v>
      </c>
      <c r="BT1959" s="4" t="s">
        <v>1256</v>
      </c>
    </row>
    <row r="1960" spans="1:72" ht="13.5" customHeight="1">
      <c r="A1960" s="6" t="str">
        <f>HYPERLINK("http://kyu.snu.ac.kr/sdhj/index.jsp?type=hj/GK14791_00IM0001_156a.jpg","1870_해북촌_156a")</f>
        <v>1870_해북촌_156a</v>
      </c>
      <c r="B1960" s="4">
        <v>1870</v>
      </c>
      <c r="C1960" s="4" t="s">
        <v>9481</v>
      </c>
      <c r="D1960" s="4" t="s">
        <v>9482</v>
      </c>
      <c r="E1960" s="4">
        <v>1959</v>
      </c>
      <c r="F1960" s="4">
        <v>11</v>
      </c>
      <c r="G1960" s="4" t="s">
        <v>6695</v>
      </c>
      <c r="H1960" s="4" t="s">
        <v>6708</v>
      </c>
      <c r="I1960" s="4">
        <v>1</v>
      </c>
      <c r="L1960" s="4">
        <v>5</v>
      </c>
      <c r="M1960" s="4" t="s">
        <v>10400</v>
      </c>
      <c r="N1960" s="4" t="s">
        <v>10401</v>
      </c>
      <c r="S1960" s="4" t="s">
        <v>116</v>
      </c>
      <c r="T1960" s="4" t="s">
        <v>117</v>
      </c>
      <c r="Y1960" s="4" t="s">
        <v>6772</v>
      </c>
      <c r="Z1960" s="4" t="s">
        <v>6773</v>
      </c>
      <c r="AC1960" s="4">
        <v>18</v>
      </c>
      <c r="AD1960" s="4" t="s">
        <v>194</v>
      </c>
      <c r="AE1960" s="4" t="s">
        <v>195</v>
      </c>
    </row>
    <row r="1961" spans="1:72" ht="13.5" customHeight="1">
      <c r="A1961" s="6" t="str">
        <f>HYPERLINK("http://kyu.snu.ac.kr/sdhj/index.jsp?type=hj/GK14791_00IM0001_156a.jpg","1870_해북촌_156a")</f>
        <v>1870_해북촌_156a</v>
      </c>
      <c r="B1961" s="4">
        <v>1870</v>
      </c>
      <c r="C1961" s="4" t="s">
        <v>9116</v>
      </c>
      <c r="D1961" s="4" t="s">
        <v>9117</v>
      </c>
      <c r="E1961" s="4">
        <v>1960</v>
      </c>
      <c r="F1961" s="4">
        <v>11</v>
      </c>
      <c r="G1961" s="4" t="s">
        <v>6695</v>
      </c>
      <c r="H1961" s="4" t="s">
        <v>6708</v>
      </c>
      <c r="I1961" s="4">
        <v>1</v>
      </c>
      <c r="L1961" s="4">
        <v>5</v>
      </c>
      <c r="M1961" s="4" t="s">
        <v>10400</v>
      </c>
      <c r="N1961" s="4" t="s">
        <v>10401</v>
      </c>
      <c r="T1961" s="4" t="s">
        <v>9120</v>
      </c>
      <c r="U1961" s="4" t="s">
        <v>138</v>
      </c>
      <c r="V1961" s="4" t="s">
        <v>139</v>
      </c>
      <c r="Y1961" s="4" t="s">
        <v>2072</v>
      </c>
      <c r="Z1961" s="4" t="s">
        <v>2073</v>
      </c>
      <c r="AD1961" s="4" t="s">
        <v>480</v>
      </c>
      <c r="AE1961" s="4" t="s">
        <v>481</v>
      </c>
    </row>
    <row r="1962" spans="1:72" ht="13.5" customHeight="1">
      <c r="A1962" s="6" t="str">
        <f>HYPERLINK("http://kyu.snu.ac.kr/sdhj/index.jsp?type=hj/GK14791_00IM0001_156a.jpg","1870_해북촌_156a")</f>
        <v>1870_해북촌_156a</v>
      </c>
      <c r="B1962" s="4">
        <v>1870</v>
      </c>
      <c r="C1962" s="4" t="s">
        <v>9116</v>
      </c>
      <c r="D1962" s="4" t="s">
        <v>9117</v>
      </c>
      <c r="E1962" s="4">
        <v>1961</v>
      </c>
      <c r="F1962" s="4">
        <v>11</v>
      </c>
      <c r="G1962" s="4" t="s">
        <v>6695</v>
      </c>
      <c r="H1962" s="4" t="s">
        <v>6708</v>
      </c>
      <c r="I1962" s="4">
        <v>1</v>
      </c>
      <c r="L1962" s="4">
        <v>6</v>
      </c>
      <c r="M1962" s="4" t="s">
        <v>6774</v>
      </c>
      <c r="N1962" s="4" t="s">
        <v>6775</v>
      </c>
      <c r="O1962" s="4" t="s">
        <v>13</v>
      </c>
      <c r="P1962" s="4" t="s">
        <v>14</v>
      </c>
      <c r="T1962" s="4" t="s">
        <v>9572</v>
      </c>
      <c r="U1962" s="4" t="s">
        <v>73</v>
      </c>
      <c r="V1962" s="4" t="s">
        <v>74</v>
      </c>
      <c r="W1962" s="4" t="s">
        <v>3992</v>
      </c>
      <c r="X1962" s="4" t="s">
        <v>3993</v>
      </c>
      <c r="Y1962" s="4" t="s">
        <v>6776</v>
      </c>
      <c r="Z1962" s="4" t="s">
        <v>6777</v>
      </c>
      <c r="AC1962" s="4">
        <v>59</v>
      </c>
      <c r="AD1962" s="4" t="s">
        <v>378</v>
      </c>
      <c r="AE1962" s="4" t="s">
        <v>379</v>
      </c>
      <c r="AJ1962" s="4" t="s">
        <v>34</v>
      </c>
      <c r="AK1962" s="4" t="s">
        <v>35</v>
      </c>
      <c r="AL1962" s="4" t="s">
        <v>4108</v>
      </c>
      <c r="AM1962" s="4" t="s">
        <v>4109</v>
      </c>
      <c r="AT1962" s="4" t="s">
        <v>82</v>
      </c>
      <c r="AU1962" s="4" t="s">
        <v>83</v>
      </c>
      <c r="AV1962" s="4" t="s">
        <v>10408</v>
      </c>
      <c r="AW1962" s="4" t="s">
        <v>6778</v>
      </c>
      <c r="BG1962" s="4" t="s">
        <v>82</v>
      </c>
      <c r="BH1962" s="4" t="s">
        <v>83</v>
      </c>
      <c r="BI1962" s="4" t="s">
        <v>6779</v>
      </c>
      <c r="BJ1962" s="4" t="s">
        <v>6780</v>
      </c>
      <c r="BK1962" s="4" t="s">
        <v>82</v>
      </c>
      <c r="BL1962" s="4" t="s">
        <v>83</v>
      </c>
      <c r="BM1962" s="4" t="s">
        <v>6781</v>
      </c>
      <c r="BN1962" s="4" t="s">
        <v>6782</v>
      </c>
      <c r="BO1962" s="4" t="s">
        <v>82</v>
      </c>
      <c r="BP1962" s="4" t="s">
        <v>83</v>
      </c>
      <c r="BQ1962" s="4" t="s">
        <v>6783</v>
      </c>
      <c r="BR1962" s="4" t="s">
        <v>6784</v>
      </c>
      <c r="BS1962" s="4" t="s">
        <v>1255</v>
      </c>
      <c r="BT1962" s="4" t="s">
        <v>1256</v>
      </c>
    </row>
    <row r="1963" spans="1:72" ht="13.5" customHeight="1">
      <c r="A1963" s="6" t="str">
        <f>HYPERLINK("http://kyu.snu.ac.kr/sdhj/index.jsp?type=hj/GK14791_00IM0001_156a.jpg","1870_해북촌_156a")</f>
        <v>1870_해북촌_156a</v>
      </c>
      <c r="B1963" s="4">
        <v>1870</v>
      </c>
      <c r="C1963" s="4" t="s">
        <v>9005</v>
      </c>
      <c r="D1963" s="4" t="s">
        <v>9006</v>
      </c>
      <c r="E1963" s="4">
        <v>1962</v>
      </c>
      <c r="F1963" s="4">
        <v>11</v>
      </c>
      <c r="G1963" s="4" t="s">
        <v>6695</v>
      </c>
      <c r="H1963" s="4" t="s">
        <v>6708</v>
      </c>
      <c r="I1963" s="4">
        <v>1</v>
      </c>
      <c r="L1963" s="4">
        <v>6</v>
      </c>
      <c r="M1963" s="4" t="s">
        <v>6774</v>
      </c>
      <c r="N1963" s="4" t="s">
        <v>6775</v>
      </c>
      <c r="S1963" s="4" t="s">
        <v>96</v>
      </c>
      <c r="T1963" s="4" t="s">
        <v>97</v>
      </c>
      <c r="W1963" s="4" t="s">
        <v>426</v>
      </c>
      <c r="X1963" s="4" t="s">
        <v>427</v>
      </c>
      <c r="Y1963" s="4" t="s">
        <v>100</v>
      </c>
      <c r="Z1963" s="4" t="s">
        <v>101</v>
      </c>
      <c r="AC1963" s="4">
        <v>54</v>
      </c>
      <c r="AD1963" s="4" t="s">
        <v>151</v>
      </c>
      <c r="AE1963" s="4" t="s">
        <v>152</v>
      </c>
      <c r="AJ1963" s="4" t="s">
        <v>34</v>
      </c>
      <c r="AK1963" s="4" t="s">
        <v>35</v>
      </c>
      <c r="AL1963" s="4" t="s">
        <v>428</v>
      </c>
      <c r="AM1963" s="4" t="s">
        <v>429</v>
      </c>
      <c r="AT1963" s="4" t="s">
        <v>82</v>
      </c>
      <c r="AU1963" s="4" t="s">
        <v>83</v>
      </c>
      <c r="AV1963" s="4" t="s">
        <v>6785</v>
      </c>
      <c r="AW1963" s="4" t="s">
        <v>6786</v>
      </c>
      <c r="BG1963" s="4" t="s">
        <v>82</v>
      </c>
      <c r="BH1963" s="4" t="s">
        <v>83</v>
      </c>
      <c r="BI1963" s="4" t="s">
        <v>6787</v>
      </c>
      <c r="BJ1963" s="4" t="s">
        <v>6788</v>
      </c>
      <c r="BK1963" s="4" t="s">
        <v>82</v>
      </c>
      <c r="BL1963" s="4" t="s">
        <v>83</v>
      </c>
      <c r="BM1963" s="4" t="s">
        <v>6789</v>
      </c>
      <c r="BN1963" s="4" t="s">
        <v>2733</v>
      </c>
      <c r="BO1963" s="4" t="s">
        <v>82</v>
      </c>
      <c r="BP1963" s="4" t="s">
        <v>83</v>
      </c>
      <c r="BQ1963" s="4" t="s">
        <v>8983</v>
      </c>
      <c r="BR1963" s="4" t="s">
        <v>6790</v>
      </c>
      <c r="BS1963" s="4" t="s">
        <v>727</v>
      </c>
      <c r="BT1963" s="4" t="s">
        <v>728</v>
      </c>
    </row>
    <row r="1964" spans="1:72" ht="13.5" customHeight="1">
      <c r="A1964" s="6" t="str">
        <f>HYPERLINK("http://kyu.snu.ac.kr/sdhj/index.jsp?type=hj/GK14791_00IM0001_156a.jpg","1870_해북촌_156a")</f>
        <v>1870_해북촌_156a</v>
      </c>
      <c r="B1964" s="4">
        <v>1870</v>
      </c>
      <c r="C1964" s="4" t="s">
        <v>9142</v>
      </c>
      <c r="D1964" s="4" t="s">
        <v>9143</v>
      </c>
      <c r="E1964" s="4">
        <v>1963</v>
      </c>
      <c r="F1964" s="4">
        <v>11</v>
      </c>
      <c r="G1964" s="4" t="s">
        <v>6695</v>
      </c>
      <c r="H1964" s="4" t="s">
        <v>6708</v>
      </c>
      <c r="I1964" s="4">
        <v>1</v>
      </c>
      <c r="L1964" s="4">
        <v>6</v>
      </c>
      <c r="M1964" s="4" t="s">
        <v>6774</v>
      </c>
      <c r="N1964" s="4" t="s">
        <v>6775</v>
      </c>
      <c r="T1964" s="4" t="s">
        <v>9574</v>
      </c>
      <c r="U1964" s="4" t="s">
        <v>138</v>
      </c>
      <c r="V1964" s="4" t="s">
        <v>139</v>
      </c>
      <c r="Y1964" s="4" t="s">
        <v>10409</v>
      </c>
      <c r="Z1964" s="4" t="s">
        <v>10410</v>
      </c>
      <c r="AD1964" s="4" t="s">
        <v>414</v>
      </c>
      <c r="AE1964" s="4" t="s">
        <v>415</v>
      </c>
    </row>
    <row r="1965" spans="1:72" ht="13.5" customHeight="1">
      <c r="A1965" s="6" t="str">
        <f>HYPERLINK("http://kyu.snu.ac.kr/sdhj/index.jsp?type=hj/GK14791_00IM0001_156b.jpg","1870_해북촌_156b")</f>
        <v>1870_해북촌_156b</v>
      </c>
      <c r="B1965" s="4">
        <v>1870</v>
      </c>
      <c r="C1965" s="4" t="s">
        <v>9417</v>
      </c>
      <c r="D1965" s="4" t="s">
        <v>9418</v>
      </c>
      <c r="E1965" s="4">
        <v>1964</v>
      </c>
      <c r="F1965" s="4">
        <v>11</v>
      </c>
      <c r="G1965" s="4" t="s">
        <v>6695</v>
      </c>
      <c r="H1965" s="4" t="s">
        <v>6708</v>
      </c>
      <c r="I1965" s="4">
        <v>1</v>
      </c>
      <c r="L1965" s="4">
        <v>7</v>
      </c>
      <c r="M1965" s="4" t="s">
        <v>6791</v>
      </c>
      <c r="N1965" s="4" t="s">
        <v>6792</v>
      </c>
      <c r="O1965" s="4" t="s">
        <v>13</v>
      </c>
      <c r="P1965" s="4" t="s">
        <v>14</v>
      </c>
      <c r="T1965" s="4" t="s">
        <v>10411</v>
      </c>
      <c r="U1965" s="4" t="s">
        <v>73</v>
      </c>
      <c r="V1965" s="4" t="s">
        <v>74</v>
      </c>
      <c r="W1965" s="4" t="s">
        <v>75</v>
      </c>
      <c r="X1965" s="4" t="s">
        <v>10412</v>
      </c>
      <c r="Y1965" s="4" t="s">
        <v>6793</v>
      </c>
      <c r="Z1965" s="4" t="s">
        <v>1353</v>
      </c>
      <c r="AC1965" s="4">
        <v>39</v>
      </c>
      <c r="AD1965" s="4" t="s">
        <v>232</v>
      </c>
      <c r="AE1965" s="4" t="s">
        <v>233</v>
      </c>
      <c r="AJ1965" s="4" t="s">
        <v>34</v>
      </c>
      <c r="AK1965" s="4" t="s">
        <v>35</v>
      </c>
      <c r="AL1965" s="4" t="s">
        <v>80</v>
      </c>
      <c r="AM1965" s="4" t="s">
        <v>81</v>
      </c>
      <c r="AV1965" s="4" t="s">
        <v>2342</v>
      </c>
      <c r="AW1965" s="4" t="s">
        <v>10413</v>
      </c>
      <c r="BI1965" s="4" t="s">
        <v>2342</v>
      </c>
      <c r="BJ1965" s="4" t="s">
        <v>10413</v>
      </c>
      <c r="BM1965" s="4" t="s">
        <v>2342</v>
      </c>
      <c r="BN1965" s="4" t="s">
        <v>10413</v>
      </c>
      <c r="BQ1965" s="4" t="s">
        <v>2342</v>
      </c>
      <c r="BR1965" s="4" t="s">
        <v>10413</v>
      </c>
    </row>
    <row r="1966" spans="1:72" ht="13.5" customHeight="1">
      <c r="A1966" s="6" t="str">
        <f>HYPERLINK("http://kyu.snu.ac.kr/sdhj/index.jsp?type=hj/GK14791_00IM0001_156b.jpg","1870_해북촌_156b")</f>
        <v>1870_해북촌_156b</v>
      </c>
      <c r="B1966" s="4">
        <v>1870</v>
      </c>
      <c r="C1966" s="4" t="s">
        <v>10414</v>
      </c>
      <c r="D1966" s="4" t="s">
        <v>10415</v>
      </c>
      <c r="E1966" s="4">
        <v>1965</v>
      </c>
      <c r="F1966" s="4">
        <v>11</v>
      </c>
      <c r="G1966" s="4" t="s">
        <v>6695</v>
      </c>
      <c r="H1966" s="4" t="s">
        <v>6708</v>
      </c>
      <c r="I1966" s="4">
        <v>1</v>
      </c>
      <c r="L1966" s="4">
        <v>7</v>
      </c>
      <c r="M1966" s="4" t="s">
        <v>6791</v>
      </c>
      <c r="N1966" s="4" t="s">
        <v>6792</v>
      </c>
      <c r="T1966" s="4" t="s">
        <v>10416</v>
      </c>
      <c r="U1966" s="4" t="s">
        <v>138</v>
      </c>
      <c r="V1966" s="4" t="s">
        <v>139</v>
      </c>
      <c r="Y1966" s="4" t="s">
        <v>1352</v>
      </c>
      <c r="Z1966" s="4" t="s">
        <v>1353</v>
      </c>
      <c r="AD1966" s="4" t="s">
        <v>248</v>
      </c>
      <c r="AE1966" s="4" t="s">
        <v>249</v>
      </c>
    </row>
    <row r="1967" spans="1:72" ht="13.5" customHeight="1">
      <c r="A1967" s="6" t="str">
        <f>HYPERLINK("http://kyu.snu.ac.kr/sdhj/index.jsp?type=hj/GK14791_00IM0001_156b.jpg","1870_해북촌_156b")</f>
        <v>1870_해북촌_156b</v>
      </c>
      <c r="B1967" s="4">
        <v>1870</v>
      </c>
      <c r="C1967" s="4" t="s">
        <v>10414</v>
      </c>
      <c r="D1967" s="4" t="s">
        <v>10415</v>
      </c>
      <c r="E1967" s="4">
        <v>1966</v>
      </c>
      <c r="F1967" s="4">
        <v>12</v>
      </c>
      <c r="G1967" s="4" t="s">
        <v>6794</v>
      </c>
      <c r="H1967" s="4" t="s">
        <v>6795</v>
      </c>
      <c r="I1967" s="4">
        <v>1</v>
      </c>
      <c r="J1967" s="4" t="s">
        <v>10417</v>
      </c>
      <c r="K1967" s="4" t="s">
        <v>10418</v>
      </c>
      <c r="L1967" s="4">
        <v>1</v>
      </c>
      <c r="M1967" s="4" t="s">
        <v>6796</v>
      </c>
      <c r="N1967" s="4" t="s">
        <v>6797</v>
      </c>
      <c r="T1967" s="4" t="s">
        <v>9892</v>
      </c>
      <c r="U1967" s="4" t="s">
        <v>73</v>
      </c>
      <c r="V1967" s="4" t="s">
        <v>74</v>
      </c>
      <c r="W1967" s="4" t="s">
        <v>75</v>
      </c>
      <c r="X1967" s="4" t="s">
        <v>10419</v>
      </c>
      <c r="Y1967" s="4" t="s">
        <v>4700</v>
      </c>
      <c r="Z1967" s="4" t="s">
        <v>4701</v>
      </c>
      <c r="AC1967" s="4">
        <v>89</v>
      </c>
      <c r="AD1967" s="4" t="s">
        <v>771</v>
      </c>
      <c r="AE1967" s="4" t="s">
        <v>772</v>
      </c>
      <c r="AJ1967" s="4" t="s">
        <v>34</v>
      </c>
      <c r="AK1967" s="4" t="s">
        <v>35</v>
      </c>
      <c r="AL1967" s="4" t="s">
        <v>2179</v>
      </c>
      <c r="AM1967" s="4" t="s">
        <v>2180</v>
      </c>
      <c r="AT1967" s="4" t="s">
        <v>82</v>
      </c>
      <c r="AU1967" s="4" t="s">
        <v>83</v>
      </c>
      <c r="AV1967" s="4" t="s">
        <v>6734</v>
      </c>
      <c r="AW1967" s="4" t="s">
        <v>6735</v>
      </c>
      <c r="BG1967" s="4" t="s">
        <v>336</v>
      </c>
      <c r="BH1967" s="4" t="s">
        <v>337</v>
      </c>
      <c r="BI1967" s="4" t="s">
        <v>8981</v>
      </c>
      <c r="BJ1967" s="4" t="s">
        <v>6736</v>
      </c>
      <c r="BK1967" s="4" t="s">
        <v>6798</v>
      </c>
      <c r="BL1967" s="4" t="s">
        <v>6799</v>
      </c>
      <c r="BM1967" s="4" t="s">
        <v>6800</v>
      </c>
      <c r="BN1967" s="4" t="s">
        <v>6801</v>
      </c>
      <c r="BO1967" s="4" t="s">
        <v>82</v>
      </c>
      <c r="BP1967" s="4" t="s">
        <v>83</v>
      </c>
      <c r="BQ1967" s="4" t="s">
        <v>6802</v>
      </c>
      <c r="BR1967" s="4" t="s">
        <v>6803</v>
      </c>
      <c r="BS1967" s="4" t="s">
        <v>6804</v>
      </c>
      <c r="BT1967" s="4" t="s">
        <v>6805</v>
      </c>
    </row>
    <row r="1968" spans="1:72" ht="13.5" customHeight="1">
      <c r="A1968" s="6" t="str">
        <f>HYPERLINK("http://kyu.snu.ac.kr/sdhj/index.jsp?type=hj/GK14791_00IM0001_156b.jpg","1870_해북촌_156b")</f>
        <v>1870_해북촌_156b</v>
      </c>
      <c r="B1968" s="4">
        <v>1870</v>
      </c>
      <c r="C1968" s="4" t="s">
        <v>9337</v>
      </c>
      <c r="D1968" s="4" t="s">
        <v>9338</v>
      </c>
      <c r="E1968" s="4">
        <v>1967</v>
      </c>
      <c r="F1968" s="4">
        <v>12</v>
      </c>
      <c r="G1968" s="4" t="s">
        <v>6794</v>
      </c>
      <c r="H1968" s="4" t="s">
        <v>6795</v>
      </c>
      <c r="I1968" s="4">
        <v>1</v>
      </c>
      <c r="L1968" s="4">
        <v>1</v>
      </c>
      <c r="M1968" s="4" t="s">
        <v>6796</v>
      </c>
      <c r="N1968" s="4" t="s">
        <v>6797</v>
      </c>
      <c r="S1968" s="4" t="s">
        <v>116</v>
      </c>
      <c r="T1968" s="4" t="s">
        <v>117</v>
      </c>
      <c r="Y1968" s="4" t="s">
        <v>6806</v>
      </c>
      <c r="Z1968" s="4" t="s">
        <v>6807</v>
      </c>
      <c r="AC1968" s="4">
        <v>58</v>
      </c>
      <c r="AD1968" s="4" t="s">
        <v>258</v>
      </c>
      <c r="AE1968" s="4" t="s">
        <v>259</v>
      </c>
    </row>
    <row r="1969" spans="1:72" ht="13.5" customHeight="1">
      <c r="A1969" s="6" t="str">
        <f>HYPERLINK("http://kyu.snu.ac.kr/sdhj/index.jsp?type=hj/GK14791_00IM0001_156b.jpg","1870_해북촌_156b")</f>
        <v>1870_해북촌_156b</v>
      </c>
      <c r="B1969" s="4">
        <v>1870</v>
      </c>
      <c r="C1969" s="4" t="s">
        <v>9897</v>
      </c>
      <c r="D1969" s="4" t="s">
        <v>9898</v>
      </c>
      <c r="E1969" s="4">
        <v>1968</v>
      </c>
      <c r="F1969" s="4">
        <v>12</v>
      </c>
      <c r="G1969" s="4" t="s">
        <v>6794</v>
      </c>
      <c r="H1969" s="4" t="s">
        <v>6795</v>
      </c>
      <c r="I1969" s="4">
        <v>1</v>
      </c>
      <c r="L1969" s="4">
        <v>1</v>
      </c>
      <c r="M1969" s="4" t="s">
        <v>6796</v>
      </c>
      <c r="N1969" s="4" t="s">
        <v>6797</v>
      </c>
      <c r="S1969" s="4" t="s">
        <v>124</v>
      </c>
      <c r="T1969" s="4" t="s">
        <v>125</v>
      </c>
      <c r="W1969" s="4" t="s">
        <v>1313</v>
      </c>
      <c r="X1969" s="4" t="s">
        <v>1314</v>
      </c>
      <c r="Y1969" s="4" t="s">
        <v>100</v>
      </c>
      <c r="Z1969" s="4" t="s">
        <v>101</v>
      </c>
      <c r="AC1969" s="4">
        <v>58</v>
      </c>
      <c r="AD1969" s="4" t="s">
        <v>258</v>
      </c>
      <c r="AE1969" s="4" t="s">
        <v>259</v>
      </c>
    </row>
    <row r="1970" spans="1:72" ht="13.5" customHeight="1">
      <c r="A1970" s="6" t="str">
        <f>HYPERLINK("http://kyu.snu.ac.kr/sdhj/index.jsp?type=hj/GK14791_00IM0001_156b.jpg","1870_해북촌_156b")</f>
        <v>1870_해북촌_156b</v>
      </c>
      <c r="B1970" s="4">
        <v>1870</v>
      </c>
      <c r="C1970" s="4" t="s">
        <v>9897</v>
      </c>
      <c r="D1970" s="4" t="s">
        <v>9898</v>
      </c>
      <c r="E1970" s="4">
        <v>1969</v>
      </c>
      <c r="F1970" s="4">
        <v>12</v>
      </c>
      <c r="G1970" s="4" t="s">
        <v>6794</v>
      </c>
      <c r="H1970" s="4" t="s">
        <v>6795</v>
      </c>
      <c r="I1970" s="4">
        <v>1</v>
      </c>
      <c r="L1970" s="4">
        <v>1</v>
      </c>
      <c r="M1970" s="4" t="s">
        <v>6796</v>
      </c>
      <c r="N1970" s="4" t="s">
        <v>6797</v>
      </c>
      <c r="S1970" s="4" t="s">
        <v>116</v>
      </c>
      <c r="T1970" s="4" t="s">
        <v>117</v>
      </c>
      <c r="Y1970" s="4" t="s">
        <v>6808</v>
      </c>
      <c r="Z1970" s="4" t="s">
        <v>6809</v>
      </c>
      <c r="AC1970" s="4">
        <v>50</v>
      </c>
      <c r="AD1970" s="4" t="s">
        <v>588</v>
      </c>
      <c r="AE1970" s="4" t="s">
        <v>589</v>
      </c>
    </row>
    <row r="1971" spans="1:72" ht="13.5" customHeight="1">
      <c r="A1971" s="6" t="str">
        <f>HYPERLINK("http://kyu.snu.ac.kr/sdhj/index.jsp?type=hj/GK14791_00IM0001_156b.jpg","1870_해북촌_156b")</f>
        <v>1870_해북촌_156b</v>
      </c>
      <c r="B1971" s="4">
        <v>1870</v>
      </c>
      <c r="C1971" s="4" t="s">
        <v>9897</v>
      </c>
      <c r="D1971" s="4" t="s">
        <v>9898</v>
      </c>
      <c r="E1971" s="4">
        <v>1970</v>
      </c>
      <c r="F1971" s="4">
        <v>12</v>
      </c>
      <c r="G1971" s="4" t="s">
        <v>6794</v>
      </c>
      <c r="H1971" s="4" t="s">
        <v>6795</v>
      </c>
      <c r="I1971" s="4">
        <v>1</v>
      </c>
      <c r="L1971" s="4">
        <v>1</v>
      </c>
      <c r="M1971" s="4" t="s">
        <v>6796</v>
      </c>
      <c r="N1971" s="4" t="s">
        <v>6797</v>
      </c>
      <c r="S1971" s="4" t="s">
        <v>124</v>
      </c>
      <c r="T1971" s="4" t="s">
        <v>125</v>
      </c>
      <c r="W1971" s="4" t="s">
        <v>310</v>
      </c>
      <c r="X1971" s="4" t="s">
        <v>311</v>
      </c>
      <c r="Y1971" s="4" t="s">
        <v>100</v>
      </c>
      <c r="Z1971" s="4" t="s">
        <v>101</v>
      </c>
      <c r="AC1971" s="4">
        <v>45</v>
      </c>
      <c r="AD1971" s="4" t="s">
        <v>510</v>
      </c>
      <c r="AE1971" s="4" t="s">
        <v>511</v>
      </c>
    </row>
    <row r="1972" spans="1:72" ht="13.5" customHeight="1">
      <c r="A1972" s="6" t="str">
        <f>HYPERLINK("http://kyu.snu.ac.kr/sdhj/index.jsp?type=hj/GK14791_00IM0001_156b.jpg","1870_해북촌_156b")</f>
        <v>1870_해북촌_156b</v>
      </c>
      <c r="B1972" s="4">
        <v>1870</v>
      </c>
      <c r="C1972" s="4" t="s">
        <v>9897</v>
      </c>
      <c r="D1972" s="4" t="s">
        <v>9898</v>
      </c>
      <c r="E1972" s="4">
        <v>1971</v>
      </c>
      <c r="F1972" s="4">
        <v>12</v>
      </c>
      <c r="G1972" s="4" t="s">
        <v>6794</v>
      </c>
      <c r="H1972" s="4" t="s">
        <v>6795</v>
      </c>
      <c r="I1972" s="4">
        <v>1</v>
      </c>
      <c r="L1972" s="4">
        <v>1</v>
      </c>
      <c r="M1972" s="4" t="s">
        <v>6796</v>
      </c>
      <c r="N1972" s="4" t="s">
        <v>6797</v>
      </c>
      <c r="S1972" s="4" t="s">
        <v>116</v>
      </c>
      <c r="T1972" s="4" t="s">
        <v>117</v>
      </c>
      <c r="Y1972" s="4" t="s">
        <v>6810</v>
      </c>
      <c r="Z1972" s="4" t="s">
        <v>6811</v>
      </c>
      <c r="AC1972" s="4">
        <v>47</v>
      </c>
      <c r="AD1972" s="4" t="s">
        <v>287</v>
      </c>
      <c r="AE1972" s="4" t="s">
        <v>288</v>
      </c>
    </row>
    <row r="1973" spans="1:72" ht="13.5" customHeight="1">
      <c r="A1973" s="6" t="str">
        <f>HYPERLINK("http://kyu.snu.ac.kr/sdhj/index.jsp?type=hj/GK14791_00IM0001_156b.jpg","1870_해북촌_156b")</f>
        <v>1870_해북촌_156b</v>
      </c>
      <c r="B1973" s="4">
        <v>1870</v>
      </c>
      <c r="C1973" s="4" t="s">
        <v>9897</v>
      </c>
      <c r="D1973" s="4" t="s">
        <v>9898</v>
      </c>
      <c r="E1973" s="4">
        <v>1972</v>
      </c>
      <c r="F1973" s="4">
        <v>12</v>
      </c>
      <c r="G1973" s="4" t="s">
        <v>6794</v>
      </c>
      <c r="H1973" s="4" t="s">
        <v>6795</v>
      </c>
      <c r="I1973" s="4">
        <v>1</v>
      </c>
      <c r="L1973" s="4">
        <v>1</v>
      </c>
      <c r="M1973" s="4" t="s">
        <v>6796</v>
      </c>
      <c r="N1973" s="4" t="s">
        <v>6797</v>
      </c>
      <c r="S1973" s="4" t="s">
        <v>124</v>
      </c>
      <c r="T1973" s="4" t="s">
        <v>125</v>
      </c>
      <c r="W1973" s="4" t="s">
        <v>6812</v>
      </c>
      <c r="X1973" s="4" t="s">
        <v>10420</v>
      </c>
      <c r="Y1973" s="4" t="s">
        <v>100</v>
      </c>
      <c r="Z1973" s="4" t="s">
        <v>101</v>
      </c>
      <c r="AC1973" s="4">
        <v>42</v>
      </c>
      <c r="AD1973" s="4" t="s">
        <v>134</v>
      </c>
      <c r="AE1973" s="4" t="s">
        <v>135</v>
      </c>
    </row>
    <row r="1974" spans="1:72" ht="13.5" customHeight="1">
      <c r="A1974" s="6" t="str">
        <f>HYPERLINK("http://kyu.snu.ac.kr/sdhj/index.jsp?type=hj/GK14791_00IM0001_156b.jpg","1870_해북촌_156b")</f>
        <v>1870_해북촌_156b</v>
      </c>
      <c r="B1974" s="4">
        <v>1870</v>
      </c>
      <c r="C1974" s="4" t="s">
        <v>9897</v>
      </c>
      <c r="D1974" s="4" t="s">
        <v>9898</v>
      </c>
      <c r="E1974" s="4">
        <v>1973</v>
      </c>
      <c r="F1974" s="4">
        <v>12</v>
      </c>
      <c r="G1974" s="4" t="s">
        <v>6794</v>
      </c>
      <c r="H1974" s="4" t="s">
        <v>6795</v>
      </c>
      <c r="I1974" s="4">
        <v>1</v>
      </c>
      <c r="L1974" s="4">
        <v>1</v>
      </c>
      <c r="M1974" s="4" t="s">
        <v>6796</v>
      </c>
      <c r="N1974" s="4" t="s">
        <v>6797</v>
      </c>
      <c r="S1974" s="4" t="s">
        <v>580</v>
      </c>
      <c r="T1974" s="4" t="s">
        <v>581</v>
      </c>
      <c r="Y1974" s="4" t="s">
        <v>6813</v>
      </c>
      <c r="Z1974" s="4" t="s">
        <v>3813</v>
      </c>
      <c r="AC1974" s="4">
        <v>25</v>
      </c>
      <c r="AD1974" s="4" t="s">
        <v>448</v>
      </c>
      <c r="AE1974" s="4" t="s">
        <v>449</v>
      </c>
    </row>
    <row r="1975" spans="1:72" ht="13.5" customHeight="1">
      <c r="A1975" s="6" t="str">
        <f>HYPERLINK("http://kyu.snu.ac.kr/sdhj/index.jsp?type=hj/GK14791_00IM0001_156b.jpg","1870_해북촌_156b")</f>
        <v>1870_해북촌_156b</v>
      </c>
      <c r="B1975" s="4">
        <v>1870</v>
      </c>
      <c r="C1975" s="4" t="s">
        <v>9897</v>
      </c>
      <c r="D1975" s="4" t="s">
        <v>9898</v>
      </c>
      <c r="E1975" s="4">
        <v>1974</v>
      </c>
      <c r="F1975" s="4">
        <v>12</v>
      </c>
      <c r="G1975" s="4" t="s">
        <v>6794</v>
      </c>
      <c r="H1975" s="4" t="s">
        <v>6795</v>
      </c>
      <c r="I1975" s="4">
        <v>1</v>
      </c>
      <c r="L1975" s="4">
        <v>1</v>
      </c>
      <c r="M1975" s="4" t="s">
        <v>6796</v>
      </c>
      <c r="N1975" s="4" t="s">
        <v>6797</v>
      </c>
      <c r="S1975" s="4" t="s">
        <v>580</v>
      </c>
      <c r="T1975" s="4" t="s">
        <v>581</v>
      </c>
      <c r="Y1975" s="4" t="s">
        <v>6814</v>
      </c>
      <c r="Z1975" s="4" t="s">
        <v>6815</v>
      </c>
      <c r="AC1975" s="4">
        <v>22</v>
      </c>
      <c r="AD1975" s="4" t="s">
        <v>127</v>
      </c>
      <c r="AE1975" s="4" t="s">
        <v>128</v>
      </c>
    </row>
    <row r="1976" spans="1:72" ht="13.5" customHeight="1">
      <c r="A1976" s="6" t="str">
        <f>HYPERLINK("http://kyu.snu.ac.kr/sdhj/index.jsp?type=hj/GK14791_00IM0001_156b.jpg","1870_해북촌_156b")</f>
        <v>1870_해북촌_156b</v>
      </c>
      <c r="B1976" s="4">
        <v>1870</v>
      </c>
      <c r="C1976" s="4" t="s">
        <v>9897</v>
      </c>
      <c r="D1976" s="4" t="s">
        <v>9898</v>
      </c>
      <c r="E1976" s="4">
        <v>1975</v>
      </c>
      <c r="F1976" s="4">
        <v>12</v>
      </c>
      <c r="G1976" s="4" t="s">
        <v>6794</v>
      </c>
      <c r="H1976" s="4" t="s">
        <v>6795</v>
      </c>
      <c r="I1976" s="4">
        <v>1</v>
      </c>
      <c r="L1976" s="4">
        <v>1</v>
      </c>
      <c r="M1976" s="4" t="s">
        <v>6796</v>
      </c>
      <c r="N1976" s="4" t="s">
        <v>6797</v>
      </c>
      <c r="S1976" s="4" t="s">
        <v>580</v>
      </c>
      <c r="T1976" s="4" t="s">
        <v>581</v>
      </c>
      <c r="Y1976" s="4" t="s">
        <v>6816</v>
      </c>
      <c r="Z1976" s="4" t="s">
        <v>6817</v>
      </c>
      <c r="AC1976" s="4">
        <v>17</v>
      </c>
      <c r="AD1976" s="4" t="s">
        <v>78</v>
      </c>
      <c r="AE1976" s="4" t="s">
        <v>79</v>
      </c>
    </row>
    <row r="1977" spans="1:72" ht="13.5" customHeight="1">
      <c r="A1977" s="6" t="str">
        <f>HYPERLINK("http://kyu.snu.ac.kr/sdhj/index.jsp?type=hj/GK14791_00IM0001_156b.jpg","1870_해북촌_156b")</f>
        <v>1870_해북촌_156b</v>
      </c>
      <c r="B1977" s="4">
        <v>1870</v>
      </c>
      <c r="C1977" s="4" t="s">
        <v>9897</v>
      </c>
      <c r="D1977" s="4" t="s">
        <v>9898</v>
      </c>
      <c r="E1977" s="4">
        <v>1976</v>
      </c>
      <c r="F1977" s="4">
        <v>12</v>
      </c>
      <c r="G1977" s="4" t="s">
        <v>6794</v>
      </c>
      <c r="H1977" s="4" t="s">
        <v>6795</v>
      </c>
      <c r="I1977" s="4">
        <v>1</v>
      </c>
      <c r="L1977" s="4">
        <v>1</v>
      </c>
      <c r="M1977" s="4" t="s">
        <v>6796</v>
      </c>
      <c r="N1977" s="4" t="s">
        <v>6797</v>
      </c>
      <c r="T1977" s="4" t="s">
        <v>9899</v>
      </c>
      <c r="U1977" s="4" t="s">
        <v>138</v>
      </c>
      <c r="V1977" s="4" t="s">
        <v>139</v>
      </c>
      <c r="Y1977" s="4" t="s">
        <v>5844</v>
      </c>
      <c r="Z1977" s="4" t="s">
        <v>5845</v>
      </c>
      <c r="AD1977" s="4" t="s">
        <v>628</v>
      </c>
      <c r="AE1977" s="4" t="s">
        <v>629</v>
      </c>
    </row>
    <row r="1978" spans="1:72" ht="13.5" customHeight="1">
      <c r="A1978" s="6" t="str">
        <f>HYPERLINK("http://kyu.snu.ac.kr/sdhj/index.jsp?type=hj/GK14791_00IM0001_156b.jpg","1870_해북촌_156b")</f>
        <v>1870_해북촌_156b</v>
      </c>
      <c r="B1978" s="4">
        <v>1870</v>
      </c>
      <c r="C1978" s="4" t="s">
        <v>9897</v>
      </c>
      <c r="D1978" s="4" t="s">
        <v>9898</v>
      </c>
      <c r="E1978" s="4">
        <v>1977</v>
      </c>
      <c r="F1978" s="4">
        <v>12</v>
      </c>
      <c r="G1978" s="4" t="s">
        <v>6794</v>
      </c>
      <c r="H1978" s="4" t="s">
        <v>6795</v>
      </c>
      <c r="I1978" s="4">
        <v>1</v>
      </c>
      <c r="L1978" s="4">
        <v>2</v>
      </c>
      <c r="M1978" s="4" t="s">
        <v>6818</v>
      </c>
      <c r="N1978" s="4" t="s">
        <v>6819</v>
      </c>
      <c r="T1978" s="4" t="s">
        <v>9097</v>
      </c>
      <c r="U1978" s="4" t="s">
        <v>73</v>
      </c>
      <c r="V1978" s="4" t="s">
        <v>74</v>
      </c>
      <c r="W1978" s="4" t="s">
        <v>126</v>
      </c>
      <c r="X1978" s="4" t="s">
        <v>10421</v>
      </c>
      <c r="Y1978" s="4" t="s">
        <v>6820</v>
      </c>
      <c r="Z1978" s="4" t="s">
        <v>6821</v>
      </c>
      <c r="AC1978" s="4">
        <v>70</v>
      </c>
      <c r="AD1978" s="4" t="s">
        <v>174</v>
      </c>
      <c r="AE1978" s="4" t="s">
        <v>175</v>
      </c>
      <c r="AJ1978" s="4" t="s">
        <v>34</v>
      </c>
      <c r="AK1978" s="4" t="s">
        <v>35</v>
      </c>
      <c r="AL1978" s="4" t="s">
        <v>129</v>
      </c>
      <c r="AM1978" s="4" t="s">
        <v>10422</v>
      </c>
      <c r="AT1978" s="4" t="s">
        <v>82</v>
      </c>
      <c r="AU1978" s="4" t="s">
        <v>83</v>
      </c>
      <c r="AV1978" s="4" t="s">
        <v>6822</v>
      </c>
      <c r="AW1978" s="4" t="s">
        <v>2802</v>
      </c>
      <c r="BG1978" s="4" t="s">
        <v>82</v>
      </c>
      <c r="BH1978" s="4" t="s">
        <v>83</v>
      </c>
      <c r="BI1978" s="4" t="s">
        <v>6823</v>
      </c>
      <c r="BJ1978" s="4" t="s">
        <v>6824</v>
      </c>
      <c r="BK1978" s="4" t="s">
        <v>82</v>
      </c>
      <c r="BL1978" s="4" t="s">
        <v>83</v>
      </c>
      <c r="BM1978" s="4" t="s">
        <v>6825</v>
      </c>
      <c r="BN1978" s="4" t="s">
        <v>6826</v>
      </c>
      <c r="BO1978" s="4" t="s">
        <v>82</v>
      </c>
      <c r="BP1978" s="4" t="s">
        <v>83</v>
      </c>
      <c r="BQ1978" s="4" t="s">
        <v>6827</v>
      </c>
      <c r="BR1978" s="4" t="s">
        <v>6828</v>
      </c>
      <c r="BS1978" s="4" t="s">
        <v>6829</v>
      </c>
      <c r="BT1978" s="4" t="s">
        <v>6830</v>
      </c>
    </row>
    <row r="1979" spans="1:72" ht="13.5" customHeight="1">
      <c r="A1979" s="6" t="str">
        <f>HYPERLINK("http://kyu.snu.ac.kr/sdhj/index.jsp?type=hj/GK14791_00IM0001_156b.jpg","1870_해북촌_156b")</f>
        <v>1870_해북촌_156b</v>
      </c>
      <c r="B1979" s="4">
        <v>1870</v>
      </c>
      <c r="C1979" s="4" t="s">
        <v>9181</v>
      </c>
      <c r="D1979" s="4" t="s">
        <v>9182</v>
      </c>
      <c r="E1979" s="4">
        <v>1978</v>
      </c>
      <c r="F1979" s="4">
        <v>12</v>
      </c>
      <c r="G1979" s="4" t="s">
        <v>6794</v>
      </c>
      <c r="H1979" s="4" t="s">
        <v>6795</v>
      </c>
      <c r="I1979" s="4">
        <v>1</v>
      </c>
      <c r="L1979" s="4">
        <v>2</v>
      </c>
      <c r="M1979" s="4" t="s">
        <v>6818</v>
      </c>
      <c r="N1979" s="4" t="s">
        <v>6819</v>
      </c>
      <c r="S1979" s="4" t="s">
        <v>96</v>
      </c>
      <c r="T1979" s="4" t="s">
        <v>97</v>
      </c>
      <c r="W1979" s="4" t="s">
        <v>126</v>
      </c>
      <c r="X1979" s="4" t="s">
        <v>10421</v>
      </c>
      <c r="Y1979" s="4" t="s">
        <v>100</v>
      </c>
      <c r="Z1979" s="4" t="s">
        <v>101</v>
      </c>
      <c r="AC1979" s="4">
        <v>71</v>
      </c>
      <c r="AD1979" s="4" t="s">
        <v>774</v>
      </c>
      <c r="AE1979" s="4" t="s">
        <v>775</v>
      </c>
      <c r="AJ1979" s="4" t="s">
        <v>34</v>
      </c>
      <c r="AK1979" s="4" t="s">
        <v>35</v>
      </c>
      <c r="AL1979" s="4" t="s">
        <v>572</v>
      </c>
      <c r="AM1979" s="4" t="s">
        <v>573</v>
      </c>
      <c r="AT1979" s="4" t="s">
        <v>82</v>
      </c>
      <c r="AU1979" s="4" t="s">
        <v>83</v>
      </c>
      <c r="AV1979" s="4" t="s">
        <v>6831</v>
      </c>
      <c r="AW1979" s="4" t="s">
        <v>6832</v>
      </c>
      <c r="BG1979" s="4" t="s">
        <v>82</v>
      </c>
      <c r="BH1979" s="4" t="s">
        <v>83</v>
      </c>
      <c r="BI1979" s="4" t="s">
        <v>6833</v>
      </c>
      <c r="BJ1979" s="4" t="s">
        <v>6834</v>
      </c>
      <c r="BK1979" s="4" t="s">
        <v>82</v>
      </c>
      <c r="BL1979" s="4" t="s">
        <v>83</v>
      </c>
      <c r="BM1979" s="4" t="s">
        <v>6835</v>
      </c>
      <c r="BN1979" s="4" t="s">
        <v>6836</v>
      </c>
      <c r="BO1979" s="4" t="s">
        <v>82</v>
      </c>
      <c r="BP1979" s="4" t="s">
        <v>83</v>
      </c>
      <c r="BQ1979" s="4" t="s">
        <v>6837</v>
      </c>
      <c r="BR1979" s="4" t="s">
        <v>6838</v>
      </c>
      <c r="BS1979" s="4" t="s">
        <v>2521</v>
      </c>
      <c r="BT1979" s="4" t="s">
        <v>2522</v>
      </c>
    </row>
    <row r="1980" spans="1:72" ht="13.5" customHeight="1">
      <c r="A1980" s="6" t="str">
        <f>HYPERLINK("http://kyu.snu.ac.kr/sdhj/index.jsp?type=hj/GK14791_00IM0001_156b.jpg","1870_해북촌_156b")</f>
        <v>1870_해북촌_156b</v>
      </c>
      <c r="B1980" s="4">
        <v>1870</v>
      </c>
      <c r="C1980" s="4" t="s">
        <v>9484</v>
      </c>
      <c r="D1980" s="4" t="s">
        <v>9485</v>
      </c>
      <c r="E1980" s="4">
        <v>1979</v>
      </c>
      <c r="F1980" s="4">
        <v>12</v>
      </c>
      <c r="G1980" s="4" t="s">
        <v>6794</v>
      </c>
      <c r="H1980" s="4" t="s">
        <v>6795</v>
      </c>
      <c r="I1980" s="4">
        <v>1</v>
      </c>
      <c r="L1980" s="4">
        <v>2</v>
      </c>
      <c r="M1980" s="4" t="s">
        <v>6818</v>
      </c>
      <c r="N1980" s="4" t="s">
        <v>6819</v>
      </c>
      <c r="T1980" s="4" t="s">
        <v>9104</v>
      </c>
      <c r="U1980" s="4" t="s">
        <v>138</v>
      </c>
      <c r="V1980" s="4" t="s">
        <v>139</v>
      </c>
      <c r="Y1980" s="4" t="s">
        <v>6839</v>
      </c>
      <c r="Z1980" s="4" t="s">
        <v>6840</v>
      </c>
      <c r="AD1980" s="4" t="s">
        <v>274</v>
      </c>
      <c r="AE1980" s="4" t="s">
        <v>275</v>
      </c>
    </row>
    <row r="1981" spans="1:72" ht="13.5" customHeight="1">
      <c r="A1981" s="6" t="str">
        <f>HYPERLINK("http://kyu.snu.ac.kr/sdhj/index.jsp?type=hj/GK14791_00IM0001_156b.jpg","1870_해북촌_156b")</f>
        <v>1870_해북촌_156b</v>
      </c>
      <c r="B1981" s="4">
        <v>1870</v>
      </c>
      <c r="C1981" s="4" t="s">
        <v>9105</v>
      </c>
      <c r="D1981" s="4" t="s">
        <v>9106</v>
      </c>
      <c r="E1981" s="4">
        <v>1980</v>
      </c>
      <c r="F1981" s="4">
        <v>12</v>
      </c>
      <c r="G1981" s="4" t="s">
        <v>6794</v>
      </c>
      <c r="H1981" s="4" t="s">
        <v>6795</v>
      </c>
      <c r="I1981" s="4">
        <v>1</v>
      </c>
      <c r="L1981" s="4">
        <v>3</v>
      </c>
      <c r="M1981" s="4" t="s">
        <v>6841</v>
      </c>
      <c r="N1981" s="4" t="s">
        <v>6842</v>
      </c>
      <c r="T1981" s="4" t="s">
        <v>9800</v>
      </c>
      <c r="U1981" s="4" t="s">
        <v>73</v>
      </c>
      <c r="V1981" s="4" t="s">
        <v>74</v>
      </c>
      <c r="W1981" s="4" t="s">
        <v>126</v>
      </c>
      <c r="X1981" s="4" t="s">
        <v>10423</v>
      </c>
      <c r="Y1981" s="4" t="s">
        <v>6843</v>
      </c>
      <c r="Z1981" s="4" t="s">
        <v>6844</v>
      </c>
      <c r="AC1981" s="4">
        <v>51</v>
      </c>
      <c r="AD1981" s="4" t="s">
        <v>588</v>
      </c>
      <c r="AE1981" s="4" t="s">
        <v>589</v>
      </c>
      <c r="AJ1981" s="4" t="s">
        <v>34</v>
      </c>
      <c r="AK1981" s="4" t="s">
        <v>35</v>
      </c>
      <c r="AL1981" s="4" t="s">
        <v>129</v>
      </c>
      <c r="AM1981" s="4" t="s">
        <v>10424</v>
      </c>
      <c r="AT1981" s="4" t="s">
        <v>82</v>
      </c>
      <c r="AU1981" s="4" t="s">
        <v>83</v>
      </c>
      <c r="AV1981" s="4" t="s">
        <v>5383</v>
      </c>
      <c r="AW1981" s="4" t="s">
        <v>1011</v>
      </c>
      <c r="BG1981" s="4" t="s">
        <v>348</v>
      </c>
      <c r="BH1981" s="4" t="s">
        <v>349</v>
      </c>
      <c r="BI1981" s="4" t="s">
        <v>6823</v>
      </c>
      <c r="BJ1981" s="4" t="s">
        <v>6824</v>
      </c>
      <c r="BM1981" s="4" t="s">
        <v>6825</v>
      </c>
      <c r="BN1981" s="4" t="s">
        <v>6826</v>
      </c>
      <c r="BO1981" s="4" t="s">
        <v>82</v>
      </c>
      <c r="BP1981" s="4" t="s">
        <v>83</v>
      </c>
      <c r="BQ1981" s="4" t="s">
        <v>8984</v>
      </c>
      <c r="BR1981" s="4" t="s">
        <v>6845</v>
      </c>
      <c r="BS1981" s="4" t="s">
        <v>222</v>
      </c>
      <c r="BT1981" s="4" t="s">
        <v>223</v>
      </c>
    </row>
    <row r="1982" spans="1:72" ht="13.5" customHeight="1">
      <c r="A1982" s="6" t="str">
        <f>HYPERLINK("http://kyu.snu.ac.kr/sdhj/index.jsp?type=hj/GK14791_00IM0001_156b.jpg","1870_해북촌_156b")</f>
        <v>1870_해북촌_156b</v>
      </c>
      <c r="B1982" s="4">
        <v>1870</v>
      </c>
      <c r="C1982" s="4" t="s">
        <v>9570</v>
      </c>
      <c r="D1982" s="4" t="s">
        <v>9571</v>
      </c>
      <c r="E1982" s="4">
        <v>1981</v>
      </c>
      <c r="F1982" s="4">
        <v>12</v>
      </c>
      <c r="G1982" s="4" t="s">
        <v>6794</v>
      </c>
      <c r="H1982" s="4" t="s">
        <v>6795</v>
      </c>
      <c r="I1982" s="4">
        <v>1</v>
      </c>
      <c r="L1982" s="4">
        <v>3</v>
      </c>
      <c r="M1982" s="4" t="s">
        <v>6841</v>
      </c>
      <c r="N1982" s="4" t="s">
        <v>6842</v>
      </c>
      <c r="S1982" s="4" t="s">
        <v>96</v>
      </c>
      <c r="T1982" s="4" t="s">
        <v>97</v>
      </c>
      <c r="W1982" s="4" t="s">
        <v>1167</v>
      </c>
      <c r="X1982" s="4" t="s">
        <v>1168</v>
      </c>
      <c r="Y1982" s="4" t="s">
        <v>100</v>
      </c>
      <c r="Z1982" s="4" t="s">
        <v>101</v>
      </c>
      <c r="AC1982" s="4">
        <v>54</v>
      </c>
      <c r="AD1982" s="4" t="s">
        <v>258</v>
      </c>
      <c r="AE1982" s="4" t="s">
        <v>259</v>
      </c>
      <c r="AJ1982" s="4" t="s">
        <v>34</v>
      </c>
      <c r="AK1982" s="4" t="s">
        <v>35</v>
      </c>
      <c r="AL1982" s="4" t="s">
        <v>893</v>
      </c>
      <c r="AM1982" s="4" t="s">
        <v>894</v>
      </c>
      <c r="AT1982" s="4" t="s">
        <v>336</v>
      </c>
      <c r="AU1982" s="4" t="s">
        <v>337</v>
      </c>
      <c r="AV1982" s="4" t="s">
        <v>6846</v>
      </c>
      <c r="AW1982" s="4" t="s">
        <v>6762</v>
      </c>
      <c r="BG1982" s="4" t="s">
        <v>1812</v>
      </c>
      <c r="BH1982" s="4" t="s">
        <v>1813</v>
      </c>
      <c r="BI1982" s="4" t="s">
        <v>2647</v>
      </c>
      <c r="BJ1982" s="4" t="s">
        <v>2648</v>
      </c>
      <c r="BK1982" s="4" t="s">
        <v>2969</v>
      </c>
      <c r="BL1982" s="4" t="s">
        <v>2970</v>
      </c>
      <c r="BM1982" s="4" t="s">
        <v>6749</v>
      </c>
      <c r="BN1982" s="4" t="s">
        <v>6750</v>
      </c>
      <c r="BO1982" s="4" t="s">
        <v>82</v>
      </c>
      <c r="BP1982" s="4" t="s">
        <v>83</v>
      </c>
      <c r="BQ1982" s="4" t="s">
        <v>6847</v>
      </c>
      <c r="BR1982" s="4" t="s">
        <v>6848</v>
      </c>
      <c r="BS1982" s="4" t="s">
        <v>257</v>
      </c>
      <c r="BT1982" s="4" t="s">
        <v>10208</v>
      </c>
    </row>
    <row r="1983" spans="1:72" ht="13.5" customHeight="1">
      <c r="A1983" s="6" t="str">
        <f>HYPERLINK("http://kyu.snu.ac.kr/sdhj/index.jsp?type=hj/GK14791_00IM0001_156b.jpg","1870_해북촌_156b")</f>
        <v>1870_해북촌_156b</v>
      </c>
      <c r="B1983" s="4">
        <v>1870</v>
      </c>
      <c r="C1983" s="4" t="s">
        <v>9131</v>
      </c>
      <c r="D1983" s="4" t="s">
        <v>9132</v>
      </c>
      <c r="E1983" s="4">
        <v>1982</v>
      </c>
      <c r="F1983" s="4">
        <v>12</v>
      </c>
      <c r="G1983" s="4" t="s">
        <v>6794</v>
      </c>
      <c r="H1983" s="4" t="s">
        <v>6795</v>
      </c>
      <c r="I1983" s="4">
        <v>1</v>
      </c>
      <c r="L1983" s="4">
        <v>3</v>
      </c>
      <c r="M1983" s="4" t="s">
        <v>6841</v>
      </c>
      <c r="N1983" s="4" t="s">
        <v>6842</v>
      </c>
      <c r="T1983" s="4" t="s">
        <v>9804</v>
      </c>
      <c r="U1983" s="4" t="s">
        <v>138</v>
      </c>
      <c r="V1983" s="4" t="s">
        <v>139</v>
      </c>
      <c r="Y1983" s="4" t="s">
        <v>1396</v>
      </c>
      <c r="Z1983" s="4" t="s">
        <v>1397</v>
      </c>
      <c r="AD1983" s="4" t="s">
        <v>826</v>
      </c>
      <c r="AE1983" s="4" t="s">
        <v>827</v>
      </c>
    </row>
    <row r="1984" spans="1:72" ht="13.5" customHeight="1">
      <c r="A1984" s="6" t="str">
        <f>HYPERLINK("http://kyu.snu.ac.kr/sdhj/index.jsp?type=hj/GK14791_00IM0001_156b.jpg","1870_해북촌_156b")</f>
        <v>1870_해북촌_156b</v>
      </c>
      <c r="B1984" s="4">
        <v>1870</v>
      </c>
      <c r="C1984" s="4" t="s">
        <v>9802</v>
      </c>
      <c r="D1984" s="4" t="s">
        <v>9803</v>
      </c>
      <c r="E1984" s="4">
        <v>1983</v>
      </c>
      <c r="F1984" s="4">
        <v>12</v>
      </c>
      <c r="G1984" s="4" t="s">
        <v>6794</v>
      </c>
      <c r="H1984" s="4" t="s">
        <v>6795</v>
      </c>
      <c r="I1984" s="4">
        <v>1</v>
      </c>
      <c r="L1984" s="4">
        <v>3</v>
      </c>
      <c r="M1984" s="4" t="s">
        <v>6841</v>
      </c>
      <c r="N1984" s="4" t="s">
        <v>6842</v>
      </c>
      <c r="T1984" s="4" t="s">
        <v>9804</v>
      </c>
      <c r="U1984" s="4" t="s">
        <v>138</v>
      </c>
      <c r="V1984" s="4" t="s">
        <v>139</v>
      </c>
      <c r="Y1984" s="4" t="s">
        <v>6849</v>
      </c>
      <c r="Z1984" s="4" t="s">
        <v>6850</v>
      </c>
      <c r="AD1984" s="4" t="s">
        <v>278</v>
      </c>
      <c r="AE1984" s="4" t="s">
        <v>279</v>
      </c>
    </row>
    <row r="1985" spans="1:72" ht="13.5" customHeight="1">
      <c r="A1985" s="6" t="str">
        <f>HYPERLINK("http://kyu.snu.ac.kr/sdhj/index.jsp?type=hj/GK14791_00IM0001_156b.jpg","1870_해북촌_156b")</f>
        <v>1870_해북촌_156b</v>
      </c>
      <c r="B1985" s="4">
        <v>1870</v>
      </c>
      <c r="C1985" s="4" t="s">
        <v>9802</v>
      </c>
      <c r="D1985" s="4" t="s">
        <v>9803</v>
      </c>
      <c r="E1985" s="4">
        <v>1984</v>
      </c>
      <c r="F1985" s="4">
        <v>12</v>
      </c>
      <c r="G1985" s="4" t="s">
        <v>6794</v>
      </c>
      <c r="H1985" s="4" t="s">
        <v>6795</v>
      </c>
      <c r="I1985" s="4">
        <v>1</v>
      </c>
      <c r="L1985" s="4">
        <v>4</v>
      </c>
      <c r="M1985" s="4" t="s">
        <v>6851</v>
      </c>
      <c r="N1985" s="4" t="s">
        <v>6852</v>
      </c>
      <c r="T1985" s="4" t="s">
        <v>9704</v>
      </c>
      <c r="U1985" s="4" t="s">
        <v>73</v>
      </c>
      <c r="V1985" s="4" t="s">
        <v>74</v>
      </c>
      <c r="W1985" s="4" t="s">
        <v>198</v>
      </c>
      <c r="X1985" s="4" t="s">
        <v>199</v>
      </c>
      <c r="Y1985" s="4" t="s">
        <v>5054</v>
      </c>
      <c r="Z1985" s="4" t="s">
        <v>5055</v>
      </c>
      <c r="AC1985" s="4">
        <v>81</v>
      </c>
      <c r="AD1985" s="4" t="s">
        <v>765</v>
      </c>
      <c r="AE1985" s="4" t="s">
        <v>766</v>
      </c>
      <c r="AJ1985" s="4" t="s">
        <v>34</v>
      </c>
      <c r="AK1985" s="4" t="s">
        <v>35</v>
      </c>
      <c r="AL1985" s="4" t="s">
        <v>202</v>
      </c>
      <c r="AM1985" s="4" t="s">
        <v>203</v>
      </c>
      <c r="AT1985" s="4" t="s">
        <v>1812</v>
      </c>
      <c r="AU1985" s="4" t="s">
        <v>1813</v>
      </c>
      <c r="AV1985" s="4" t="s">
        <v>6853</v>
      </c>
      <c r="AW1985" s="4" t="s">
        <v>1657</v>
      </c>
      <c r="BG1985" s="4" t="s">
        <v>82</v>
      </c>
      <c r="BH1985" s="4" t="s">
        <v>83</v>
      </c>
      <c r="BI1985" s="4" t="s">
        <v>5008</v>
      </c>
      <c r="BJ1985" s="4" t="s">
        <v>5009</v>
      </c>
      <c r="BK1985" s="4" t="s">
        <v>82</v>
      </c>
      <c r="BL1985" s="4" t="s">
        <v>83</v>
      </c>
      <c r="BM1985" s="4" t="s">
        <v>6046</v>
      </c>
      <c r="BN1985" s="4" t="s">
        <v>6047</v>
      </c>
      <c r="BO1985" s="4" t="s">
        <v>82</v>
      </c>
      <c r="BP1985" s="4" t="s">
        <v>83</v>
      </c>
      <c r="BQ1985" s="4" t="s">
        <v>10425</v>
      </c>
      <c r="BR1985" s="4" t="s">
        <v>10426</v>
      </c>
      <c r="BS1985" s="4" t="s">
        <v>212</v>
      </c>
      <c r="BT1985" s="4" t="s">
        <v>213</v>
      </c>
    </row>
    <row r="1986" spans="1:72" ht="13.5" customHeight="1">
      <c r="A1986" s="6" t="str">
        <f>HYPERLINK("http://kyu.snu.ac.kr/sdhj/index.jsp?type=hj/GK14791_00IM0001_156b.jpg","1870_해북촌_156b")</f>
        <v>1870_해북촌_156b</v>
      </c>
      <c r="B1986" s="4">
        <v>1870</v>
      </c>
      <c r="C1986" s="4" t="s">
        <v>9169</v>
      </c>
      <c r="D1986" s="4" t="s">
        <v>9170</v>
      </c>
      <c r="E1986" s="4">
        <v>1985</v>
      </c>
      <c r="F1986" s="4">
        <v>12</v>
      </c>
      <c r="G1986" s="4" t="s">
        <v>6794</v>
      </c>
      <c r="H1986" s="4" t="s">
        <v>6795</v>
      </c>
      <c r="I1986" s="4">
        <v>1</v>
      </c>
      <c r="L1986" s="4">
        <v>4</v>
      </c>
      <c r="M1986" s="4" t="s">
        <v>6851</v>
      </c>
      <c r="N1986" s="4" t="s">
        <v>6852</v>
      </c>
      <c r="S1986" s="4" t="s">
        <v>3126</v>
      </c>
      <c r="T1986" s="4" t="s">
        <v>3127</v>
      </c>
      <c r="W1986" s="4" t="s">
        <v>126</v>
      </c>
      <c r="X1986" s="4" t="s">
        <v>10427</v>
      </c>
      <c r="Y1986" s="4" t="s">
        <v>100</v>
      </c>
      <c r="Z1986" s="4" t="s">
        <v>101</v>
      </c>
      <c r="AC1986" s="4">
        <v>79</v>
      </c>
      <c r="AD1986" s="4" t="s">
        <v>122</v>
      </c>
      <c r="AE1986" s="4" t="s">
        <v>123</v>
      </c>
    </row>
    <row r="1987" spans="1:72" ht="13.5" customHeight="1">
      <c r="A1987" s="6" t="str">
        <f>HYPERLINK("http://kyu.snu.ac.kr/sdhj/index.jsp?type=hj/GK14791_00IM0001_156b.jpg","1870_해북촌_156b")</f>
        <v>1870_해북촌_156b</v>
      </c>
      <c r="B1987" s="4">
        <v>1870</v>
      </c>
      <c r="C1987" s="4" t="s">
        <v>9156</v>
      </c>
      <c r="D1987" s="4" t="s">
        <v>9157</v>
      </c>
      <c r="E1987" s="4">
        <v>1986</v>
      </c>
      <c r="F1987" s="4">
        <v>12</v>
      </c>
      <c r="G1987" s="4" t="s">
        <v>6794</v>
      </c>
      <c r="H1987" s="4" t="s">
        <v>6795</v>
      </c>
      <c r="I1987" s="4">
        <v>1</v>
      </c>
      <c r="L1987" s="4">
        <v>4</v>
      </c>
      <c r="M1987" s="4" t="s">
        <v>6851</v>
      </c>
      <c r="N1987" s="4" t="s">
        <v>6852</v>
      </c>
      <c r="S1987" s="4" t="s">
        <v>2958</v>
      </c>
      <c r="T1987" s="4" t="s">
        <v>591</v>
      </c>
      <c r="W1987" s="4" t="s">
        <v>647</v>
      </c>
      <c r="X1987" s="4" t="s">
        <v>648</v>
      </c>
      <c r="Y1987" s="4" t="s">
        <v>100</v>
      </c>
      <c r="Z1987" s="4" t="s">
        <v>101</v>
      </c>
      <c r="AC1987" s="4">
        <v>55</v>
      </c>
      <c r="AD1987" s="4" t="s">
        <v>258</v>
      </c>
      <c r="AE1987" s="4" t="s">
        <v>259</v>
      </c>
    </row>
    <row r="1988" spans="1:72" ht="13.5" customHeight="1">
      <c r="A1988" s="6" t="str">
        <f>HYPERLINK("http://kyu.snu.ac.kr/sdhj/index.jsp?type=hj/GK14791_00IM0001_157a.jpg","1870_해북촌_157a")</f>
        <v>1870_해북촌_157a</v>
      </c>
      <c r="B1988" s="4">
        <v>1870</v>
      </c>
      <c r="C1988" s="4" t="s">
        <v>9169</v>
      </c>
      <c r="D1988" s="4" t="s">
        <v>9170</v>
      </c>
      <c r="E1988" s="4">
        <v>1987</v>
      </c>
      <c r="F1988" s="4">
        <v>12</v>
      </c>
      <c r="G1988" s="4" t="s">
        <v>6794</v>
      </c>
      <c r="H1988" s="4" t="s">
        <v>6795</v>
      </c>
      <c r="I1988" s="4">
        <v>1</v>
      </c>
      <c r="L1988" s="4">
        <v>4</v>
      </c>
      <c r="M1988" s="4" t="s">
        <v>6851</v>
      </c>
      <c r="N1988" s="4" t="s">
        <v>6852</v>
      </c>
      <c r="S1988" s="4" t="s">
        <v>116</v>
      </c>
      <c r="T1988" s="4" t="s">
        <v>117</v>
      </c>
      <c r="Y1988" s="4" t="s">
        <v>2657</v>
      </c>
      <c r="Z1988" s="4" t="s">
        <v>2658</v>
      </c>
      <c r="AC1988" s="4">
        <v>55</v>
      </c>
      <c r="AD1988" s="4" t="s">
        <v>258</v>
      </c>
      <c r="AE1988" s="4" t="s">
        <v>259</v>
      </c>
    </row>
    <row r="1989" spans="1:72" ht="13.5" customHeight="1">
      <c r="A1989" s="6" t="str">
        <f>HYPERLINK("http://kyu.snu.ac.kr/sdhj/index.jsp?type=hj/GK14791_00IM0001_157a.jpg","1870_해북촌_157a")</f>
        <v>1870_해북촌_157a</v>
      </c>
      <c r="B1989" s="4">
        <v>1870</v>
      </c>
      <c r="C1989" s="4" t="s">
        <v>9169</v>
      </c>
      <c r="D1989" s="4" t="s">
        <v>9170</v>
      </c>
      <c r="E1989" s="4">
        <v>1988</v>
      </c>
      <c r="F1989" s="4">
        <v>12</v>
      </c>
      <c r="G1989" s="4" t="s">
        <v>6794</v>
      </c>
      <c r="H1989" s="4" t="s">
        <v>6795</v>
      </c>
      <c r="I1989" s="4">
        <v>1</v>
      </c>
      <c r="L1989" s="4">
        <v>4</v>
      </c>
      <c r="M1989" s="4" t="s">
        <v>6851</v>
      </c>
      <c r="N1989" s="4" t="s">
        <v>6852</v>
      </c>
      <c r="S1989" s="4" t="s">
        <v>124</v>
      </c>
      <c r="T1989" s="4" t="s">
        <v>125</v>
      </c>
      <c r="W1989" s="4" t="s">
        <v>2317</v>
      </c>
      <c r="X1989" s="4" t="s">
        <v>2318</v>
      </c>
      <c r="Y1989" s="4" t="s">
        <v>100</v>
      </c>
      <c r="Z1989" s="4" t="s">
        <v>101</v>
      </c>
      <c r="AC1989" s="4">
        <v>38</v>
      </c>
      <c r="AD1989" s="4" t="s">
        <v>312</v>
      </c>
      <c r="AE1989" s="4" t="s">
        <v>313</v>
      </c>
    </row>
    <row r="1990" spans="1:72" ht="13.5" customHeight="1">
      <c r="A1990" s="6" t="str">
        <f>HYPERLINK("http://kyu.snu.ac.kr/sdhj/index.jsp?type=hj/GK14791_00IM0001_157a.jpg","1870_해북촌_157a")</f>
        <v>1870_해북촌_157a</v>
      </c>
      <c r="B1990" s="4">
        <v>1870</v>
      </c>
      <c r="C1990" s="4" t="s">
        <v>9169</v>
      </c>
      <c r="D1990" s="4" t="s">
        <v>9170</v>
      </c>
      <c r="E1990" s="4">
        <v>1989</v>
      </c>
      <c r="F1990" s="4">
        <v>12</v>
      </c>
      <c r="G1990" s="4" t="s">
        <v>6794</v>
      </c>
      <c r="H1990" s="4" t="s">
        <v>6795</v>
      </c>
      <c r="I1990" s="4">
        <v>1</v>
      </c>
      <c r="L1990" s="4">
        <v>4</v>
      </c>
      <c r="M1990" s="4" t="s">
        <v>6851</v>
      </c>
      <c r="N1990" s="4" t="s">
        <v>6852</v>
      </c>
      <c r="S1990" s="4" t="s">
        <v>124</v>
      </c>
      <c r="T1990" s="4" t="s">
        <v>125</v>
      </c>
      <c r="Y1990" s="4" t="s">
        <v>182</v>
      </c>
      <c r="Z1990" s="4" t="s">
        <v>183</v>
      </c>
      <c r="AD1990" s="4" t="s">
        <v>287</v>
      </c>
      <c r="AE1990" s="4" t="s">
        <v>288</v>
      </c>
    </row>
    <row r="1991" spans="1:72" ht="13.5" customHeight="1">
      <c r="A1991" s="6" t="str">
        <f>HYPERLINK("http://kyu.snu.ac.kr/sdhj/index.jsp?type=hj/GK14791_00IM0001_157a.jpg","1870_해북촌_157a")</f>
        <v>1870_해북촌_157a</v>
      </c>
      <c r="B1991" s="4">
        <v>1870</v>
      </c>
      <c r="C1991" s="4" t="s">
        <v>9169</v>
      </c>
      <c r="D1991" s="4" t="s">
        <v>9170</v>
      </c>
      <c r="E1991" s="4">
        <v>1990</v>
      </c>
      <c r="F1991" s="4">
        <v>12</v>
      </c>
      <c r="G1991" s="4" t="s">
        <v>6794</v>
      </c>
      <c r="H1991" s="4" t="s">
        <v>6795</v>
      </c>
      <c r="I1991" s="4">
        <v>1</v>
      </c>
      <c r="L1991" s="4">
        <v>4</v>
      </c>
      <c r="M1991" s="4" t="s">
        <v>6851</v>
      </c>
      <c r="N1991" s="4" t="s">
        <v>6852</v>
      </c>
      <c r="T1991" s="4" t="s">
        <v>9710</v>
      </c>
      <c r="U1991" s="4" t="s">
        <v>138</v>
      </c>
      <c r="V1991" s="4" t="s">
        <v>139</v>
      </c>
      <c r="Y1991" s="4" t="s">
        <v>190</v>
      </c>
      <c r="Z1991" s="4" t="s">
        <v>191</v>
      </c>
      <c r="AD1991" s="4" t="s">
        <v>122</v>
      </c>
      <c r="AE1991" s="4" t="s">
        <v>123</v>
      </c>
    </row>
    <row r="1992" spans="1:72" ht="13.5" customHeight="1">
      <c r="A1992" s="6" t="str">
        <f>HYPERLINK("http://kyu.snu.ac.kr/sdhj/index.jsp?type=hj/GK14791_00IM0001_157a.jpg","1870_해북촌_157a")</f>
        <v>1870_해북촌_157a</v>
      </c>
      <c r="B1992" s="4">
        <v>1870</v>
      </c>
      <c r="C1992" s="4" t="s">
        <v>9169</v>
      </c>
      <c r="D1992" s="4" t="s">
        <v>9170</v>
      </c>
      <c r="E1992" s="4">
        <v>1991</v>
      </c>
      <c r="F1992" s="4">
        <v>12</v>
      </c>
      <c r="G1992" s="4" t="s">
        <v>6794</v>
      </c>
      <c r="H1992" s="4" t="s">
        <v>6795</v>
      </c>
      <c r="I1992" s="4">
        <v>1</v>
      </c>
      <c r="L1992" s="4">
        <v>5</v>
      </c>
      <c r="M1992" s="4" t="s">
        <v>6084</v>
      </c>
      <c r="N1992" s="4" t="s">
        <v>6130</v>
      </c>
      <c r="T1992" s="4" t="s">
        <v>9041</v>
      </c>
      <c r="U1992" s="4" t="s">
        <v>1971</v>
      </c>
      <c r="V1992" s="4" t="s">
        <v>1972</v>
      </c>
      <c r="W1992" s="4" t="s">
        <v>75</v>
      </c>
      <c r="X1992" s="4" t="s">
        <v>9046</v>
      </c>
      <c r="Y1992" s="4" t="s">
        <v>2826</v>
      </c>
      <c r="Z1992" s="4" t="s">
        <v>2827</v>
      </c>
      <c r="AC1992" s="4">
        <v>55</v>
      </c>
      <c r="AD1992" s="4" t="s">
        <v>258</v>
      </c>
      <c r="AE1992" s="4" t="s">
        <v>259</v>
      </c>
      <c r="AJ1992" s="4" t="s">
        <v>34</v>
      </c>
      <c r="AK1992" s="4" t="s">
        <v>35</v>
      </c>
      <c r="AL1992" s="4" t="s">
        <v>222</v>
      </c>
      <c r="AM1992" s="4" t="s">
        <v>223</v>
      </c>
      <c r="AT1992" s="4" t="s">
        <v>1971</v>
      </c>
      <c r="AU1992" s="4" t="s">
        <v>1972</v>
      </c>
      <c r="AV1992" s="4" t="s">
        <v>6854</v>
      </c>
      <c r="AW1992" s="4" t="s">
        <v>5292</v>
      </c>
      <c r="BG1992" s="4" t="s">
        <v>1971</v>
      </c>
      <c r="BH1992" s="4" t="s">
        <v>1972</v>
      </c>
      <c r="BI1992" s="4" t="s">
        <v>6855</v>
      </c>
      <c r="BJ1992" s="4" t="s">
        <v>6856</v>
      </c>
      <c r="BK1992" s="4" t="s">
        <v>1971</v>
      </c>
      <c r="BL1992" s="4" t="s">
        <v>1972</v>
      </c>
      <c r="BM1992" s="4" t="s">
        <v>6857</v>
      </c>
      <c r="BN1992" s="4" t="s">
        <v>6858</v>
      </c>
      <c r="BO1992" s="4" t="s">
        <v>1971</v>
      </c>
      <c r="BP1992" s="4" t="s">
        <v>1972</v>
      </c>
      <c r="BQ1992" s="4" t="s">
        <v>6859</v>
      </c>
      <c r="BR1992" s="4" t="s">
        <v>6860</v>
      </c>
      <c r="BS1992" s="4" t="s">
        <v>4163</v>
      </c>
      <c r="BT1992" s="4" t="s">
        <v>4164</v>
      </c>
    </row>
    <row r="1993" spans="1:72" ht="13.5" customHeight="1">
      <c r="A1993" s="6" t="str">
        <f>HYPERLINK("http://kyu.snu.ac.kr/sdhj/index.jsp?type=hj/GK14791_00IM0001_157a.jpg","1870_해북촌_157a")</f>
        <v>1870_해북촌_157a</v>
      </c>
      <c r="B1993" s="4">
        <v>1870</v>
      </c>
      <c r="C1993" s="4" t="s">
        <v>9026</v>
      </c>
      <c r="D1993" s="4" t="s">
        <v>9027</v>
      </c>
      <c r="E1993" s="4">
        <v>1992</v>
      </c>
      <c r="F1993" s="4">
        <v>12</v>
      </c>
      <c r="G1993" s="4" t="s">
        <v>6794</v>
      </c>
      <c r="H1993" s="4" t="s">
        <v>6795</v>
      </c>
      <c r="I1993" s="4">
        <v>1</v>
      </c>
      <c r="L1993" s="4">
        <v>5</v>
      </c>
      <c r="M1993" s="4" t="s">
        <v>6084</v>
      </c>
      <c r="N1993" s="4" t="s">
        <v>6130</v>
      </c>
      <c r="S1993" s="4" t="s">
        <v>96</v>
      </c>
      <c r="T1993" s="4" t="s">
        <v>97</v>
      </c>
      <c r="W1993" s="4" t="s">
        <v>126</v>
      </c>
      <c r="X1993" s="4" t="s">
        <v>10200</v>
      </c>
      <c r="Y1993" s="4" t="s">
        <v>100</v>
      </c>
      <c r="Z1993" s="4" t="s">
        <v>101</v>
      </c>
      <c r="AC1993" s="4">
        <v>43</v>
      </c>
      <c r="AD1993" s="4" t="s">
        <v>274</v>
      </c>
      <c r="AE1993" s="4" t="s">
        <v>275</v>
      </c>
      <c r="AJ1993" s="4" t="s">
        <v>34</v>
      </c>
      <c r="AK1993" s="4" t="s">
        <v>35</v>
      </c>
      <c r="AL1993" s="4" t="s">
        <v>115</v>
      </c>
      <c r="AM1993" s="4" t="s">
        <v>9573</v>
      </c>
      <c r="AT1993" s="4" t="s">
        <v>82</v>
      </c>
      <c r="AU1993" s="4" t="s">
        <v>83</v>
      </c>
      <c r="AV1993" s="4" t="s">
        <v>6861</v>
      </c>
      <c r="AW1993" s="4" t="s">
        <v>6862</v>
      </c>
      <c r="BG1993" s="4" t="s">
        <v>82</v>
      </c>
      <c r="BH1993" s="4" t="s">
        <v>83</v>
      </c>
      <c r="BI1993" s="4" t="s">
        <v>6863</v>
      </c>
      <c r="BJ1993" s="4" t="s">
        <v>6864</v>
      </c>
      <c r="BK1993" s="4" t="s">
        <v>82</v>
      </c>
      <c r="BL1993" s="4" t="s">
        <v>83</v>
      </c>
      <c r="BM1993" s="4" t="s">
        <v>1482</v>
      </c>
      <c r="BN1993" s="4" t="s">
        <v>1483</v>
      </c>
      <c r="BO1993" s="4" t="s">
        <v>82</v>
      </c>
      <c r="BP1993" s="4" t="s">
        <v>83</v>
      </c>
      <c r="BQ1993" s="4" t="s">
        <v>6865</v>
      </c>
      <c r="BR1993" s="4" t="s">
        <v>6866</v>
      </c>
      <c r="BS1993" s="4" t="s">
        <v>5466</v>
      </c>
      <c r="BT1993" s="4" t="s">
        <v>5467</v>
      </c>
    </row>
    <row r="1994" spans="1:72" ht="13.5" customHeight="1">
      <c r="A1994" s="6" t="str">
        <f>HYPERLINK("http://kyu.snu.ac.kr/sdhj/index.jsp?type=hj/GK14791_00IM0001_157a.jpg","1870_해북촌_157a")</f>
        <v>1870_해북촌_157a</v>
      </c>
      <c r="B1994" s="4">
        <v>1870</v>
      </c>
      <c r="C1994" s="4" t="s">
        <v>9747</v>
      </c>
      <c r="D1994" s="4" t="s">
        <v>9748</v>
      </c>
      <c r="E1994" s="4">
        <v>1993</v>
      </c>
      <c r="F1994" s="4">
        <v>12</v>
      </c>
      <c r="G1994" s="4" t="s">
        <v>6794</v>
      </c>
      <c r="H1994" s="4" t="s">
        <v>6795</v>
      </c>
      <c r="I1994" s="4">
        <v>1</v>
      </c>
      <c r="L1994" s="4">
        <v>5</v>
      </c>
      <c r="M1994" s="4" t="s">
        <v>6084</v>
      </c>
      <c r="N1994" s="4" t="s">
        <v>6130</v>
      </c>
      <c r="S1994" s="4" t="s">
        <v>4978</v>
      </c>
      <c r="T1994" s="4" t="s">
        <v>4979</v>
      </c>
      <c r="AD1994" s="4" t="s">
        <v>1027</v>
      </c>
      <c r="AE1994" s="4" t="s">
        <v>1028</v>
      </c>
    </row>
    <row r="1995" spans="1:72" ht="13.5" customHeight="1">
      <c r="A1995" s="6" t="str">
        <f>HYPERLINK("http://kyu.snu.ac.kr/sdhj/index.jsp?type=hj/GK14791_00IM0001_157a.jpg","1870_해북촌_157a")</f>
        <v>1870_해북촌_157a</v>
      </c>
      <c r="B1995" s="4">
        <v>1870</v>
      </c>
      <c r="C1995" s="4" t="s">
        <v>9057</v>
      </c>
      <c r="D1995" s="4" t="s">
        <v>9058</v>
      </c>
      <c r="E1995" s="4">
        <v>1994</v>
      </c>
      <c r="F1995" s="4">
        <v>12</v>
      </c>
      <c r="G1995" s="4" t="s">
        <v>6794</v>
      </c>
      <c r="H1995" s="4" t="s">
        <v>6795</v>
      </c>
      <c r="I1995" s="4">
        <v>1</v>
      </c>
      <c r="L1995" s="4">
        <v>5</v>
      </c>
      <c r="M1995" s="4" t="s">
        <v>6084</v>
      </c>
      <c r="N1995" s="4" t="s">
        <v>6130</v>
      </c>
      <c r="S1995" s="4" t="s">
        <v>4978</v>
      </c>
      <c r="T1995" s="4" t="s">
        <v>4979</v>
      </c>
      <c r="AD1995" s="4" t="s">
        <v>194</v>
      </c>
      <c r="AE1995" s="4" t="s">
        <v>195</v>
      </c>
    </row>
    <row r="1996" spans="1:72" ht="13.5" customHeight="1">
      <c r="A1996" s="6" t="str">
        <f>HYPERLINK("http://kyu.snu.ac.kr/sdhj/index.jsp?type=hj/GK14791_00IM0001_157a.jpg","1870_해북촌_157a")</f>
        <v>1870_해북촌_157a</v>
      </c>
      <c r="B1996" s="4">
        <v>1870</v>
      </c>
      <c r="C1996" s="4" t="s">
        <v>9057</v>
      </c>
      <c r="D1996" s="4" t="s">
        <v>9058</v>
      </c>
      <c r="E1996" s="4">
        <v>1995</v>
      </c>
      <c r="F1996" s="4">
        <v>12</v>
      </c>
      <c r="G1996" s="4" t="s">
        <v>6794</v>
      </c>
      <c r="H1996" s="4" t="s">
        <v>6795</v>
      </c>
      <c r="I1996" s="4">
        <v>1</v>
      </c>
      <c r="L1996" s="4">
        <v>5</v>
      </c>
      <c r="M1996" s="4" t="s">
        <v>6084</v>
      </c>
      <c r="N1996" s="4" t="s">
        <v>6130</v>
      </c>
      <c r="T1996" s="4" t="s">
        <v>9049</v>
      </c>
      <c r="U1996" s="4" t="s">
        <v>138</v>
      </c>
      <c r="V1996" s="4" t="s">
        <v>139</v>
      </c>
      <c r="Y1996" s="4" t="s">
        <v>6867</v>
      </c>
      <c r="Z1996" s="4" t="s">
        <v>6868</v>
      </c>
      <c r="AD1996" s="4" t="s">
        <v>278</v>
      </c>
      <c r="AE1996" s="4" t="s">
        <v>279</v>
      </c>
    </row>
    <row r="1997" spans="1:72" ht="13.5" customHeight="1">
      <c r="A1997" s="6" t="str">
        <f>HYPERLINK("http://kyu.snu.ac.kr/sdhj/index.jsp?type=hj/GK14791_00IM0001_157a.jpg","1870_해북촌_157a")</f>
        <v>1870_해북촌_157a</v>
      </c>
      <c r="B1997" s="4">
        <v>1870</v>
      </c>
      <c r="C1997" s="4" t="s">
        <v>9057</v>
      </c>
      <c r="D1997" s="4" t="s">
        <v>9058</v>
      </c>
      <c r="E1997" s="4">
        <v>1996</v>
      </c>
      <c r="F1997" s="4">
        <v>12</v>
      </c>
      <c r="G1997" s="4" t="s">
        <v>6794</v>
      </c>
      <c r="H1997" s="4" t="s">
        <v>6795</v>
      </c>
      <c r="I1997" s="4">
        <v>2</v>
      </c>
      <c r="J1997" s="4" t="s">
        <v>6869</v>
      </c>
      <c r="K1997" s="4" t="s">
        <v>6870</v>
      </c>
      <c r="L1997" s="4">
        <v>1</v>
      </c>
      <c r="M1997" s="4" t="s">
        <v>6871</v>
      </c>
      <c r="N1997" s="4" t="s">
        <v>6872</v>
      </c>
      <c r="Q1997" s="4" t="s">
        <v>10428</v>
      </c>
      <c r="R1997" s="4" t="s">
        <v>10429</v>
      </c>
      <c r="T1997" s="4" t="s">
        <v>9237</v>
      </c>
      <c r="W1997" s="4" t="s">
        <v>10430</v>
      </c>
      <c r="X1997" s="4" t="s">
        <v>10431</v>
      </c>
      <c r="Y1997" s="4" t="s">
        <v>935</v>
      </c>
      <c r="Z1997" s="4" t="s">
        <v>936</v>
      </c>
      <c r="AC1997" s="4">
        <v>31</v>
      </c>
      <c r="AD1997" s="4" t="s">
        <v>414</v>
      </c>
      <c r="AE1997" s="4" t="s">
        <v>415</v>
      </c>
      <c r="AJ1997" s="4" t="s">
        <v>34</v>
      </c>
      <c r="AK1997" s="4" t="s">
        <v>35</v>
      </c>
      <c r="AL1997" s="4" t="s">
        <v>488</v>
      </c>
      <c r="AM1997" s="4" t="s">
        <v>489</v>
      </c>
      <c r="AT1997" s="4" t="s">
        <v>82</v>
      </c>
      <c r="AU1997" s="4" t="s">
        <v>83</v>
      </c>
      <c r="AV1997" s="4" t="s">
        <v>8985</v>
      </c>
      <c r="AW1997" s="4" t="s">
        <v>10432</v>
      </c>
      <c r="BG1997" s="4" t="s">
        <v>82</v>
      </c>
      <c r="BH1997" s="4" t="s">
        <v>83</v>
      </c>
      <c r="BI1997" s="4" t="s">
        <v>10433</v>
      </c>
      <c r="BJ1997" s="4" t="s">
        <v>3200</v>
      </c>
      <c r="BK1997" s="4" t="s">
        <v>82</v>
      </c>
      <c r="BL1997" s="4" t="s">
        <v>83</v>
      </c>
      <c r="BM1997" s="4" t="s">
        <v>6873</v>
      </c>
      <c r="BN1997" s="4" t="s">
        <v>3230</v>
      </c>
      <c r="BO1997" s="4" t="s">
        <v>82</v>
      </c>
      <c r="BP1997" s="4" t="s">
        <v>83</v>
      </c>
      <c r="BQ1997" s="4" t="s">
        <v>6874</v>
      </c>
      <c r="BR1997" s="4" t="s">
        <v>6875</v>
      </c>
      <c r="BS1997" s="4" t="s">
        <v>222</v>
      </c>
      <c r="BT1997" s="4" t="s">
        <v>223</v>
      </c>
    </row>
    <row r="1998" spans="1:72" ht="13.5" customHeight="1">
      <c r="A1998" s="6" t="str">
        <f>HYPERLINK("http://kyu.snu.ac.kr/sdhj/index.jsp?type=hj/GK14791_00IM0001_157a.jpg","1870_해북촌_157a")</f>
        <v>1870_해북촌_157a</v>
      </c>
      <c r="B1998" s="4">
        <v>1870</v>
      </c>
      <c r="C1998" s="4" t="s">
        <v>9199</v>
      </c>
      <c r="D1998" s="4" t="s">
        <v>9200</v>
      </c>
      <c r="E1998" s="4">
        <v>1997</v>
      </c>
      <c r="F1998" s="4">
        <v>12</v>
      </c>
      <c r="G1998" s="4" t="s">
        <v>6794</v>
      </c>
      <c r="H1998" s="4" t="s">
        <v>6795</v>
      </c>
      <c r="I1998" s="4">
        <v>2</v>
      </c>
      <c r="L1998" s="4">
        <v>1</v>
      </c>
      <c r="M1998" s="4" t="s">
        <v>6871</v>
      </c>
      <c r="N1998" s="4" t="s">
        <v>6872</v>
      </c>
      <c r="S1998" s="4" t="s">
        <v>214</v>
      </c>
      <c r="T1998" s="4" t="s">
        <v>215</v>
      </c>
      <c r="W1998" s="4" t="s">
        <v>688</v>
      </c>
      <c r="X1998" s="4" t="s">
        <v>689</v>
      </c>
      <c r="Y1998" s="4" t="s">
        <v>100</v>
      </c>
      <c r="Z1998" s="4" t="s">
        <v>101</v>
      </c>
      <c r="AC1998" s="4">
        <v>68</v>
      </c>
      <c r="AD1998" s="4" t="s">
        <v>194</v>
      </c>
      <c r="AE1998" s="4" t="s">
        <v>195</v>
      </c>
    </row>
    <row r="1999" spans="1:72" ht="13.5" customHeight="1">
      <c r="A1999" s="6" t="str">
        <f>HYPERLINK("http://kyu.snu.ac.kr/sdhj/index.jsp?type=hj/GK14791_00IM0001_157a.jpg","1870_해북촌_157a")</f>
        <v>1870_해북촌_157a</v>
      </c>
      <c r="B1999" s="4">
        <v>1870</v>
      </c>
      <c r="C1999" s="4" t="s">
        <v>9244</v>
      </c>
      <c r="D1999" s="4" t="s">
        <v>9245</v>
      </c>
      <c r="E1999" s="4">
        <v>1998</v>
      </c>
      <c r="F1999" s="4">
        <v>12</v>
      </c>
      <c r="G1999" s="4" t="s">
        <v>6794</v>
      </c>
      <c r="H1999" s="4" t="s">
        <v>6795</v>
      </c>
      <c r="I1999" s="4">
        <v>2</v>
      </c>
      <c r="L1999" s="4">
        <v>1</v>
      </c>
      <c r="M1999" s="4" t="s">
        <v>6871</v>
      </c>
      <c r="N1999" s="4" t="s">
        <v>6872</v>
      </c>
      <c r="S1999" s="4" t="s">
        <v>96</v>
      </c>
      <c r="T1999" s="4" t="s">
        <v>97</v>
      </c>
      <c r="W1999" s="4" t="s">
        <v>1167</v>
      </c>
      <c r="X1999" s="4" t="s">
        <v>1168</v>
      </c>
      <c r="Y1999" s="4" t="s">
        <v>100</v>
      </c>
      <c r="Z1999" s="4" t="s">
        <v>101</v>
      </c>
      <c r="AC1999" s="4">
        <v>25</v>
      </c>
      <c r="AD1999" s="4" t="s">
        <v>448</v>
      </c>
      <c r="AE1999" s="4" t="s">
        <v>449</v>
      </c>
      <c r="AJ1999" s="4" t="s">
        <v>104</v>
      </c>
      <c r="AK1999" s="4" t="s">
        <v>105</v>
      </c>
      <c r="AL1999" s="4" t="s">
        <v>893</v>
      </c>
      <c r="AM1999" s="4" t="s">
        <v>894</v>
      </c>
      <c r="AT1999" s="4" t="s">
        <v>73</v>
      </c>
      <c r="AU1999" s="4" t="s">
        <v>74</v>
      </c>
      <c r="AV1999" s="4" t="s">
        <v>6876</v>
      </c>
      <c r="AW1999" s="4" t="s">
        <v>6877</v>
      </c>
      <c r="BG1999" s="4" t="s">
        <v>336</v>
      </c>
      <c r="BH1999" s="4" t="s">
        <v>337</v>
      </c>
      <c r="BI1999" s="4" t="s">
        <v>10434</v>
      </c>
      <c r="BJ1999" s="4" t="s">
        <v>6878</v>
      </c>
      <c r="BK1999" s="4" t="s">
        <v>6879</v>
      </c>
      <c r="BL1999" s="4" t="s">
        <v>10435</v>
      </c>
      <c r="BM1999" s="4" t="s">
        <v>2647</v>
      </c>
      <c r="BN1999" s="4" t="s">
        <v>2648</v>
      </c>
      <c r="BO1999" s="4" t="s">
        <v>82</v>
      </c>
      <c r="BP1999" s="4" t="s">
        <v>83</v>
      </c>
      <c r="BQ1999" s="4" t="s">
        <v>6880</v>
      </c>
      <c r="BR1999" s="4" t="s">
        <v>6881</v>
      </c>
      <c r="BS1999" s="4" t="s">
        <v>1656</v>
      </c>
      <c r="BT1999" s="4" t="s">
        <v>1657</v>
      </c>
    </row>
    <row r="2000" spans="1:72" ht="13.5" customHeight="1">
      <c r="A2000" s="6" t="str">
        <f>HYPERLINK("http://kyu.snu.ac.kr/sdhj/index.jsp?type=hj/GK14791_00IM0001_157a.jpg","1870_해북촌_157a")</f>
        <v>1870_해북촌_157a</v>
      </c>
      <c r="B2000" s="4">
        <v>1870</v>
      </c>
      <c r="C2000" s="4" t="s">
        <v>9610</v>
      </c>
      <c r="D2000" s="4" t="s">
        <v>9611</v>
      </c>
      <c r="E2000" s="4">
        <v>1999</v>
      </c>
      <c r="F2000" s="4">
        <v>12</v>
      </c>
      <c r="G2000" s="4" t="s">
        <v>6794</v>
      </c>
      <c r="H2000" s="4" t="s">
        <v>6795</v>
      </c>
      <c r="I2000" s="4">
        <v>2</v>
      </c>
      <c r="L2000" s="4">
        <v>1</v>
      </c>
      <c r="M2000" s="4" t="s">
        <v>6871</v>
      </c>
      <c r="N2000" s="4" t="s">
        <v>6872</v>
      </c>
      <c r="S2000" s="4" t="s">
        <v>2116</v>
      </c>
      <c r="T2000" s="4" t="s">
        <v>2117</v>
      </c>
      <c r="Y2000" s="4" t="s">
        <v>6882</v>
      </c>
      <c r="Z2000" s="4" t="s">
        <v>397</v>
      </c>
      <c r="AC2000" s="4">
        <v>15</v>
      </c>
      <c r="AD2000" s="4" t="s">
        <v>701</v>
      </c>
      <c r="AE2000" s="4" t="s">
        <v>702</v>
      </c>
    </row>
    <row r="2001" spans="1:72" ht="13.5" customHeight="1">
      <c r="A2001" s="6" t="str">
        <f>HYPERLINK("http://kyu.snu.ac.kr/sdhj/index.jsp?type=hj/GK14791_00IM0001_157a.jpg","1870_해북촌_157a")</f>
        <v>1870_해북촌_157a</v>
      </c>
      <c r="B2001" s="4">
        <v>1870</v>
      </c>
      <c r="C2001" s="4" t="s">
        <v>9244</v>
      </c>
      <c r="D2001" s="4" t="s">
        <v>9245</v>
      </c>
      <c r="E2001" s="4">
        <v>2000</v>
      </c>
      <c r="F2001" s="4">
        <v>12</v>
      </c>
      <c r="G2001" s="4" t="s">
        <v>6794</v>
      </c>
      <c r="H2001" s="4" t="s">
        <v>6795</v>
      </c>
      <c r="I2001" s="4">
        <v>2</v>
      </c>
      <c r="L2001" s="4">
        <v>1</v>
      </c>
      <c r="M2001" s="4" t="s">
        <v>6871</v>
      </c>
      <c r="N2001" s="4" t="s">
        <v>6872</v>
      </c>
      <c r="T2001" s="4" t="s">
        <v>9246</v>
      </c>
      <c r="U2001" s="4" t="s">
        <v>138</v>
      </c>
      <c r="V2001" s="4" t="s">
        <v>139</v>
      </c>
      <c r="Y2001" s="4" t="s">
        <v>2915</v>
      </c>
      <c r="Z2001" s="4" t="s">
        <v>2916</v>
      </c>
      <c r="AD2001" s="4" t="s">
        <v>947</v>
      </c>
      <c r="AE2001" s="4" t="s">
        <v>948</v>
      </c>
    </row>
    <row r="2002" spans="1:72" ht="13.5" customHeight="1">
      <c r="A2002" s="6" t="str">
        <f>HYPERLINK("http://kyu.snu.ac.kr/sdhj/index.jsp?type=hj/GK14791_00IM0001_157a.jpg","1870_해북촌_157a")</f>
        <v>1870_해북촌_157a</v>
      </c>
      <c r="B2002" s="4">
        <v>1870</v>
      </c>
      <c r="C2002" s="4" t="s">
        <v>9244</v>
      </c>
      <c r="D2002" s="4" t="s">
        <v>9245</v>
      </c>
      <c r="E2002" s="4">
        <v>2001</v>
      </c>
      <c r="F2002" s="4">
        <v>12</v>
      </c>
      <c r="G2002" s="4" t="s">
        <v>6794</v>
      </c>
      <c r="H2002" s="4" t="s">
        <v>6795</v>
      </c>
      <c r="I2002" s="4">
        <v>2</v>
      </c>
      <c r="L2002" s="4">
        <v>1</v>
      </c>
      <c r="M2002" s="4" t="s">
        <v>6871</v>
      </c>
      <c r="N2002" s="4" t="s">
        <v>6872</v>
      </c>
      <c r="T2002" s="4" t="s">
        <v>9246</v>
      </c>
      <c r="U2002" s="4" t="s">
        <v>138</v>
      </c>
      <c r="V2002" s="4" t="s">
        <v>139</v>
      </c>
      <c r="Y2002" s="4" t="s">
        <v>2917</v>
      </c>
      <c r="Z2002" s="4" t="s">
        <v>2918</v>
      </c>
      <c r="AD2002" s="4" t="s">
        <v>238</v>
      </c>
      <c r="AE2002" s="4" t="s">
        <v>239</v>
      </c>
    </row>
    <row r="2003" spans="1:72" ht="13.5" customHeight="1">
      <c r="A2003" s="6" t="str">
        <f>HYPERLINK("http://kyu.snu.ac.kr/sdhj/index.jsp?type=hj/GK14791_00IM0001_157a.jpg","1870_해북촌_157a")</f>
        <v>1870_해북촌_157a</v>
      </c>
      <c r="B2003" s="4">
        <v>1870</v>
      </c>
      <c r="C2003" s="4" t="s">
        <v>9244</v>
      </c>
      <c r="D2003" s="4" t="s">
        <v>9245</v>
      </c>
      <c r="E2003" s="4">
        <v>2002</v>
      </c>
      <c r="F2003" s="4">
        <v>12</v>
      </c>
      <c r="G2003" s="4" t="s">
        <v>6794</v>
      </c>
      <c r="H2003" s="4" t="s">
        <v>6795</v>
      </c>
      <c r="I2003" s="4">
        <v>2</v>
      </c>
      <c r="L2003" s="4">
        <v>2</v>
      </c>
      <c r="M2003" s="4" t="s">
        <v>6883</v>
      </c>
      <c r="N2003" s="4" t="s">
        <v>6884</v>
      </c>
      <c r="T2003" s="4" t="s">
        <v>9436</v>
      </c>
      <c r="U2003" s="4" t="s">
        <v>73</v>
      </c>
      <c r="V2003" s="4" t="s">
        <v>74</v>
      </c>
      <c r="W2003" s="4" t="s">
        <v>310</v>
      </c>
      <c r="X2003" s="4" t="s">
        <v>311</v>
      </c>
      <c r="Y2003" s="4" t="s">
        <v>937</v>
      </c>
      <c r="Z2003" s="4" t="s">
        <v>938</v>
      </c>
      <c r="AC2003" s="4">
        <v>56</v>
      </c>
      <c r="AD2003" s="4" t="s">
        <v>321</v>
      </c>
      <c r="AE2003" s="4" t="s">
        <v>322</v>
      </c>
      <c r="AJ2003" s="4" t="s">
        <v>34</v>
      </c>
      <c r="AK2003" s="4" t="s">
        <v>35</v>
      </c>
      <c r="AL2003" s="4" t="s">
        <v>488</v>
      </c>
      <c r="AM2003" s="4" t="s">
        <v>489</v>
      </c>
      <c r="AT2003" s="4" t="s">
        <v>82</v>
      </c>
      <c r="AU2003" s="4" t="s">
        <v>83</v>
      </c>
      <c r="AV2003" s="4" t="s">
        <v>6885</v>
      </c>
      <c r="AW2003" s="4" t="s">
        <v>6755</v>
      </c>
      <c r="BG2003" s="4" t="s">
        <v>82</v>
      </c>
      <c r="BH2003" s="4" t="s">
        <v>83</v>
      </c>
      <c r="BI2003" s="4" t="s">
        <v>6886</v>
      </c>
      <c r="BJ2003" s="4" t="s">
        <v>6887</v>
      </c>
      <c r="BK2003" s="4" t="s">
        <v>82</v>
      </c>
      <c r="BL2003" s="4" t="s">
        <v>83</v>
      </c>
      <c r="BM2003" s="4" t="s">
        <v>2513</v>
      </c>
      <c r="BN2003" s="4" t="s">
        <v>2514</v>
      </c>
      <c r="BO2003" s="4" t="s">
        <v>82</v>
      </c>
      <c r="BP2003" s="4" t="s">
        <v>83</v>
      </c>
      <c r="BQ2003" s="4" t="s">
        <v>6874</v>
      </c>
      <c r="BR2003" s="4" t="s">
        <v>6875</v>
      </c>
      <c r="BS2003" s="4" t="s">
        <v>222</v>
      </c>
      <c r="BT2003" s="4" t="s">
        <v>223</v>
      </c>
    </row>
    <row r="2004" spans="1:72" ht="13.5" customHeight="1">
      <c r="A2004" s="6" t="str">
        <f>HYPERLINK("http://kyu.snu.ac.kr/sdhj/index.jsp?type=hj/GK14791_00IM0001_157a.jpg","1870_해북촌_157a")</f>
        <v>1870_해북촌_157a</v>
      </c>
      <c r="B2004" s="4">
        <v>1870</v>
      </c>
      <c r="C2004" s="4" t="s">
        <v>9199</v>
      </c>
      <c r="D2004" s="4" t="s">
        <v>9200</v>
      </c>
      <c r="E2004" s="4">
        <v>2003</v>
      </c>
      <c r="F2004" s="4">
        <v>12</v>
      </c>
      <c r="G2004" s="4" t="s">
        <v>6794</v>
      </c>
      <c r="H2004" s="4" t="s">
        <v>6795</v>
      </c>
      <c r="I2004" s="4">
        <v>2</v>
      </c>
      <c r="L2004" s="4">
        <v>2</v>
      </c>
      <c r="M2004" s="4" t="s">
        <v>6883</v>
      </c>
      <c r="N2004" s="4" t="s">
        <v>6884</v>
      </c>
      <c r="S2004" s="4" t="s">
        <v>96</v>
      </c>
      <c r="T2004" s="4" t="s">
        <v>97</v>
      </c>
      <c r="W2004" s="4" t="s">
        <v>75</v>
      </c>
      <c r="X2004" s="4" t="s">
        <v>9437</v>
      </c>
      <c r="Y2004" s="4" t="s">
        <v>100</v>
      </c>
      <c r="Z2004" s="4" t="s">
        <v>101</v>
      </c>
      <c r="AC2004" s="4">
        <v>56</v>
      </c>
      <c r="AD2004" s="4" t="s">
        <v>321</v>
      </c>
      <c r="AE2004" s="4" t="s">
        <v>322</v>
      </c>
      <c r="AJ2004" s="4" t="s">
        <v>34</v>
      </c>
      <c r="AK2004" s="4" t="s">
        <v>35</v>
      </c>
      <c r="AL2004" s="4" t="s">
        <v>260</v>
      </c>
      <c r="AM2004" s="4" t="s">
        <v>261</v>
      </c>
      <c r="AT2004" s="4" t="s">
        <v>82</v>
      </c>
      <c r="AU2004" s="4" t="s">
        <v>83</v>
      </c>
      <c r="AV2004" s="4" t="s">
        <v>6888</v>
      </c>
      <c r="AW2004" s="4" t="s">
        <v>6889</v>
      </c>
      <c r="BG2004" s="4" t="s">
        <v>82</v>
      </c>
      <c r="BH2004" s="4" t="s">
        <v>83</v>
      </c>
      <c r="BI2004" s="4" t="s">
        <v>6890</v>
      </c>
      <c r="BJ2004" s="4" t="s">
        <v>6891</v>
      </c>
      <c r="BK2004" s="4" t="s">
        <v>82</v>
      </c>
      <c r="BL2004" s="4" t="s">
        <v>83</v>
      </c>
      <c r="BM2004" s="4" t="s">
        <v>6892</v>
      </c>
      <c r="BN2004" s="4" t="s">
        <v>6893</v>
      </c>
      <c r="BO2004" s="4" t="s">
        <v>82</v>
      </c>
      <c r="BP2004" s="4" t="s">
        <v>83</v>
      </c>
      <c r="BQ2004" s="4" t="s">
        <v>6894</v>
      </c>
      <c r="BR2004" s="4" t="s">
        <v>6895</v>
      </c>
      <c r="BS2004" s="4" t="s">
        <v>222</v>
      </c>
      <c r="BT2004" s="4" t="s">
        <v>223</v>
      </c>
    </row>
    <row r="2005" spans="1:72" ht="13.5" customHeight="1">
      <c r="A2005" s="6" t="str">
        <f>HYPERLINK("http://kyu.snu.ac.kr/sdhj/index.jsp?type=hj/GK14791_00IM0001_157a.jpg","1870_해북촌_157a")</f>
        <v>1870_해북촌_157a</v>
      </c>
      <c r="B2005" s="4">
        <v>1870</v>
      </c>
      <c r="C2005" s="4" t="s">
        <v>9156</v>
      </c>
      <c r="D2005" s="4" t="s">
        <v>9157</v>
      </c>
      <c r="E2005" s="4">
        <v>2004</v>
      </c>
      <c r="F2005" s="4">
        <v>12</v>
      </c>
      <c r="G2005" s="4" t="s">
        <v>6794</v>
      </c>
      <c r="H2005" s="4" t="s">
        <v>6795</v>
      </c>
      <c r="I2005" s="4">
        <v>2</v>
      </c>
      <c r="L2005" s="4">
        <v>2</v>
      </c>
      <c r="M2005" s="4" t="s">
        <v>6883</v>
      </c>
      <c r="N2005" s="4" t="s">
        <v>6884</v>
      </c>
      <c r="S2005" s="4" t="s">
        <v>165</v>
      </c>
      <c r="T2005" s="4" t="s">
        <v>166</v>
      </c>
      <c r="Y2005" s="4" t="s">
        <v>6896</v>
      </c>
      <c r="Z2005" s="4" t="s">
        <v>6897</v>
      </c>
      <c r="AC2005" s="4">
        <v>43</v>
      </c>
      <c r="AD2005" s="4" t="s">
        <v>274</v>
      </c>
      <c r="AE2005" s="4" t="s">
        <v>275</v>
      </c>
    </row>
    <row r="2006" spans="1:72" ht="13.5" customHeight="1">
      <c r="A2006" s="6" t="str">
        <f>HYPERLINK("http://kyu.snu.ac.kr/sdhj/index.jsp?type=hj/GK14791_00IM0001_157a.jpg","1870_해북촌_157a")</f>
        <v>1870_해북촌_157a</v>
      </c>
      <c r="B2006" s="4">
        <v>1870</v>
      </c>
      <c r="C2006" s="4" t="s">
        <v>9440</v>
      </c>
      <c r="D2006" s="4" t="s">
        <v>9441</v>
      </c>
      <c r="E2006" s="4">
        <v>2005</v>
      </c>
      <c r="F2006" s="4">
        <v>12</v>
      </c>
      <c r="G2006" s="4" t="s">
        <v>6794</v>
      </c>
      <c r="H2006" s="4" t="s">
        <v>6795</v>
      </c>
      <c r="I2006" s="4">
        <v>2</v>
      </c>
      <c r="L2006" s="4">
        <v>2</v>
      </c>
      <c r="M2006" s="4" t="s">
        <v>6883</v>
      </c>
      <c r="N2006" s="4" t="s">
        <v>6884</v>
      </c>
      <c r="S2006" s="4" t="s">
        <v>1092</v>
      </c>
      <c r="T2006" s="4" t="s">
        <v>495</v>
      </c>
      <c r="W2006" s="4" t="s">
        <v>647</v>
      </c>
      <c r="X2006" s="4" t="s">
        <v>648</v>
      </c>
      <c r="Y2006" s="4" t="s">
        <v>100</v>
      </c>
      <c r="Z2006" s="4" t="s">
        <v>101</v>
      </c>
      <c r="AC2006" s="4">
        <v>44</v>
      </c>
      <c r="AD2006" s="4" t="s">
        <v>480</v>
      </c>
      <c r="AE2006" s="4" t="s">
        <v>481</v>
      </c>
    </row>
    <row r="2007" spans="1:72" ht="13.5" customHeight="1">
      <c r="A2007" s="6" t="str">
        <f>HYPERLINK("http://kyu.snu.ac.kr/sdhj/index.jsp?type=hj/GK14791_00IM0001_157a.jpg","1870_해북촌_157a")</f>
        <v>1870_해북촌_157a</v>
      </c>
      <c r="B2007" s="4">
        <v>1870</v>
      </c>
      <c r="C2007" s="4" t="s">
        <v>9440</v>
      </c>
      <c r="D2007" s="4" t="s">
        <v>9441</v>
      </c>
      <c r="E2007" s="4">
        <v>2006</v>
      </c>
      <c r="F2007" s="4">
        <v>12</v>
      </c>
      <c r="G2007" s="4" t="s">
        <v>6794</v>
      </c>
      <c r="H2007" s="4" t="s">
        <v>6795</v>
      </c>
      <c r="I2007" s="4">
        <v>2</v>
      </c>
      <c r="L2007" s="4">
        <v>2</v>
      </c>
      <c r="M2007" s="4" t="s">
        <v>6883</v>
      </c>
      <c r="N2007" s="4" t="s">
        <v>6884</v>
      </c>
      <c r="T2007" s="4" t="s">
        <v>9442</v>
      </c>
      <c r="U2007" s="4" t="s">
        <v>138</v>
      </c>
      <c r="V2007" s="4" t="s">
        <v>139</v>
      </c>
      <c r="Y2007" s="4" t="s">
        <v>6898</v>
      </c>
      <c r="Z2007" s="4" t="s">
        <v>6899</v>
      </c>
      <c r="AD2007" s="4" t="s">
        <v>947</v>
      </c>
      <c r="AE2007" s="4" t="s">
        <v>948</v>
      </c>
    </row>
    <row r="2008" spans="1:72" ht="13.5" customHeight="1">
      <c r="A2008" s="6" t="str">
        <f>HYPERLINK("http://kyu.snu.ac.kr/sdhj/index.jsp?type=hj/GK14791_00IM0001_157a.jpg","1870_해북촌_157a")</f>
        <v>1870_해북촌_157a</v>
      </c>
      <c r="B2008" s="4">
        <v>1870</v>
      </c>
      <c r="C2008" s="4" t="s">
        <v>9440</v>
      </c>
      <c r="D2008" s="4" t="s">
        <v>9441</v>
      </c>
      <c r="E2008" s="4">
        <v>2007</v>
      </c>
      <c r="F2008" s="4">
        <v>12</v>
      </c>
      <c r="G2008" s="4" t="s">
        <v>6794</v>
      </c>
      <c r="H2008" s="4" t="s">
        <v>6795</v>
      </c>
      <c r="I2008" s="4">
        <v>2</v>
      </c>
      <c r="L2008" s="4">
        <v>2</v>
      </c>
      <c r="M2008" s="4" t="s">
        <v>6883</v>
      </c>
      <c r="N2008" s="4" t="s">
        <v>6884</v>
      </c>
      <c r="T2008" s="4" t="s">
        <v>9442</v>
      </c>
      <c r="U2008" s="4" t="s">
        <v>138</v>
      </c>
      <c r="V2008" s="4" t="s">
        <v>139</v>
      </c>
      <c r="Y2008" s="4" t="s">
        <v>3471</v>
      </c>
      <c r="Z2008" s="4" t="s">
        <v>3472</v>
      </c>
      <c r="AD2008" s="4" t="s">
        <v>287</v>
      </c>
      <c r="AE2008" s="4" t="s">
        <v>288</v>
      </c>
    </row>
    <row r="2009" spans="1:72" ht="13.5" customHeight="1">
      <c r="A2009" s="6" t="str">
        <f>HYPERLINK("http://kyu.snu.ac.kr/sdhj/index.jsp?type=hj/GK14791_00IM0001_157a.jpg","1870_해북촌_157a")</f>
        <v>1870_해북촌_157a</v>
      </c>
      <c r="B2009" s="4">
        <v>1870</v>
      </c>
      <c r="C2009" s="4" t="s">
        <v>9440</v>
      </c>
      <c r="D2009" s="4" t="s">
        <v>9441</v>
      </c>
      <c r="E2009" s="4">
        <v>2008</v>
      </c>
      <c r="F2009" s="4">
        <v>12</v>
      </c>
      <c r="G2009" s="4" t="s">
        <v>6794</v>
      </c>
      <c r="H2009" s="4" t="s">
        <v>6795</v>
      </c>
      <c r="I2009" s="4">
        <v>2</v>
      </c>
      <c r="L2009" s="4">
        <v>3</v>
      </c>
      <c r="M2009" s="4" t="s">
        <v>6869</v>
      </c>
      <c r="N2009" s="4" t="s">
        <v>6870</v>
      </c>
      <c r="T2009" s="4" t="s">
        <v>9080</v>
      </c>
      <c r="U2009" s="4" t="s">
        <v>6900</v>
      </c>
      <c r="V2009" s="4" t="s">
        <v>6901</v>
      </c>
      <c r="W2009" s="4" t="s">
        <v>647</v>
      </c>
      <c r="X2009" s="4" t="s">
        <v>648</v>
      </c>
      <c r="Y2009" s="4" t="s">
        <v>4744</v>
      </c>
      <c r="Z2009" s="4" t="s">
        <v>2597</v>
      </c>
      <c r="AC2009" s="4">
        <v>55</v>
      </c>
      <c r="AD2009" s="4" t="s">
        <v>258</v>
      </c>
      <c r="AE2009" s="4" t="s">
        <v>259</v>
      </c>
      <c r="AJ2009" s="4" t="s">
        <v>34</v>
      </c>
      <c r="AK2009" s="4" t="s">
        <v>35</v>
      </c>
      <c r="AL2009" s="4" t="s">
        <v>6902</v>
      </c>
      <c r="AM2009" s="4" t="s">
        <v>698</v>
      </c>
      <c r="AT2009" s="4" t="s">
        <v>1977</v>
      </c>
      <c r="AU2009" s="4" t="s">
        <v>1978</v>
      </c>
      <c r="AV2009" s="4" t="s">
        <v>6903</v>
      </c>
      <c r="AW2009" s="4" t="s">
        <v>3894</v>
      </c>
      <c r="BG2009" s="4" t="s">
        <v>1977</v>
      </c>
      <c r="BH2009" s="4" t="s">
        <v>1978</v>
      </c>
      <c r="BI2009" s="4" t="s">
        <v>6904</v>
      </c>
      <c r="BJ2009" s="4" t="s">
        <v>6905</v>
      </c>
      <c r="BK2009" s="4" t="s">
        <v>1977</v>
      </c>
      <c r="BL2009" s="4" t="s">
        <v>1978</v>
      </c>
      <c r="BM2009" s="4" t="s">
        <v>6906</v>
      </c>
      <c r="BN2009" s="4" t="s">
        <v>6907</v>
      </c>
      <c r="BO2009" s="4" t="s">
        <v>1977</v>
      </c>
      <c r="BP2009" s="4" t="s">
        <v>1978</v>
      </c>
      <c r="BQ2009" s="4" t="s">
        <v>6908</v>
      </c>
      <c r="BR2009" s="4" t="s">
        <v>6909</v>
      </c>
      <c r="BS2009" s="4" t="s">
        <v>222</v>
      </c>
      <c r="BT2009" s="4" t="s">
        <v>223</v>
      </c>
    </row>
    <row r="2010" spans="1:72" ht="13.5" customHeight="1">
      <c r="A2010" s="6" t="str">
        <f>HYPERLINK("http://kyu.snu.ac.kr/sdhj/index.jsp?type=hj/GK14791_00IM0001_157a.jpg","1870_해북촌_157a")</f>
        <v>1870_해북촌_157a</v>
      </c>
      <c r="B2010" s="4">
        <v>1870</v>
      </c>
      <c r="C2010" s="4" t="s">
        <v>9523</v>
      </c>
      <c r="D2010" s="4" t="s">
        <v>9524</v>
      </c>
      <c r="E2010" s="4">
        <v>2009</v>
      </c>
      <c r="F2010" s="4">
        <v>12</v>
      </c>
      <c r="G2010" s="4" t="s">
        <v>6794</v>
      </c>
      <c r="H2010" s="4" t="s">
        <v>6795</v>
      </c>
      <c r="I2010" s="4">
        <v>2</v>
      </c>
      <c r="L2010" s="4">
        <v>3</v>
      </c>
      <c r="M2010" s="4" t="s">
        <v>6869</v>
      </c>
      <c r="N2010" s="4" t="s">
        <v>6870</v>
      </c>
      <c r="S2010" s="4" t="s">
        <v>214</v>
      </c>
      <c r="T2010" s="4" t="s">
        <v>215</v>
      </c>
      <c r="W2010" s="4" t="s">
        <v>126</v>
      </c>
      <c r="X2010" s="4" t="s">
        <v>9082</v>
      </c>
      <c r="Y2010" s="4" t="s">
        <v>6910</v>
      </c>
      <c r="Z2010" s="4" t="s">
        <v>6911</v>
      </c>
      <c r="AC2010" s="4">
        <v>75</v>
      </c>
      <c r="AD2010" s="4" t="s">
        <v>194</v>
      </c>
      <c r="AE2010" s="4" t="s">
        <v>195</v>
      </c>
    </row>
    <row r="2011" spans="1:72" ht="13.5" customHeight="1">
      <c r="A2011" s="6" t="str">
        <f>HYPERLINK("http://kyu.snu.ac.kr/sdhj/index.jsp?type=hj/GK14791_00IM0001_157a.jpg","1870_해북촌_157a")</f>
        <v>1870_해북촌_157a</v>
      </c>
      <c r="B2011" s="4">
        <v>1870</v>
      </c>
      <c r="C2011" s="4" t="s">
        <v>9086</v>
      </c>
      <c r="D2011" s="4" t="s">
        <v>9087</v>
      </c>
      <c r="E2011" s="4">
        <v>2010</v>
      </c>
      <c r="F2011" s="4">
        <v>12</v>
      </c>
      <c r="G2011" s="4" t="s">
        <v>6794</v>
      </c>
      <c r="H2011" s="4" t="s">
        <v>6795</v>
      </c>
      <c r="I2011" s="4">
        <v>2</v>
      </c>
      <c r="L2011" s="4">
        <v>3</v>
      </c>
      <c r="M2011" s="4" t="s">
        <v>6869</v>
      </c>
      <c r="N2011" s="4" t="s">
        <v>6870</v>
      </c>
      <c r="S2011" s="4" t="s">
        <v>96</v>
      </c>
      <c r="T2011" s="4" t="s">
        <v>97</v>
      </c>
      <c r="W2011" s="4" t="s">
        <v>126</v>
      </c>
      <c r="X2011" s="4" t="s">
        <v>9082</v>
      </c>
      <c r="Y2011" s="4" t="s">
        <v>100</v>
      </c>
      <c r="Z2011" s="4" t="s">
        <v>101</v>
      </c>
      <c r="AC2011" s="4">
        <v>55</v>
      </c>
      <c r="AD2011" s="4" t="s">
        <v>258</v>
      </c>
      <c r="AE2011" s="4" t="s">
        <v>259</v>
      </c>
      <c r="AT2011" s="4" t="s">
        <v>1977</v>
      </c>
      <c r="AU2011" s="4" t="s">
        <v>1978</v>
      </c>
      <c r="AV2011" s="4" t="s">
        <v>6912</v>
      </c>
      <c r="AW2011" s="4" t="s">
        <v>6913</v>
      </c>
      <c r="BG2011" s="4" t="s">
        <v>1977</v>
      </c>
      <c r="BH2011" s="4" t="s">
        <v>1978</v>
      </c>
      <c r="BI2011" s="4" t="s">
        <v>6914</v>
      </c>
      <c r="BJ2011" s="4" t="s">
        <v>6915</v>
      </c>
      <c r="BK2011" s="4" t="s">
        <v>1977</v>
      </c>
      <c r="BL2011" s="4" t="s">
        <v>1978</v>
      </c>
      <c r="BM2011" s="4" t="s">
        <v>6916</v>
      </c>
      <c r="BN2011" s="4" t="s">
        <v>6917</v>
      </c>
      <c r="BO2011" s="4" t="s">
        <v>1977</v>
      </c>
      <c r="BP2011" s="4" t="s">
        <v>1978</v>
      </c>
      <c r="BQ2011" s="4" t="s">
        <v>6918</v>
      </c>
      <c r="BR2011" s="4" t="s">
        <v>6919</v>
      </c>
      <c r="BS2011" s="4" t="s">
        <v>1039</v>
      </c>
      <c r="BT2011" s="4" t="s">
        <v>1040</v>
      </c>
    </row>
    <row r="2012" spans="1:72" ht="13.5" customHeight="1">
      <c r="A2012" s="6" t="str">
        <f>HYPERLINK("http://kyu.snu.ac.kr/sdhj/index.jsp?type=hj/GK14791_00IM0001_157a.jpg","1870_해북촌_157a")</f>
        <v>1870_해북촌_157a</v>
      </c>
      <c r="B2012" s="4">
        <v>1870</v>
      </c>
      <c r="C2012" s="4" t="s">
        <v>9278</v>
      </c>
      <c r="D2012" s="4" t="s">
        <v>9279</v>
      </c>
      <c r="E2012" s="4">
        <v>2011</v>
      </c>
      <c r="F2012" s="4">
        <v>12</v>
      </c>
      <c r="G2012" s="4" t="s">
        <v>6794</v>
      </c>
      <c r="H2012" s="4" t="s">
        <v>6795</v>
      </c>
      <c r="I2012" s="4">
        <v>2</v>
      </c>
      <c r="L2012" s="4">
        <v>3</v>
      </c>
      <c r="M2012" s="4" t="s">
        <v>6869</v>
      </c>
      <c r="N2012" s="4" t="s">
        <v>6870</v>
      </c>
      <c r="S2012" s="4" t="s">
        <v>116</v>
      </c>
      <c r="T2012" s="4" t="s">
        <v>117</v>
      </c>
      <c r="U2012" s="4" t="s">
        <v>1236</v>
      </c>
      <c r="V2012" s="4" t="s">
        <v>1237</v>
      </c>
      <c r="Y2012" s="4" t="s">
        <v>6920</v>
      </c>
      <c r="Z2012" s="4" t="s">
        <v>6921</v>
      </c>
      <c r="AC2012" s="4">
        <v>24</v>
      </c>
      <c r="AD2012" s="4" t="s">
        <v>136</v>
      </c>
      <c r="AE2012" s="4" t="s">
        <v>137</v>
      </c>
    </row>
    <row r="2013" spans="1:72" ht="13.5" customHeight="1">
      <c r="A2013" s="6" t="str">
        <f>HYPERLINK("http://kyu.snu.ac.kr/sdhj/index.jsp?type=hj/GK14791_00IM0001_157a.jpg","1870_해북촌_157a")</f>
        <v>1870_해북촌_157a</v>
      </c>
      <c r="B2013" s="4">
        <v>1870</v>
      </c>
      <c r="C2013" s="4" t="s">
        <v>9086</v>
      </c>
      <c r="D2013" s="4" t="s">
        <v>9087</v>
      </c>
      <c r="E2013" s="4">
        <v>2012</v>
      </c>
      <c r="F2013" s="4">
        <v>12</v>
      </c>
      <c r="G2013" s="4" t="s">
        <v>6794</v>
      </c>
      <c r="H2013" s="4" t="s">
        <v>6795</v>
      </c>
      <c r="I2013" s="4">
        <v>2</v>
      </c>
      <c r="L2013" s="4">
        <v>3</v>
      </c>
      <c r="M2013" s="4" t="s">
        <v>6869</v>
      </c>
      <c r="N2013" s="4" t="s">
        <v>6870</v>
      </c>
      <c r="T2013" s="4" t="s">
        <v>9088</v>
      </c>
      <c r="U2013" s="4" t="s">
        <v>138</v>
      </c>
      <c r="V2013" s="4" t="s">
        <v>139</v>
      </c>
      <c r="Y2013" s="4" t="s">
        <v>6922</v>
      </c>
      <c r="Z2013" s="4" t="s">
        <v>6923</v>
      </c>
      <c r="AD2013" s="4" t="s">
        <v>122</v>
      </c>
      <c r="AE2013" s="4" t="s">
        <v>123</v>
      </c>
    </row>
    <row r="2014" spans="1:72" ht="13.5" customHeight="1">
      <c r="A2014" s="6" t="str">
        <f>HYPERLINK("http://kyu.snu.ac.kr/sdhj/index.jsp?type=hj/GK14791_00IM0001_157b.jpg","1870_해북촌_157b")</f>
        <v>1870_해북촌_157b</v>
      </c>
      <c r="B2014" s="4">
        <v>1870</v>
      </c>
      <c r="C2014" s="4" t="s">
        <v>9086</v>
      </c>
      <c r="D2014" s="4" t="s">
        <v>9087</v>
      </c>
      <c r="E2014" s="4">
        <v>2013</v>
      </c>
      <c r="F2014" s="4">
        <v>12</v>
      </c>
      <c r="G2014" s="4" t="s">
        <v>6794</v>
      </c>
      <c r="H2014" s="4" t="s">
        <v>6795</v>
      </c>
      <c r="I2014" s="4">
        <v>2</v>
      </c>
      <c r="L2014" s="4">
        <v>4</v>
      </c>
      <c r="M2014" s="4" t="s">
        <v>6924</v>
      </c>
      <c r="N2014" s="4" t="s">
        <v>6925</v>
      </c>
      <c r="T2014" s="4" t="s">
        <v>9193</v>
      </c>
      <c r="U2014" s="4" t="s">
        <v>73</v>
      </c>
      <c r="V2014" s="4" t="s">
        <v>74</v>
      </c>
      <c r="W2014" s="4" t="s">
        <v>647</v>
      </c>
      <c r="X2014" s="4" t="s">
        <v>648</v>
      </c>
      <c r="Y2014" s="4" t="s">
        <v>653</v>
      </c>
      <c r="Z2014" s="4" t="s">
        <v>654</v>
      </c>
      <c r="AC2014" s="4">
        <v>73</v>
      </c>
      <c r="AD2014" s="4" t="s">
        <v>778</v>
      </c>
      <c r="AE2014" s="4" t="s">
        <v>779</v>
      </c>
      <c r="AJ2014" s="4" t="s">
        <v>34</v>
      </c>
      <c r="AK2014" s="4" t="s">
        <v>35</v>
      </c>
      <c r="AL2014" s="4" t="s">
        <v>6902</v>
      </c>
      <c r="AM2014" s="4" t="s">
        <v>698</v>
      </c>
      <c r="AT2014" s="4" t="s">
        <v>82</v>
      </c>
      <c r="AU2014" s="4" t="s">
        <v>83</v>
      </c>
      <c r="AV2014" s="4" t="s">
        <v>6926</v>
      </c>
      <c r="AW2014" s="4" t="s">
        <v>3425</v>
      </c>
      <c r="BG2014" s="4" t="s">
        <v>82</v>
      </c>
      <c r="BH2014" s="4" t="s">
        <v>83</v>
      </c>
      <c r="BI2014" s="4" t="s">
        <v>6927</v>
      </c>
      <c r="BJ2014" s="4" t="s">
        <v>6022</v>
      </c>
      <c r="BK2014" s="4" t="s">
        <v>82</v>
      </c>
      <c r="BL2014" s="4" t="s">
        <v>83</v>
      </c>
      <c r="BM2014" s="4" t="s">
        <v>6928</v>
      </c>
      <c r="BN2014" s="4" t="s">
        <v>10436</v>
      </c>
      <c r="BO2014" s="4" t="s">
        <v>6197</v>
      </c>
      <c r="BP2014" s="4" t="s">
        <v>83</v>
      </c>
      <c r="BQ2014" s="4" t="s">
        <v>6929</v>
      </c>
      <c r="BR2014" s="4" t="s">
        <v>6930</v>
      </c>
      <c r="BS2014" s="4" t="s">
        <v>202</v>
      </c>
      <c r="BT2014" s="4" t="s">
        <v>203</v>
      </c>
    </row>
    <row r="2015" spans="1:72" ht="13.5" customHeight="1">
      <c r="A2015" s="6" t="str">
        <f>HYPERLINK("http://kyu.snu.ac.kr/sdhj/index.jsp?type=hj/GK14791_00IM0001_157b.jpg","1870_해북촌_157b")</f>
        <v>1870_해북촌_157b</v>
      </c>
      <c r="B2015" s="4">
        <v>1870</v>
      </c>
      <c r="C2015" s="4" t="s">
        <v>9084</v>
      </c>
      <c r="D2015" s="4" t="s">
        <v>9085</v>
      </c>
      <c r="E2015" s="4">
        <v>2014</v>
      </c>
      <c r="F2015" s="4">
        <v>12</v>
      </c>
      <c r="G2015" s="4" t="s">
        <v>6794</v>
      </c>
      <c r="H2015" s="4" t="s">
        <v>6795</v>
      </c>
      <c r="I2015" s="4">
        <v>2</v>
      </c>
      <c r="L2015" s="4">
        <v>4</v>
      </c>
      <c r="M2015" s="4" t="s">
        <v>6924</v>
      </c>
      <c r="N2015" s="4" t="s">
        <v>6925</v>
      </c>
      <c r="S2015" s="4" t="s">
        <v>96</v>
      </c>
      <c r="T2015" s="4" t="s">
        <v>97</v>
      </c>
      <c r="W2015" s="4" t="s">
        <v>558</v>
      </c>
      <c r="X2015" s="4" t="s">
        <v>559</v>
      </c>
      <c r="Y2015" s="4" t="s">
        <v>100</v>
      </c>
      <c r="Z2015" s="4" t="s">
        <v>101</v>
      </c>
      <c r="AC2015" s="4">
        <v>62</v>
      </c>
      <c r="AD2015" s="4" t="s">
        <v>319</v>
      </c>
      <c r="AE2015" s="4" t="s">
        <v>320</v>
      </c>
      <c r="AJ2015" s="4" t="s">
        <v>34</v>
      </c>
      <c r="AK2015" s="4" t="s">
        <v>35</v>
      </c>
      <c r="AL2015" s="4" t="s">
        <v>883</v>
      </c>
      <c r="AM2015" s="4" t="s">
        <v>884</v>
      </c>
      <c r="AT2015" s="4" t="s">
        <v>82</v>
      </c>
      <c r="AU2015" s="4" t="s">
        <v>83</v>
      </c>
      <c r="AV2015" s="4" t="s">
        <v>6931</v>
      </c>
      <c r="AW2015" s="4" t="s">
        <v>6932</v>
      </c>
      <c r="BG2015" s="4" t="s">
        <v>82</v>
      </c>
      <c r="BH2015" s="4" t="s">
        <v>83</v>
      </c>
      <c r="BI2015" s="4" t="s">
        <v>6933</v>
      </c>
      <c r="BJ2015" s="4" t="s">
        <v>4454</v>
      </c>
      <c r="BK2015" s="4" t="s">
        <v>82</v>
      </c>
      <c r="BL2015" s="4" t="s">
        <v>83</v>
      </c>
      <c r="BM2015" s="4" t="s">
        <v>6934</v>
      </c>
      <c r="BN2015" s="4" t="s">
        <v>6101</v>
      </c>
      <c r="BO2015" s="4" t="s">
        <v>82</v>
      </c>
      <c r="BP2015" s="4" t="s">
        <v>83</v>
      </c>
      <c r="BQ2015" s="4" t="s">
        <v>6935</v>
      </c>
      <c r="BR2015" s="4" t="s">
        <v>6936</v>
      </c>
      <c r="BS2015" s="4" t="s">
        <v>222</v>
      </c>
      <c r="BT2015" s="4" t="s">
        <v>223</v>
      </c>
    </row>
    <row r="2016" spans="1:72" ht="13.5" customHeight="1">
      <c r="A2016" s="6" t="str">
        <f>HYPERLINK("http://kyu.snu.ac.kr/sdhj/index.jsp?type=hj/GK14791_00IM0001_157b.jpg","1870_해북촌_157b")</f>
        <v>1870_해북촌_157b</v>
      </c>
      <c r="B2016" s="4">
        <v>1870</v>
      </c>
      <c r="C2016" s="4" t="s">
        <v>9222</v>
      </c>
      <c r="D2016" s="4" t="s">
        <v>9223</v>
      </c>
      <c r="E2016" s="4">
        <v>2015</v>
      </c>
      <c r="F2016" s="4">
        <v>12</v>
      </c>
      <c r="G2016" s="4" t="s">
        <v>6794</v>
      </c>
      <c r="H2016" s="4" t="s">
        <v>6795</v>
      </c>
      <c r="I2016" s="4">
        <v>2</v>
      </c>
      <c r="L2016" s="4">
        <v>4</v>
      </c>
      <c r="M2016" s="4" t="s">
        <v>6924</v>
      </c>
      <c r="N2016" s="4" t="s">
        <v>6925</v>
      </c>
      <c r="T2016" s="4" t="s">
        <v>9201</v>
      </c>
      <c r="U2016" s="4" t="s">
        <v>138</v>
      </c>
      <c r="V2016" s="4" t="s">
        <v>139</v>
      </c>
      <c r="Y2016" s="4" t="s">
        <v>6937</v>
      </c>
      <c r="Z2016" s="4" t="s">
        <v>6938</v>
      </c>
      <c r="AD2016" s="4" t="s">
        <v>380</v>
      </c>
      <c r="AE2016" s="4" t="s">
        <v>381</v>
      </c>
    </row>
    <row r="2017" spans="1:72" ht="13.5" customHeight="1">
      <c r="A2017" s="6" t="str">
        <f>HYPERLINK("http://kyu.snu.ac.kr/sdhj/index.jsp?type=hj/GK14791_00IM0001_157b.jpg","1870_해북촌_157b")</f>
        <v>1870_해북촌_157b</v>
      </c>
      <c r="B2017" s="4">
        <v>1870</v>
      </c>
      <c r="C2017" s="4" t="s">
        <v>9199</v>
      </c>
      <c r="D2017" s="4" t="s">
        <v>9200</v>
      </c>
      <c r="E2017" s="4">
        <v>2016</v>
      </c>
      <c r="F2017" s="4">
        <v>12</v>
      </c>
      <c r="G2017" s="4" t="s">
        <v>6794</v>
      </c>
      <c r="H2017" s="4" t="s">
        <v>6795</v>
      </c>
      <c r="I2017" s="4">
        <v>2</v>
      </c>
      <c r="L2017" s="4">
        <v>5</v>
      </c>
      <c r="M2017" s="4" t="s">
        <v>6939</v>
      </c>
      <c r="N2017" s="4" t="s">
        <v>6940</v>
      </c>
      <c r="T2017" s="4" t="s">
        <v>9825</v>
      </c>
      <c r="U2017" s="4" t="s">
        <v>73</v>
      </c>
      <c r="V2017" s="4" t="s">
        <v>74</v>
      </c>
      <c r="W2017" s="4" t="s">
        <v>198</v>
      </c>
      <c r="X2017" s="4" t="s">
        <v>199</v>
      </c>
      <c r="Y2017" s="4" t="s">
        <v>6941</v>
      </c>
      <c r="Z2017" s="4" t="s">
        <v>6942</v>
      </c>
      <c r="AC2017" s="4">
        <v>51</v>
      </c>
      <c r="AD2017" s="4" t="s">
        <v>588</v>
      </c>
      <c r="AE2017" s="4" t="s">
        <v>589</v>
      </c>
      <c r="AJ2017" s="4" t="s">
        <v>34</v>
      </c>
      <c r="AK2017" s="4" t="s">
        <v>35</v>
      </c>
      <c r="AL2017" s="4" t="s">
        <v>202</v>
      </c>
      <c r="AM2017" s="4" t="s">
        <v>203</v>
      </c>
      <c r="AT2017" s="4" t="s">
        <v>82</v>
      </c>
      <c r="AU2017" s="4" t="s">
        <v>83</v>
      </c>
      <c r="AV2017" s="4" t="s">
        <v>6943</v>
      </c>
      <c r="AW2017" s="4" t="s">
        <v>6944</v>
      </c>
      <c r="BG2017" s="4" t="s">
        <v>82</v>
      </c>
      <c r="BH2017" s="4" t="s">
        <v>83</v>
      </c>
      <c r="BI2017" s="4" t="s">
        <v>6945</v>
      </c>
      <c r="BJ2017" s="4" t="s">
        <v>6946</v>
      </c>
      <c r="BK2017" s="4" t="s">
        <v>336</v>
      </c>
      <c r="BL2017" s="4" t="s">
        <v>337</v>
      </c>
      <c r="BM2017" s="4" t="s">
        <v>6947</v>
      </c>
      <c r="BN2017" s="4" t="s">
        <v>6948</v>
      </c>
      <c r="BO2017" s="4" t="s">
        <v>6949</v>
      </c>
      <c r="BP2017" s="4" t="s">
        <v>6950</v>
      </c>
      <c r="BQ2017" s="4" t="s">
        <v>4562</v>
      </c>
      <c r="BR2017" s="4" t="s">
        <v>4563</v>
      </c>
      <c r="BS2017" s="4" t="s">
        <v>260</v>
      </c>
      <c r="BT2017" s="4" t="s">
        <v>261</v>
      </c>
    </row>
    <row r="2018" spans="1:72" ht="13.5" customHeight="1">
      <c r="A2018" s="6" t="str">
        <f>HYPERLINK("http://kyu.snu.ac.kr/sdhj/index.jsp?type=hj/GK14791_00IM0001_157b.jpg","1870_해북촌_157b")</f>
        <v>1870_해북촌_157b</v>
      </c>
      <c r="B2018" s="4">
        <v>1870</v>
      </c>
      <c r="C2018" s="4" t="s">
        <v>9466</v>
      </c>
      <c r="D2018" s="4" t="s">
        <v>9467</v>
      </c>
      <c r="E2018" s="4">
        <v>2017</v>
      </c>
      <c r="F2018" s="4">
        <v>12</v>
      </c>
      <c r="G2018" s="4" t="s">
        <v>6794</v>
      </c>
      <c r="H2018" s="4" t="s">
        <v>6795</v>
      </c>
      <c r="I2018" s="4">
        <v>2</v>
      </c>
      <c r="L2018" s="4">
        <v>5</v>
      </c>
      <c r="M2018" s="4" t="s">
        <v>6939</v>
      </c>
      <c r="N2018" s="4" t="s">
        <v>6940</v>
      </c>
      <c r="S2018" s="4" t="s">
        <v>96</v>
      </c>
      <c r="T2018" s="4" t="s">
        <v>97</v>
      </c>
      <c r="W2018" s="4" t="s">
        <v>2838</v>
      </c>
      <c r="X2018" s="4" t="s">
        <v>2839</v>
      </c>
      <c r="Y2018" s="4" t="s">
        <v>100</v>
      </c>
      <c r="Z2018" s="4" t="s">
        <v>101</v>
      </c>
      <c r="AC2018" s="4">
        <v>50</v>
      </c>
      <c r="AD2018" s="4" t="s">
        <v>169</v>
      </c>
      <c r="AE2018" s="4" t="s">
        <v>170</v>
      </c>
      <c r="AJ2018" s="4" t="s">
        <v>34</v>
      </c>
      <c r="AK2018" s="4" t="s">
        <v>35</v>
      </c>
      <c r="AL2018" s="4" t="s">
        <v>115</v>
      </c>
      <c r="AM2018" s="4" t="s">
        <v>10437</v>
      </c>
      <c r="AT2018" s="4" t="s">
        <v>82</v>
      </c>
      <c r="AU2018" s="4" t="s">
        <v>83</v>
      </c>
      <c r="AV2018" s="4" t="s">
        <v>6951</v>
      </c>
      <c r="AW2018" s="4" t="s">
        <v>6952</v>
      </c>
      <c r="BG2018" s="4" t="s">
        <v>82</v>
      </c>
      <c r="BH2018" s="4" t="s">
        <v>83</v>
      </c>
      <c r="BI2018" s="4" t="s">
        <v>6953</v>
      </c>
      <c r="BJ2018" s="4" t="s">
        <v>6954</v>
      </c>
      <c r="BK2018" s="4" t="s">
        <v>6955</v>
      </c>
      <c r="BL2018" s="4" t="s">
        <v>6956</v>
      </c>
      <c r="BM2018" s="4" t="s">
        <v>6957</v>
      </c>
      <c r="BN2018" s="4" t="s">
        <v>4921</v>
      </c>
      <c r="BO2018" s="4" t="s">
        <v>82</v>
      </c>
      <c r="BP2018" s="4" t="s">
        <v>83</v>
      </c>
      <c r="BQ2018" s="4" t="s">
        <v>6958</v>
      </c>
      <c r="BR2018" s="4" t="s">
        <v>6959</v>
      </c>
      <c r="BS2018" s="4" t="s">
        <v>1270</v>
      </c>
      <c r="BT2018" s="4" t="s">
        <v>1271</v>
      </c>
    </row>
    <row r="2019" spans="1:72" ht="13.5" customHeight="1">
      <c r="A2019" s="6" t="str">
        <f>HYPERLINK("http://kyu.snu.ac.kr/sdhj/index.jsp?type=hj/GK14791_00IM0001_157b.jpg","1870_해북촌_157b")</f>
        <v>1870_해북촌_157b</v>
      </c>
      <c r="B2019" s="4">
        <v>1870</v>
      </c>
      <c r="C2019" s="4" t="s">
        <v>9265</v>
      </c>
      <c r="D2019" s="4" t="s">
        <v>9266</v>
      </c>
      <c r="E2019" s="4">
        <v>2018</v>
      </c>
      <c r="F2019" s="4">
        <v>12</v>
      </c>
      <c r="G2019" s="4" t="s">
        <v>6794</v>
      </c>
      <c r="H2019" s="4" t="s">
        <v>6795</v>
      </c>
      <c r="I2019" s="4">
        <v>2</v>
      </c>
      <c r="L2019" s="4">
        <v>5</v>
      </c>
      <c r="M2019" s="4" t="s">
        <v>6939</v>
      </c>
      <c r="N2019" s="4" t="s">
        <v>6940</v>
      </c>
      <c r="S2019" s="4" t="s">
        <v>116</v>
      </c>
      <c r="T2019" s="4" t="s">
        <v>117</v>
      </c>
      <c r="Y2019" s="4" t="s">
        <v>6960</v>
      </c>
      <c r="Z2019" s="4" t="s">
        <v>6961</v>
      </c>
      <c r="AC2019" s="4">
        <v>22</v>
      </c>
      <c r="AD2019" s="4" t="s">
        <v>127</v>
      </c>
      <c r="AE2019" s="4" t="s">
        <v>128</v>
      </c>
    </row>
    <row r="2020" spans="1:72" ht="13.5" customHeight="1">
      <c r="A2020" s="6" t="str">
        <f>HYPERLINK("http://kyu.snu.ac.kr/sdhj/index.jsp?type=hj/GK14791_00IM0001_157b.jpg","1870_해북촌_157b")</f>
        <v>1870_해북촌_157b</v>
      </c>
      <c r="B2020" s="4">
        <v>1870</v>
      </c>
      <c r="C2020" s="4" t="s">
        <v>9204</v>
      </c>
      <c r="D2020" s="4" t="s">
        <v>9205</v>
      </c>
      <c r="E2020" s="4">
        <v>2019</v>
      </c>
      <c r="F2020" s="4">
        <v>12</v>
      </c>
      <c r="G2020" s="4" t="s">
        <v>6794</v>
      </c>
      <c r="H2020" s="4" t="s">
        <v>6795</v>
      </c>
      <c r="I2020" s="4">
        <v>2</v>
      </c>
      <c r="L2020" s="4">
        <v>5</v>
      </c>
      <c r="M2020" s="4" t="s">
        <v>6939</v>
      </c>
      <c r="N2020" s="4" t="s">
        <v>6940</v>
      </c>
      <c r="S2020" s="4" t="s">
        <v>124</v>
      </c>
      <c r="T2020" s="4" t="s">
        <v>125</v>
      </c>
      <c r="W2020" s="4" t="s">
        <v>5858</v>
      </c>
      <c r="X2020" s="4" t="s">
        <v>3456</v>
      </c>
      <c r="Y2020" s="4" t="s">
        <v>100</v>
      </c>
      <c r="Z2020" s="4" t="s">
        <v>101</v>
      </c>
      <c r="AC2020" s="4">
        <v>24</v>
      </c>
      <c r="AD2020" s="4" t="s">
        <v>448</v>
      </c>
      <c r="AE2020" s="4" t="s">
        <v>449</v>
      </c>
    </row>
    <row r="2021" spans="1:72" ht="13.5" customHeight="1">
      <c r="A2021" s="6" t="str">
        <f>HYPERLINK("http://kyu.snu.ac.kr/sdhj/index.jsp?type=hj/GK14791_00IM0001_157b.jpg","1870_해북촌_157b")</f>
        <v>1870_해북촌_157b</v>
      </c>
      <c r="B2021" s="4">
        <v>1870</v>
      </c>
      <c r="C2021" s="4" t="s">
        <v>9204</v>
      </c>
      <c r="D2021" s="4" t="s">
        <v>9205</v>
      </c>
      <c r="E2021" s="4">
        <v>2020</v>
      </c>
      <c r="F2021" s="4">
        <v>12</v>
      </c>
      <c r="G2021" s="4" t="s">
        <v>6794</v>
      </c>
      <c r="H2021" s="4" t="s">
        <v>6795</v>
      </c>
      <c r="I2021" s="4">
        <v>2</v>
      </c>
      <c r="L2021" s="4">
        <v>5</v>
      </c>
      <c r="M2021" s="4" t="s">
        <v>6939</v>
      </c>
      <c r="N2021" s="4" t="s">
        <v>6940</v>
      </c>
      <c r="T2021" s="4" t="s">
        <v>9826</v>
      </c>
      <c r="U2021" s="4" t="s">
        <v>138</v>
      </c>
      <c r="V2021" s="4" t="s">
        <v>139</v>
      </c>
      <c r="Y2021" s="4" t="s">
        <v>6962</v>
      </c>
      <c r="Z2021" s="4" t="s">
        <v>6963</v>
      </c>
      <c r="AD2021" s="4" t="s">
        <v>947</v>
      </c>
      <c r="AE2021" s="4" t="s">
        <v>948</v>
      </c>
    </row>
    <row r="2022" spans="1:72" ht="13.5" customHeight="1">
      <c r="A2022" s="6" t="str">
        <f>HYPERLINK("http://kyu.snu.ac.kr/sdhj/index.jsp?type=hj/GK14791_00IM0001_157b.jpg","1870_해북촌_157b")</f>
        <v>1870_해북촌_157b</v>
      </c>
      <c r="B2022" s="4">
        <v>1870</v>
      </c>
      <c r="C2022" s="4" t="s">
        <v>9204</v>
      </c>
      <c r="D2022" s="4" t="s">
        <v>9205</v>
      </c>
      <c r="E2022" s="4">
        <v>2021</v>
      </c>
      <c r="F2022" s="4">
        <v>12</v>
      </c>
      <c r="G2022" s="4" t="s">
        <v>6794</v>
      </c>
      <c r="H2022" s="4" t="s">
        <v>6795</v>
      </c>
      <c r="I2022" s="4">
        <v>2</v>
      </c>
      <c r="L2022" s="4">
        <v>5</v>
      </c>
      <c r="M2022" s="4" t="s">
        <v>6939</v>
      </c>
      <c r="N2022" s="4" t="s">
        <v>6940</v>
      </c>
      <c r="T2022" s="4" t="s">
        <v>9826</v>
      </c>
      <c r="U2022" s="4" t="s">
        <v>284</v>
      </c>
      <c r="V2022" s="4" t="s">
        <v>285</v>
      </c>
      <c r="Y2022" s="4" t="s">
        <v>6964</v>
      </c>
      <c r="Z2022" s="4" t="s">
        <v>6965</v>
      </c>
      <c r="AD2022" s="4" t="s">
        <v>10438</v>
      </c>
      <c r="AE2022" s="4" t="s">
        <v>10439</v>
      </c>
    </row>
    <row r="2023" spans="1:72" ht="13.5" customHeight="1">
      <c r="A2023" s="6" t="str">
        <f>HYPERLINK("http://kyu.snu.ac.kr/sdhj/index.jsp?type=hj/GK14791_00IM0001_157b.jpg","1870_해북촌_157b")</f>
        <v>1870_해북촌_157b</v>
      </c>
      <c r="B2023" s="4">
        <v>1870</v>
      </c>
      <c r="C2023" s="4" t="s">
        <v>9204</v>
      </c>
      <c r="D2023" s="4" t="s">
        <v>9205</v>
      </c>
      <c r="E2023" s="4">
        <v>2022</v>
      </c>
      <c r="F2023" s="4">
        <v>12</v>
      </c>
      <c r="G2023" s="4" t="s">
        <v>6794</v>
      </c>
      <c r="H2023" s="4" t="s">
        <v>6795</v>
      </c>
      <c r="I2023" s="4">
        <v>3</v>
      </c>
      <c r="J2023" s="4" t="s">
        <v>6966</v>
      </c>
      <c r="K2023" s="4" t="s">
        <v>10440</v>
      </c>
      <c r="L2023" s="4">
        <v>1</v>
      </c>
      <c r="M2023" s="4" t="s">
        <v>6967</v>
      </c>
      <c r="N2023" s="4" t="s">
        <v>6968</v>
      </c>
      <c r="T2023" s="4" t="s">
        <v>9140</v>
      </c>
      <c r="U2023" s="4" t="s">
        <v>73</v>
      </c>
      <c r="V2023" s="4" t="s">
        <v>74</v>
      </c>
      <c r="W2023" s="4" t="s">
        <v>3992</v>
      </c>
      <c r="X2023" s="4" t="s">
        <v>3993</v>
      </c>
      <c r="Y2023" s="4" t="s">
        <v>6969</v>
      </c>
      <c r="Z2023" s="4" t="s">
        <v>6970</v>
      </c>
      <c r="AC2023" s="4">
        <v>55</v>
      </c>
      <c r="AD2023" s="4" t="s">
        <v>151</v>
      </c>
      <c r="AE2023" s="4" t="s">
        <v>152</v>
      </c>
      <c r="AJ2023" s="4" t="s">
        <v>34</v>
      </c>
      <c r="AK2023" s="4" t="s">
        <v>35</v>
      </c>
      <c r="AL2023" s="4" t="s">
        <v>4108</v>
      </c>
      <c r="AM2023" s="4" t="s">
        <v>4109</v>
      </c>
      <c r="AT2023" s="4" t="s">
        <v>82</v>
      </c>
      <c r="AU2023" s="4" t="s">
        <v>83</v>
      </c>
      <c r="AV2023" s="4" t="s">
        <v>6971</v>
      </c>
      <c r="AW2023" s="4" t="s">
        <v>6972</v>
      </c>
      <c r="BG2023" s="4" t="s">
        <v>82</v>
      </c>
      <c r="BH2023" s="4" t="s">
        <v>83</v>
      </c>
      <c r="BI2023" s="4" t="s">
        <v>6973</v>
      </c>
      <c r="BJ2023" s="4" t="s">
        <v>6893</v>
      </c>
      <c r="BK2023" s="4" t="s">
        <v>82</v>
      </c>
      <c r="BL2023" s="4" t="s">
        <v>83</v>
      </c>
      <c r="BM2023" s="4" t="s">
        <v>6779</v>
      </c>
      <c r="BN2023" s="4" t="s">
        <v>6780</v>
      </c>
      <c r="BO2023" s="4" t="s">
        <v>82</v>
      </c>
      <c r="BP2023" s="4" t="s">
        <v>83</v>
      </c>
      <c r="BQ2023" s="4" t="s">
        <v>6974</v>
      </c>
      <c r="BR2023" s="4" t="s">
        <v>6975</v>
      </c>
      <c r="BS2023" s="4" t="s">
        <v>222</v>
      </c>
      <c r="BT2023" s="4" t="s">
        <v>223</v>
      </c>
    </row>
    <row r="2024" spans="1:72" ht="13.5" customHeight="1">
      <c r="A2024" s="6" t="str">
        <f>HYPERLINK("http://kyu.snu.ac.kr/sdhj/index.jsp?type=hj/GK14791_00IM0001_157b.jpg","1870_해북촌_157b")</f>
        <v>1870_해북촌_157b</v>
      </c>
      <c r="B2024" s="4">
        <v>1870</v>
      </c>
      <c r="C2024" s="4" t="s">
        <v>10441</v>
      </c>
      <c r="D2024" s="4" t="s">
        <v>10442</v>
      </c>
      <c r="E2024" s="4">
        <v>2023</v>
      </c>
      <c r="F2024" s="4">
        <v>12</v>
      </c>
      <c r="G2024" s="4" t="s">
        <v>6794</v>
      </c>
      <c r="H2024" s="4" t="s">
        <v>6795</v>
      </c>
      <c r="I2024" s="4">
        <v>3</v>
      </c>
      <c r="L2024" s="4">
        <v>1</v>
      </c>
      <c r="M2024" s="4" t="s">
        <v>6967</v>
      </c>
      <c r="N2024" s="4" t="s">
        <v>6968</v>
      </c>
      <c r="S2024" s="4" t="s">
        <v>96</v>
      </c>
      <c r="T2024" s="4" t="s">
        <v>97</v>
      </c>
      <c r="W2024" s="4" t="s">
        <v>126</v>
      </c>
      <c r="X2024" s="4" t="s">
        <v>9806</v>
      </c>
      <c r="Y2024" s="4" t="s">
        <v>100</v>
      </c>
      <c r="Z2024" s="4" t="s">
        <v>101</v>
      </c>
      <c r="AC2024" s="4">
        <v>55</v>
      </c>
      <c r="AD2024" s="4" t="s">
        <v>151</v>
      </c>
      <c r="AE2024" s="4" t="s">
        <v>152</v>
      </c>
      <c r="AJ2024" s="4" t="s">
        <v>34</v>
      </c>
      <c r="AK2024" s="4" t="s">
        <v>35</v>
      </c>
      <c r="AL2024" s="4" t="s">
        <v>115</v>
      </c>
      <c r="AM2024" s="4" t="s">
        <v>10340</v>
      </c>
      <c r="AT2024" s="4" t="s">
        <v>82</v>
      </c>
      <c r="AU2024" s="4" t="s">
        <v>83</v>
      </c>
      <c r="AV2024" s="4" t="s">
        <v>6976</v>
      </c>
      <c r="AW2024" s="4" t="s">
        <v>6977</v>
      </c>
      <c r="BG2024" s="4" t="s">
        <v>82</v>
      </c>
      <c r="BH2024" s="4" t="s">
        <v>83</v>
      </c>
      <c r="BI2024" s="4" t="s">
        <v>6978</v>
      </c>
      <c r="BJ2024" s="4" t="s">
        <v>6196</v>
      </c>
      <c r="BK2024" s="4" t="s">
        <v>82</v>
      </c>
      <c r="BL2024" s="4" t="s">
        <v>83</v>
      </c>
      <c r="BM2024" s="4" t="s">
        <v>6979</v>
      </c>
      <c r="BN2024" s="4" t="s">
        <v>6980</v>
      </c>
      <c r="BO2024" s="4" t="s">
        <v>82</v>
      </c>
      <c r="BP2024" s="4" t="s">
        <v>83</v>
      </c>
      <c r="BQ2024" s="4" t="s">
        <v>6981</v>
      </c>
      <c r="BR2024" s="4" t="s">
        <v>6982</v>
      </c>
      <c r="BS2024" s="4" t="s">
        <v>260</v>
      </c>
      <c r="BT2024" s="4" t="s">
        <v>261</v>
      </c>
    </row>
    <row r="2025" spans="1:72" ht="13.5" customHeight="1">
      <c r="A2025" s="6" t="str">
        <f>HYPERLINK("http://kyu.snu.ac.kr/sdhj/index.jsp?type=hj/GK14791_00IM0001_157b.jpg","1870_해북촌_157b")</f>
        <v>1870_해북촌_157b</v>
      </c>
      <c r="B2025" s="4">
        <v>1870</v>
      </c>
      <c r="C2025" s="4" t="s">
        <v>9012</v>
      </c>
      <c r="D2025" s="4" t="s">
        <v>9013</v>
      </c>
      <c r="E2025" s="4">
        <v>2024</v>
      </c>
      <c r="F2025" s="4">
        <v>12</v>
      </c>
      <c r="G2025" s="4" t="s">
        <v>6794</v>
      </c>
      <c r="H2025" s="4" t="s">
        <v>6795</v>
      </c>
      <c r="I2025" s="4">
        <v>3</v>
      </c>
      <c r="L2025" s="4">
        <v>1</v>
      </c>
      <c r="M2025" s="4" t="s">
        <v>6967</v>
      </c>
      <c r="N2025" s="4" t="s">
        <v>6968</v>
      </c>
      <c r="T2025" s="4" t="s">
        <v>9149</v>
      </c>
      <c r="U2025" s="4" t="s">
        <v>138</v>
      </c>
      <c r="V2025" s="4" t="s">
        <v>139</v>
      </c>
      <c r="Y2025" s="4" t="s">
        <v>5275</v>
      </c>
      <c r="Z2025" s="4" t="s">
        <v>5276</v>
      </c>
      <c r="AD2025" s="4" t="s">
        <v>258</v>
      </c>
      <c r="AE2025" s="4" t="s">
        <v>259</v>
      </c>
    </row>
    <row r="2026" spans="1:72" ht="13.5" customHeight="1">
      <c r="A2026" s="6" t="str">
        <f>HYPERLINK("http://kyu.snu.ac.kr/sdhj/index.jsp?type=hj/GK14791_00IM0001_157b.jpg","1870_해북촌_157b")</f>
        <v>1870_해북촌_157b</v>
      </c>
      <c r="B2026" s="4">
        <v>1870</v>
      </c>
      <c r="C2026" s="4" t="s">
        <v>9146</v>
      </c>
      <c r="D2026" s="4" t="s">
        <v>9147</v>
      </c>
      <c r="E2026" s="4">
        <v>2025</v>
      </c>
      <c r="F2026" s="4">
        <v>12</v>
      </c>
      <c r="G2026" s="4" t="s">
        <v>6794</v>
      </c>
      <c r="H2026" s="4" t="s">
        <v>6795</v>
      </c>
      <c r="I2026" s="4">
        <v>3</v>
      </c>
      <c r="L2026" s="4">
        <v>2</v>
      </c>
      <c r="M2026" s="4" t="s">
        <v>6983</v>
      </c>
      <c r="N2026" s="4" t="s">
        <v>6984</v>
      </c>
      <c r="T2026" s="4" t="s">
        <v>10443</v>
      </c>
      <c r="U2026" s="4" t="s">
        <v>6985</v>
      </c>
      <c r="V2026" s="4" t="s">
        <v>6986</v>
      </c>
      <c r="W2026" s="4" t="s">
        <v>75</v>
      </c>
      <c r="X2026" s="4" t="s">
        <v>10444</v>
      </c>
      <c r="Y2026" s="4" t="s">
        <v>6987</v>
      </c>
      <c r="Z2026" s="4" t="s">
        <v>6988</v>
      </c>
      <c r="AC2026" s="4">
        <v>47</v>
      </c>
      <c r="AD2026" s="4" t="s">
        <v>287</v>
      </c>
      <c r="AE2026" s="4" t="s">
        <v>288</v>
      </c>
      <c r="AJ2026" s="4" t="s">
        <v>34</v>
      </c>
      <c r="AK2026" s="4" t="s">
        <v>35</v>
      </c>
      <c r="AL2026" s="4" t="s">
        <v>222</v>
      </c>
      <c r="AM2026" s="4" t="s">
        <v>223</v>
      </c>
      <c r="AT2026" s="4" t="s">
        <v>1977</v>
      </c>
      <c r="AU2026" s="4" t="s">
        <v>1978</v>
      </c>
      <c r="AV2026" s="4" t="s">
        <v>6989</v>
      </c>
      <c r="AW2026" s="4" t="s">
        <v>6990</v>
      </c>
      <c r="BG2026" s="4" t="s">
        <v>1977</v>
      </c>
      <c r="BH2026" s="4" t="s">
        <v>1978</v>
      </c>
      <c r="BI2026" s="4" t="s">
        <v>3076</v>
      </c>
      <c r="BJ2026" s="4" t="s">
        <v>3077</v>
      </c>
      <c r="BK2026" s="4" t="s">
        <v>1977</v>
      </c>
      <c r="BL2026" s="4" t="s">
        <v>1978</v>
      </c>
      <c r="BM2026" s="4" t="s">
        <v>6991</v>
      </c>
      <c r="BN2026" s="4" t="s">
        <v>6992</v>
      </c>
      <c r="BO2026" s="4" t="s">
        <v>1977</v>
      </c>
      <c r="BP2026" s="4" t="s">
        <v>1978</v>
      </c>
      <c r="BQ2026" s="4" t="s">
        <v>6993</v>
      </c>
      <c r="BR2026" s="4" t="s">
        <v>6994</v>
      </c>
      <c r="BS2026" s="4" t="s">
        <v>92</v>
      </c>
      <c r="BT2026" s="4" t="s">
        <v>93</v>
      </c>
    </row>
    <row r="2027" spans="1:72" ht="13.5" customHeight="1">
      <c r="A2027" s="6" t="str">
        <f>HYPERLINK("http://kyu.snu.ac.kr/sdhj/index.jsp?type=hj/GK14791_00IM0001_157b.jpg","1870_해북촌_157b")</f>
        <v>1870_해북촌_157b</v>
      </c>
      <c r="B2027" s="4">
        <v>1870</v>
      </c>
      <c r="C2027" s="4" t="s">
        <v>9052</v>
      </c>
      <c r="D2027" s="4" t="s">
        <v>9053</v>
      </c>
      <c r="E2027" s="4">
        <v>2026</v>
      </c>
      <c r="F2027" s="4">
        <v>12</v>
      </c>
      <c r="G2027" s="4" t="s">
        <v>6794</v>
      </c>
      <c r="H2027" s="4" t="s">
        <v>6795</v>
      </c>
      <c r="I2027" s="4">
        <v>3</v>
      </c>
      <c r="L2027" s="4">
        <v>2</v>
      </c>
      <c r="M2027" s="4" t="s">
        <v>6983</v>
      </c>
      <c r="N2027" s="4" t="s">
        <v>6984</v>
      </c>
      <c r="S2027" s="4" t="s">
        <v>96</v>
      </c>
      <c r="T2027" s="4" t="s">
        <v>97</v>
      </c>
      <c r="W2027" s="4" t="s">
        <v>426</v>
      </c>
      <c r="X2027" s="4" t="s">
        <v>427</v>
      </c>
      <c r="Y2027" s="4" t="s">
        <v>21</v>
      </c>
      <c r="Z2027" s="4" t="s">
        <v>22</v>
      </c>
      <c r="AC2027" s="4">
        <v>33</v>
      </c>
      <c r="AD2027" s="4" t="s">
        <v>540</v>
      </c>
      <c r="AE2027" s="4" t="s">
        <v>541</v>
      </c>
      <c r="AJ2027" s="4" t="s">
        <v>34</v>
      </c>
      <c r="AK2027" s="4" t="s">
        <v>35</v>
      </c>
      <c r="AL2027" s="4" t="s">
        <v>428</v>
      </c>
      <c r="AM2027" s="4" t="s">
        <v>429</v>
      </c>
    </row>
    <row r="2028" spans="1:72" ht="13.5" customHeight="1">
      <c r="A2028" s="6" t="str">
        <f>HYPERLINK("http://kyu.snu.ac.kr/sdhj/index.jsp?type=hj/GK14791_00IM0001_157b.jpg","1870_해북촌_157b")</f>
        <v>1870_해북촌_157b</v>
      </c>
      <c r="B2028" s="4">
        <v>1870</v>
      </c>
      <c r="C2028" s="4" t="s">
        <v>9052</v>
      </c>
      <c r="D2028" s="4" t="s">
        <v>9053</v>
      </c>
      <c r="E2028" s="4">
        <v>2027</v>
      </c>
      <c r="F2028" s="4">
        <v>12</v>
      </c>
      <c r="G2028" s="4" t="s">
        <v>6794</v>
      </c>
      <c r="H2028" s="4" t="s">
        <v>6795</v>
      </c>
      <c r="I2028" s="4">
        <v>3</v>
      </c>
      <c r="L2028" s="4">
        <v>2</v>
      </c>
      <c r="M2028" s="4" t="s">
        <v>6983</v>
      </c>
      <c r="N2028" s="4" t="s">
        <v>6984</v>
      </c>
      <c r="S2028" s="4" t="s">
        <v>4978</v>
      </c>
      <c r="T2028" s="4" t="s">
        <v>4979</v>
      </c>
      <c r="AD2028" s="4" t="s">
        <v>414</v>
      </c>
      <c r="AE2028" s="4" t="s">
        <v>415</v>
      </c>
    </row>
    <row r="2029" spans="1:72" ht="13.5" customHeight="1">
      <c r="A2029" s="6" t="str">
        <f>HYPERLINK("http://kyu.snu.ac.kr/sdhj/index.jsp?type=hj/GK14791_00IM0001_157b.jpg","1870_해북촌_157b")</f>
        <v>1870_해북촌_157b</v>
      </c>
      <c r="B2029" s="4">
        <v>1870</v>
      </c>
      <c r="C2029" s="4" t="s">
        <v>9052</v>
      </c>
      <c r="D2029" s="4" t="s">
        <v>9053</v>
      </c>
      <c r="E2029" s="4">
        <v>2028</v>
      </c>
      <c r="F2029" s="4">
        <v>12</v>
      </c>
      <c r="G2029" s="4" t="s">
        <v>6794</v>
      </c>
      <c r="H2029" s="4" t="s">
        <v>6795</v>
      </c>
      <c r="I2029" s="4">
        <v>3</v>
      </c>
      <c r="L2029" s="4">
        <v>2</v>
      </c>
      <c r="M2029" s="4" t="s">
        <v>6983</v>
      </c>
      <c r="N2029" s="4" t="s">
        <v>6984</v>
      </c>
      <c r="T2029" s="4" t="s">
        <v>10445</v>
      </c>
      <c r="U2029" s="4" t="s">
        <v>138</v>
      </c>
      <c r="V2029" s="4" t="s">
        <v>139</v>
      </c>
      <c r="Y2029" s="4" t="s">
        <v>6995</v>
      </c>
      <c r="Z2029" s="4" t="s">
        <v>10446</v>
      </c>
      <c r="AD2029" s="4" t="s">
        <v>765</v>
      </c>
      <c r="AE2029" s="4" t="s">
        <v>766</v>
      </c>
    </row>
    <row r="2030" spans="1:72" ht="13.5" customHeight="1">
      <c r="A2030" s="6" t="str">
        <f>HYPERLINK("http://kyu.snu.ac.kr/sdhj/index.jsp?type=hj/GK14791_00IM0001_157b.jpg","1870_해북촌_157b")</f>
        <v>1870_해북촌_157b</v>
      </c>
      <c r="B2030" s="4">
        <v>1870</v>
      </c>
      <c r="C2030" s="4" t="s">
        <v>9052</v>
      </c>
      <c r="D2030" s="4" t="s">
        <v>9053</v>
      </c>
      <c r="E2030" s="4">
        <v>2029</v>
      </c>
      <c r="F2030" s="4">
        <v>12</v>
      </c>
      <c r="G2030" s="4" t="s">
        <v>6794</v>
      </c>
      <c r="H2030" s="4" t="s">
        <v>6795</v>
      </c>
      <c r="I2030" s="4">
        <v>3</v>
      </c>
      <c r="L2030" s="4">
        <v>2</v>
      </c>
      <c r="M2030" s="4" t="s">
        <v>6983</v>
      </c>
      <c r="N2030" s="4" t="s">
        <v>6984</v>
      </c>
      <c r="T2030" s="4" t="s">
        <v>10445</v>
      </c>
      <c r="U2030" s="4" t="s">
        <v>138</v>
      </c>
      <c r="V2030" s="4" t="s">
        <v>139</v>
      </c>
      <c r="Y2030" s="4" t="s">
        <v>6996</v>
      </c>
      <c r="Z2030" s="4" t="s">
        <v>6997</v>
      </c>
      <c r="AD2030" s="4" t="s">
        <v>122</v>
      </c>
      <c r="AE2030" s="4" t="s">
        <v>123</v>
      </c>
    </row>
    <row r="2031" spans="1:72" ht="13.5" customHeight="1">
      <c r="A2031" s="6" t="str">
        <f>HYPERLINK("http://kyu.snu.ac.kr/sdhj/index.jsp?type=hj/GK14791_00IM0001_157b.jpg","1870_해북촌_157b")</f>
        <v>1870_해북촌_157b</v>
      </c>
      <c r="B2031" s="4">
        <v>1870</v>
      </c>
      <c r="C2031" s="4" t="s">
        <v>9052</v>
      </c>
      <c r="D2031" s="4" t="s">
        <v>9053</v>
      </c>
      <c r="E2031" s="4">
        <v>2030</v>
      </c>
      <c r="F2031" s="4">
        <v>12</v>
      </c>
      <c r="G2031" s="4" t="s">
        <v>6794</v>
      </c>
      <c r="H2031" s="4" t="s">
        <v>6795</v>
      </c>
      <c r="I2031" s="4">
        <v>3</v>
      </c>
      <c r="L2031" s="4">
        <v>3</v>
      </c>
      <c r="M2031" s="4" t="s">
        <v>6998</v>
      </c>
      <c r="N2031" s="4" t="s">
        <v>6999</v>
      </c>
      <c r="T2031" s="4" t="s">
        <v>10192</v>
      </c>
      <c r="U2031" s="4" t="s">
        <v>1236</v>
      </c>
      <c r="V2031" s="4" t="s">
        <v>1237</v>
      </c>
      <c r="W2031" s="4" t="s">
        <v>75</v>
      </c>
      <c r="X2031" s="4" t="s">
        <v>10447</v>
      </c>
      <c r="Y2031" s="4" t="s">
        <v>2982</v>
      </c>
      <c r="Z2031" s="4" t="s">
        <v>2983</v>
      </c>
      <c r="AC2031" s="4">
        <v>80</v>
      </c>
      <c r="AD2031" s="4" t="s">
        <v>826</v>
      </c>
      <c r="AE2031" s="4" t="s">
        <v>827</v>
      </c>
      <c r="AJ2031" s="4" t="s">
        <v>34</v>
      </c>
      <c r="AK2031" s="4" t="s">
        <v>35</v>
      </c>
      <c r="AL2031" s="4" t="s">
        <v>222</v>
      </c>
      <c r="AM2031" s="4" t="s">
        <v>223</v>
      </c>
      <c r="AT2031" s="4" t="s">
        <v>1977</v>
      </c>
      <c r="AU2031" s="4" t="s">
        <v>1978</v>
      </c>
      <c r="AV2031" s="4" t="s">
        <v>7000</v>
      </c>
      <c r="AW2031" s="4" t="s">
        <v>7001</v>
      </c>
      <c r="BG2031" s="4" t="s">
        <v>1977</v>
      </c>
      <c r="BH2031" s="4" t="s">
        <v>1978</v>
      </c>
      <c r="BI2031" s="4" t="s">
        <v>10448</v>
      </c>
      <c r="BJ2031" s="4" t="s">
        <v>3238</v>
      </c>
      <c r="BK2031" s="4" t="s">
        <v>1977</v>
      </c>
      <c r="BL2031" s="4" t="s">
        <v>1978</v>
      </c>
      <c r="BM2031" s="4" t="s">
        <v>7002</v>
      </c>
      <c r="BN2031" s="4" t="s">
        <v>7003</v>
      </c>
      <c r="BO2031" s="4" t="s">
        <v>1977</v>
      </c>
      <c r="BP2031" s="4" t="s">
        <v>1978</v>
      </c>
      <c r="BQ2031" s="4" t="s">
        <v>7004</v>
      </c>
      <c r="BR2031" s="4" t="s">
        <v>7005</v>
      </c>
      <c r="BS2031" s="4" t="s">
        <v>883</v>
      </c>
      <c r="BT2031" s="4" t="s">
        <v>884</v>
      </c>
    </row>
    <row r="2032" spans="1:72" ht="13.5" customHeight="1">
      <c r="A2032" s="6" t="str">
        <f>HYPERLINK("http://kyu.snu.ac.kr/sdhj/index.jsp?type=hj/GK14791_00IM0001_157b.jpg","1870_해북촌_157b")</f>
        <v>1870_해북촌_157b</v>
      </c>
      <c r="B2032" s="4">
        <v>1870</v>
      </c>
      <c r="C2032" s="4" t="s">
        <v>9793</v>
      </c>
      <c r="D2032" s="4" t="s">
        <v>9794</v>
      </c>
      <c r="E2032" s="4">
        <v>2031</v>
      </c>
      <c r="F2032" s="4">
        <v>12</v>
      </c>
      <c r="G2032" s="4" t="s">
        <v>6794</v>
      </c>
      <c r="H2032" s="4" t="s">
        <v>6795</v>
      </c>
      <c r="I2032" s="4">
        <v>3</v>
      </c>
      <c r="L2032" s="4">
        <v>3</v>
      </c>
      <c r="M2032" s="4" t="s">
        <v>6998</v>
      </c>
      <c r="N2032" s="4" t="s">
        <v>6999</v>
      </c>
      <c r="S2032" s="4" t="s">
        <v>96</v>
      </c>
      <c r="T2032" s="4" t="s">
        <v>97</v>
      </c>
      <c r="W2032" s="4" t="s">
        <v>75</v>
      </c>
      <c r="X2032" s="4" t="s">
        <v>10447</v>
      </c>
      <c r="Y2032" s="4" t="s">
        <v>21</v>
      </c>
      <c r="Z2032" s="4" t="s">
        <v>22</v>
      </c>
      <c r="AC2032" s="4">
        <v>72</v>
      </c>
      <c r="AD2032" s="4" t="s">
        <v>550</v>
      </c>
      <c r="AE2032" s="4" t="s">
        <v>551</v>
      </c>
      <c r="AJ2032" s="4" t="s">
        <v>34</v>
      </c>
      <c r="AK2032" s="4" t="s">
        <v>35</v>
      </c>
      <c r="AL2032" s="4" t="s">
        <v>697</v>
      </c>
      <c r="AM2032" s="4" t="s">
        <v>698</v>
      </c>
      <c r="AT2032" s="4" t="s">
        <v>1977</v>
      </c>
      <c r="AU2032" s="4" t="s">
        <v>1978</v>
      </c>
      <c r="AV2032" s="4" t="s">
        <v>7006</v>
      </c>
      <c r="AW2032" s="4" t="s">
        <v>7007</v>
      </c>
      <c r="BG2032" s="4" t="s">
        <v>1977</v>
      </c>
      <c r="BH2032" s="4" t="s">
        <v>1978</v>
      </c>
      <c r="BI2032" s="4" t="s">
        <v>7008</v>
      </c>
      <c r="BJ2032" s="4" t="s">
        <v>7009</v>
      </c>
      <c r="BK2032" s="4" t="s">
        <v>1977</v>
      </c>
      <c r="BL2032" s="4" t="s">
        <v>1978</v>
      </c>
      <c r="BM2032" s="4" t="s">
        <v>7010</v>
      </c>
      <c r="BN2032" s="4" t="s">
        <v>7011</v>
      </c>
      <c r="BO2032" s="4" t="s">
        <v>1977</v>
      </c>
      <c r="BP2032" s="4" t="s">
        <v>1978</v>
      </c>
      <c r="BQ2032" s="4" t="s">
        <v>7012</v>
      </c>
      <c r="BR2032" s="4" t="s">
        <v>7013</v>
      </c>
      <c r="BS2032" s="4" t="s">
        <v>257</v>
      </c>
      <c r="BT2032" s="4" t="s">
        <v>10208</v>
      </c>
    </row>
    <row r="2033" spans="1:72" ht="13.5" customHeight="1">
      <c r="A2033" s="6" t="str">
        <f>HYPERLINK("http://kyu.snu.ac.kr/sdhj/index.jsp?type=hj/GK14791_00IM0001_158a.jpg","1870_해북촌_158a")</f>
        <v>1870_해북촌_158a</v>
      </c>
      <c r="B2033" s="4">
        <v>1870</v>
      </c>
      <c r="C2033" s="4" t="s">
        <v>9131</v>
      </c>
      <c r="D2033" s="4" t="s">
        <v>9132</v>
      </c>
      <c r="E2033" s="4">
        <v>2032</v>
      </c>
      <c r="F2033" s="4">
        <v>12</v>
      </c>
      <c r="G2033" s="4" t="s">
        <v>6794</v>
      </c>
      <c r="H2033" s="4" t="s">
        <v>6795</v>
      </c>
      <c r="I2033" s="4">
        <v>3</v>
      </c>
      <c r="L2033" s="4">
        <v>3</v>
      </c>
      <c r="M2033" s="4" t="s">
        <v>6998</v>
      </c>
      <c r="N2033" s="4" t="s">
        <v>6999</v>
      </c>
      <c r="S2033" s="4" t="s">
        <v>4978</v>
      </c>
      <c r="T2033" s="4" t="s">
        <v>4979</v>
      </c>
      <c r="AC2033" s="4">
        <v>37</v>
      </c>
      <c r="AD2033" s="4" t="s">
        <v>308</v>
      </c>
      <c r="AE2033" s="4" t="s">
        <v>309</v>
      </c>
    </row>
    <row r="2034" spans="1:72" ht="13.5" customHeight="1">
      <c r="A2034" s="6" t="str">
        <f>HYPERLINK("http://kyu.snu.ac.kr/sdhj/index.jsp?type=hj/GK14791_00IM0001_158a.jpg","1870_해북촌_158a")</f>
        <v>1870_해북촌_158a</v>
      </c>
      <c r="B2034" s="4">
        <v>1870</v>
      </c>
      <c r="C2034" s="4" t="s">
        <v>9402</v>
      </c>
      <c r="D2034" s="4" t="s">
        <v>9403</v>
      </c>
      <c r="E2034" s="4">
        <v>2033</v>
      </c>
      <c r="F2034" s="4">
        <v>12</v>
      </c>
      <c r="G2034" s="4" t="s">
        <v>6794</v>
      </c>
      <c r="H2034" s="4" t="s">
        <v>6795</v>
      </c>
      <c r="I2034" s="4">
        <v>3</v>
      </c>
      <c r="L2034" s="4">
        <v>3</v>
      </c>
      <c r="M2034" s="4" t="s">
        <v>6998</v>
      </c>
      <c r="N2034" s="4" t="s">
        <v>6999</v>
      </c>
      <c r="S2034" s="4" t="s">
        <v>4978</v>
      </c>
      <c r="T2034" s="4" t="s">
        <v>4979</v>
      </c>
      <c r="AC2034" s="4">
        <v>34</v>
      </c>
      <c r="AD2034" s="4" t="s">
        <v>278</v>
      </c>
      <c r="AE2034" s="4" t="s">
        <v>279</v>
      </c>
    </row>
    <row r="2035" spans="1:72" ht="13.5" customHeight="1">
      <c r="A2035" s="6" t="str">
        <f>HYPERLINK("http://kyu.snu.ac.kr/sdhj/index.jsp?type=hj/GK14791_00IM0001_158a.jpg","1870_해북촌_158a")</f>
        <v>1870_해북촌_158a</v>
      </c>
      <c r="B2035" s="4">
        <v>1870</v>
      </c>
      <c r="C2035" s="4" t="s">
        <v>9402</v>
      </c>
      <c r="D2035" s="4" t="s">
        <v>9403</v>
      </c>
      <c r="E2035" s="4">
        <v>2034</v>
      </c>
      <c r="F2035" s="4">
        <v>12</v>
      </c>
      <c r="G2035" s="4" t="s">
        <v>6794</v>
      </c>
      <c r="H2035" s="4" t="s">
        <v>6795</v>
      </c>
      <c r="I2035" s="4">
        <v>3</v>
      </c>
      <c r="L2035" s="4">
        <v>4</v>
      </c>
      <c r="M2035" s="4" t="s">
        <v>6966</v>
      </c>
      <c r="N2035" s="4" t="s">
        <v>7014</v>
      </c>
      <c r="T2035" s="4" t="s">
        <v>9237</v>
      </c>
      <c r="U2035" s="4" t="s">
        <v>3530</v>
      </c>
      <c r="V2035" s="4" t="s">
        <v>3531</v>
      </c>
      <c r="W2035" s="4" t="s">
        <v>198</v>
      </c>
      <c r="X2035" s="4" t="s">
        <v>199</v>
      </c>
      <c r="Y2035" s="4" t="s">
        <v>1101</v>
      </c>
      <c r="Z2035" s="4" t="s">
        <v>1102</v>
      </c>
      <c r="AC2035" s="4">
        <v>67</v>
      </c>
      <c r="AD2035" s="4" t="s">
        <v>238</v>
      </c>
      <c r="AE2035" s="4" t="s">
        <v>239</v>
      </c>
      <c r="AJ2035" s="4" t="s">
        <v>34</v>
      </c>
      <c r="AK2035" s="4" t="s">
        <v>35</v>
      </c>
      <c r="AL2035" s="4" t="s">
        <v>202</v>
      </c>
      <c r="AM2035" s="4" t="s">
        <v>203</v>
      </c>
      <c r="AT2035" s="4" t="s">
        <v>82</v>
      </c>
      <c r="AU2035" s="4" t="s">
        <v>83</v>
      </c>
      <c r="AV2035" s="4" t="s">
        <v>3102</v>
      </c>
      <c r="AW2035" s="4" t="s">
        <v>3103</v>
      </c>
      <c r="BG2035" s="4" t="s">
        <v>3530</v>
      </c>
      <c r="BH2035" s="4" t="s">
        <v>3531</v>
      </c>
      <c r="BI2035" s="4" t="s">
        <v>7015</v>
      </c>
      <c r="BJ2035" s="4" t="s">
        <v>7016</v>
      </c>
      <c r="BK2035" s="4" t="s">
        <v>3530</v>
      </c>
      <c r="BL2035" s="4" t="s">
        <v>3531</v>
      </c>
      <c r="BM2035" s="4" t="s">
        <v>7017</v>
      </c>
      <c r="BN2035" s="4" t="s">
        <v>7018</v>
      </c>
      <c r="BO2035" s="4" t="s">
        <v>2832</v>
      </c>
      <c r="BP2035" s="4" t="s">
        <v>2833</v>
      </c>
      <c r="BQ2035" s="4" t="s">
        <v>7019</v>
      </c>
      <c r="BR2035" s="4" t="s">
        <v>7020</v>
      </c>
      <c r="BS2035" s="4" t="s">
        <v>222</v>
      </c>
      <c r="BT2035" s="4" t="s">
        <v>223</v>
      </c>
    </row>
    <row r="2036" spans="1:72" ht="13.5" customHeight="1">
      <c r="A2036" s="6" t="str">
        <f>HYPERLINK("http://kyu.snu.ac.kr/sdhj/index.jsp?type=hj/GK14791_00IM0001_158a.jpg","1870_해북촌_158a")</f>
        <v>1870_해북촌_158a</v>
      </c>
      <c r="B2036" s="4">
        <v>1870</v>
      </c>
      <c r="C2036" s="4" t="s">
        <v>9244</v>
      </c>
      <c r="D2036" s="4" t="s">
        <v>9245</v>
      </c>
      <c r="E2036" s="4">
        <v>2035</v>
      </c>
      <c r="F2036" s="4">
        <v>12</v>
      </c>
      <c r="G2036" s="4" t="s">
        <v>6794</v>
      </c>
      <c r="H2036" s="4" t="s">
        <v>6795</v>
      </c>
      <c r="I2036" s="4">
        <v>3</v>
      </c>
      <c r="L2036" s="4">
        <v>4</v>
      </c>
      <c r="M2036" s="4" t="s">
        <v>6966</v>
      </c>
      <c r="N2036" s="4" t="s">
        <v>7014</v>
      </c>
      <c r="S2036" s="4" t="s">
        <v>96</v>
      </c>
      <c r="T2036" s="4" t="s">
        <v>97</v>
      </c>
      <c r="W2036" s="4" t="s">
        <v>1269</v>
      </c>
      <c r="X2036" s="4" t="s">
        <v>585</v>
      </c>
      <c r="Y2036" s="4" t="s">
        <v>21</v>
      </c>
      <c r="Z2036" s="4" t="s">
        <v>22</v>
      </c>
      <c r="AC2036" s="4">
        <v>67</v>
      </c>
      <c r="AD2036" s="4" t="s">
        <v>238</v>
      </c>
      <c r="AE2036" s="4" t="s">
        <v>239</v>
      </c>
      <c r="AJ2036" s="4" t="s">
        <v>34</v>
      </c>
      <c r="AK2036" s="4" t="s">
        <v>35</v>
      </c>
      <c r="AL2036" s="4" t="s">
        <v>659</v>
      </c>
      <c r="AM2036" s="4" t="s">
        <v>660</v>
      </c>
      <c r="AT2036" s="4" t="s">
        <v>1971</v>
      </c>
      <c r="AU2036" s="4" t="s">
        <v>1972</v>
      </c>
      <c r="AV2036" s="4" t="s">
        <v>7021</v>
      </c>
      <c r="AW2036" s="4" t="s">
        <v>7022</v>
      </c>
      <c r="BG2036" s="4" t="s">
        <v>1971</v>
      </c>
      <c r="BH2036" s="4" t="s">
        <v>1972</v>
      </c>
      <c r="BI2036" s="4" t="s">
        <v>7023</v>
      </c>
      <c r="BJ2036" s="4" t="s">
        <v>7024</v>
      </c>
      <c r="BK2036" s="4" t="s">
        <v>1971</v>
      </c>
      <c r="BL2036" s="4" t="s">
        <v>1972</v>
      </c>
      <c r="BM2036" s="4" t="s">
        <v>3951</v>
      </c>
      <c r="BN2036" s="4" t="s">
        <v>2658</v>
      </c>
      <c r="BO2036" s="4" t="s">
        <v>1971</v>
      </c>
      <c r="BP2036" s="4" t="s">
        <v>1972</v>
      </c>
      <c r="BQ2036" s="4" t="s">
        <v>7025</v>
      </c>
      <c r="BR2036" s="4" t="s">
        <v>10449</v>
      </c>
      <c r="BS2036" s="4" t="s">
        <v>202</v>
      </c>
      <c r="BT2036" s="4" t="s">
        <v>203</v>
      </c>
    </row>
    <row r="2037" spans="1:72" ht="13.5" customHeight="1">
      <c r="A2037" s="6" t="str">
        <f>HYPERLINK("http://kyu.snu.ac.kr/sdhj/index.jsp?type=hj/GK14791_00IM0001_158a.jpg","1870_해북촌_158a")</f>
        <v>1870_해북촌_158a</v>
      </c>
      <c r="B2037" s="4">
        <v>1870</v>
      </c>
      <c r="C2037" s="4" t="s">
        <v>10450</v>
      </c>
      <c r="D2037" s="4" t="s">
        <v>10451</v>
      </c>
      <c r="E2037" s="4">
        <v>2036</v>
      </c>
      <c r="F2037" s="4">
        <v>12</v>
      </c>
      <c r="G2037" s="4" t="s">
        <v>6794</v>
      </c>
      <c r="H2037" s="4" t="s">
        <v>6795</v>
      </c>
      <c r="I2037" s="4">
        <v>3</v>
      </c>
      <c r="L2037" s="4">
        <v>4</v>
      </c>
      <c r="M2037" s="4" t="s">
        <v>6966</v>
      </c>
      <c r="N2037" s="4" t="s">
        <v>7014</v>
      </c>
      <c r="S2037" s="4" t="s">
        <v>165</v>
      </c>
      <c r="T2037" s="4" t="s">
        <v>166</v>
      </c>
      <c r="U2037" s="4" t="s">
        <v>3530</v>
      </c>
      <c r="V2037" s="4" t="s">
        <v>3531</v>
      </c>
      <c r="Y2037" s="4" t="s">
        <v>7026</v>
      </c>
      <c r="Z2037" s="4" t="s">
        <v>7027</v>
      </c>
      <c r="AF2037" s="4" t="s">
        <v>1278</v>
      </c>
      <c r="AG2037" s="4" t="s">
        <v>1279</v>
      </c>
    </row>
    <row r="2038" spans="1:72" ht="13.5" customHeight="1">
      <c r="A2038" s="6" t="str">
        <f>HYPERLINK("http://kyu.snu.ac.kr/sdhj/index.jsp?type=hj/GK14791_00IM0001_158a.jpg","1870_해북촌_158a")</f>
        <v>1870_해북촌_158a</v>
      </c>
      <c r="B2038" s="4">
        <v>1870</v>
      </c>
      <c r="C2038" s="4" t="s">
        <v>9244</v>
      </c>
      <c r="D2038" s="4" t="s">
        <v>9245</v>
      </c>
      <c r="E2038" s="4">
        <v>2037</v>
      </c>
      <c r="F2038" s="4">
        <v>12</v>
      </c>
      <c r="G2038" s="4" t="s">
        <v>6794</v>
      </c>
      <c r="H2038" s="4" t="s">
        <v>6795</v>
      </c>
      <c r="I2038" s="4">
        <v>3</v>
      </c>
      <c r="L2038" s="4">
        <v>4</v>
      </c>
      <c r="M2038" s="4" t="s">
        <v>6966</v>
      </c>
      <c r="N2038" s="4" t="s">
        <v>7014</v>
      </c>
      <c r="S2038" s="4" t="s">
        <v>116</v>
      </c>
      <c r="T2038" s="4" t="s">
        <v>117</v>
      </c>
      <c r="Y2038" s="4" t="s">
        <v>7028</v>
      </c>
      <c r="Z2038" s="4" t="s">
        <v>7029</v>
      </c>
      <c r="AC2038" s="4">
        <v>26</v>
      </c>
      <c r="AD2038" s="4" t="s">
        <v>398</v>
      </c>
      <c r="AE2038" s="4" t="s">
        <v>399</v>
      </c>
    </row>
    <row r="2039" spans="1:72" ht="13.5" customHeight="1">
      <c r="A2039" s="6" t="str">
        <f>HYPERLINK("http://kyu.snu.ac.kr/sdhj/index.jsp?type=hj/GK14791_00IM0001_158a.jpg","1870_해북촌_158a")</f>
        <v>1870_해북촌_158a</v>
      </c>
      <c r="B2039" s="4">
        <v>1870</v>
      </c>
      <c r="C2039" s="4" t="s">
        <v>9244</v>
      </c>
      <c r="D2039" s="4" t="s">
        <v>9245</v>
      </c>
      <c r="E2039" s="4">
        <v>2038</v>
      </c>
      <c r="F2039" s="4">
        <v>12</v>
      </c>
      <c r="G2039" s="4" t="s">
        <v>6794</v>
      </c>
      <c r="H2039" s="4" t="s">
        <v>6795</v>
      </c>
      <c r="I2039" s="4">
        <v>3</v>
      </c>
      <c r="L2039" s="4">
        <v>4</v>
      </c>
      <c r="M2039" s="4" t="s">
        <v>6966</v>
      </c>
      <c r="N2039" s="4" t="s">
        <v>7014</v>
      </c>
      <c r="S2039" s="4" t="s">
        <v>2131</v>
      </c>
      <c r="T2039" s="4" t="s">
        <v>1502</v>
      </c>
      <c r="W2039" s="4" t="s">
        <v>126</v>
      </c>
      <c r="X2039" s="4" t="s">
        <v>9241</v>
      </c>
      <c r="Y2039" s="4" t="s">
        <v>21</v>
      </c>
      <c r="Z2039" s="4" t="s">
        <v>22</v>
      </c>
      <c r="AC2039" s="4">
        <v>27</v>
      </c>
      <c r="AD2039" s="4" t="s">
        <v>136</v>
      </c>
      <c r="AE2039" s="4" t="s">
        <v>137</v>
      </c>
    </row>
    <row r="2040" spans="1:72" ht="13.5" customHeight="1">
      <c r="A2040" s="6" t="str">
        <f>HYPERLINK("http://kyu.snu.ac.kr/sdhj/index.jsp?type=hj/GK14791_00IM0001_158a.jpg","1870_해북촌_158a")</f>
        <v>1870_해북촌_158a</v>
      </c>
      <c r="B2040" s="4">
        <v>1870</v>
      </c>
      <c r="C2040" s="4" t="s">
        <v>9244</v>
      </c>
      <c r="D2040" s="4" t="s">
        <v>9245</v>
      </c>
      <c r="E2040" s="4">
        <v>2039</v>
      </c>
      <c r="F2040" s="4">
        <v>12</v>
      </c>
      <c r="G2040" s="4" t="s">
        <v>6794</v>
      </c>
      <c r="H2040" s="4" t="s">
        <v>6795</v>
      </c>
      <c r="I2040" s="4">
        <v>3</v>
      </c>
      <c r="L2040" s="4">
        <v>4</v>
      </c>
      <c r="M2040" s="4" t="s">
        <v>6966</v>
      </c>
      <c r="N2040" s="4" t="s">
        <v>7014</v>
      </c>
      <c r="T2040" s="4" t="s">
        <v>9246</v>
      </c>
      <c r="Y2040" s="4" t="s">
        <v>7030</v>
      </c>
      <c r="Z2040" s="4" t="s">
        <v>7031</v>
      </c>
      <c r="AC2040" s="4">
        <v>24</v>
      </c>
      <c r="AD2040" s="4" t="s">
        <v>1000</v>
      </c>
      <c r="AE2040" s="4" t="s">
        <v>1001</v>
      </c>
    </row>
    <row r="2041" spans="1:72" ht="13.5" customHeight="1">
      <c r="A2041" s="6" t="str">
        <f>HYPERLINK("http://kyu.snu.ac.kr/sdhj/index.jsp?type=hj/GK14791_00IM0001_158a.jpg","1870_해북촌_158a")</f>
        <v>1870_해북촌_158a</v>
      </c>
      <c r="B2041" s="4">
        <v>1870</v>
      </c>
      <c r="C2041" s="4" t="s">
        <v>9244</v>
      </c>
      <c r="D2041" s="4" t="s">
        <v>9245</v>
      </c>
      <c r="E2041" s="4">
        <v>2040</v>
      </c>
      <c r="F2041" s="4">
        <v>12</v>
      </c>
      <c r="G2041" s="4" t="s">
        <v>6794</v>
      </c>
      <c r="H2041" s="4" t="s">
        <v>6795</v>
      </c>
      <c r="I2041" s="4">
        <v>3</v>
      </c>
      <c r="L2041" s="4">
        <v>4</v>
      </c>
      <c r="M2041" s="4" t="s">
        <v>6966</v>
      </c>
      <c r="N2041" s="4" t="s">
        <v>7014</v>
      </c>
      <c r="T2041" s="4" t="s">
        <v>9246</v>
      </c>
      <c r="U2041" s="4" t="s">
        <v>138</v>
      </c>
      <c r="V2041" s="4" t="s">
        <v>139</v>
      </c>
      <c r="Y2041" s="4" t="s">
        <v>5254</v>
      </c>
      <c r="Z2041" s="4" t="s">
        <v>5255</v>
      </c>
      <c r="AD2041" s="4" t="s">
        <v>278</v>
      </c>
      <c r="AE2041" s="4" t="s">
        <v>279</v>
      </c>
    </row>
    <row r="2042" spans="1:72" ht="13.5" customHeight="1">
      <c r="A2042" s="6" t="str">
        <f>HYPERLINK("http://kyu.snu.ac.kr/sdhj/index.jsp?type=hj/GK14791_00IM0001_158a.jpg","1870_해북촌_158a")</f>
        <v>1870_해북촌_158a</v>
      </c>
      <c r="B2042" s="4">
        <v>1870</v>
      </c>
      <c r="C2042" s="4" t="s">
        <v>9244</v>
      </c>
      <c r="D2042" s="4" t="s">
        <v>9245</v>
      </c>
      <c r="E2042" s="4">
        <v>2041</v>
      </c>
      <c r="F2042" s="4">
        <v>12</v>
      </c>
      <c r="G2042" s="4" t="s">
        <v>6794</v>
      </c>
      <c r="H2042" s="4" t="s">
        <v>6795</v>
      </c>
      <c r="I2042" s="4">
        <v>3</v>
      </c>
      <c r="L2042" s="4">
        <v>4</v>
      </c>
      <c r="M2042" s="4" t="s">
        <v>6966</v>
      </c>
      <c r="N2042" s="4" t="s">
        <v>7014</v>
      </c>
      <c r="T2042" s="4" t="s">
        <v>9246</v>
      </c>
      <c r="U2042" s="4" t="s">
        <v>138</v>
      </c>
      <c r="V2042" s="4" t="s">
        <v>139</v>
      </c>
      <c r="Y2042" s="4" t="s">
        <v>5256</v>
      </c>
      <c r="Z2042" s="4" t="s">
        <v>5257</v>
      </c>
      <c r="AD2042" s="4" t="s">
        <v>448</v>
      </c>
      <c r="AE2042" s="4" t="s">
        <v>449</v>
      </c>
    </row>
    <row r="2043" spans="1:72" ht="13.5" customHeight="1">
      <c r="A2043" s="6" t="str">
        <f>HYPERLINK("http://kyu.snu.ac.kr/sdhj/index.jsp?type=hj/GK14791_00IM0001_158a.jpg","1870_해북촌_158a")</f>
        <v>1870_해북촌_158a</v>
      </c>
      <c r="B2043" s="4">
        <v>1870</v>
      </c>
      <c r="C2043" s="4" t="s">
        <v>9244</v>
      </c>
      <c r="D2043" s="4" t="s">
        <v>9245</v>
      </c>
      <c r="E2043" s="4">
        <v>2042</v>
      </c>
      <c r="F2043" s="4">
        <v>12</v>
      </c>
      <c r="G2043" s="4" t="s">
        <v>6794</v>
      </c>
      <c r="H2043" s="4" t="s">
        <v>6795</v>
      </c>
      <c r="I2043" s="4">
        <v>3</v>
      </c>
      <c r="L2043" s="4">
        <v>5</v>
      </c>
      <c r="M2043" s="4" t="s">
        <v>7032</v>
      </c>
      <c r="N2043" s="4" t="s">
        <v>7033</v>
      </c>
      <c r="T2043" s="4" t="s">
        <v>10452</v>
      </c>
      <c r="U2043" s="4" t="s">
        <v>73</v>
      </c>
      <c r="V2043" s="4" t="s">
        <v>74</v>
      </c>
      <c r="W2043" s="4" t="s">
        <v>198</v>
      </c>
      <c r="X2043" s="4" t="s">
        <v>199</v>
      </c>
      <c r="Y2043" s="4" t="s">
        <v>7034</v>
      </c>
      <c r="Z2043" s="4" t="s">
        <v>7035</v>
      </c>
      <c r="AC2043" s="4">
        <v>53</v>
      </c>
      <c r="AD2043" s="4" t="s">
        <v>142</v>
      </c>
      <c r="AE2043" s="4" t="s">
        <v>143</v>
      </c>
      <c r="AJ2043" s="4" t="s">
        <v>34</v>
      </c>
      <c r="AK2043" s="4" t="s">
        <v>35</v>
      </c>
      <c r="AL2043" s="4" t="s">
        <v>202</v>
      </c>
      <c r="AM2043" s="4" t="s">
        <v>203</v>
      </c>
      <c r="AT2043" s="4" t="s">
        <v>82</v>
      </c>
      <c r="AU2043" s="4" t="s">
        <v>83</v>
      </c>
      <c r="AV2043" s="4" t="s">
        <v>6138</v>
      </c>
      <c r="AW2043" s="4" t="s">
        <v>6139</v>
      </c>
      <c r="BG2043" s="4" t="s">
        <v>82</v>
      </c>
      <c r="BH2043" s="4" t="s">
        <v>83</v>
      </c>
      <c r="BI2043" s="4" t="s">
        <v>7036</v>
      </c>
      <c r="BJ2043" s="4" t="s">
        <v>7037</v>
      </c>
      <c r="BK2043" s="4" t="s">
        <v>82</v>
      </c>
      <c r="BL2043" s="4" t="s">
        <v>83</v>
      </c>
      <c r="BM2043" s="4" t="s">
        <v>7038</v>
      </c>
      <c r="BN2043" s="4" t="s">
        <v>3005</v>
      </c>
      <c r="BO2043" s="4" t="s">
        <v>82</v>
      </c>
      <c r="BP2043" s="4" t="s">
        <v>83</v>
      </c>
      <c r="BQ2043" s="4" t="s">
        <v>7039</v>
      </c>
      <c r="BR2043" s="4" t="s">
        <v>7040</v>
      </c>
      <c r="BS2043" s="4" t="s">
        <v>2179</v>
      </c>
      <c r="BT2043" s="4" t="s">
        <v>2180</v>
      </c>
    </row>
    <row r="2044" spans="1:72" ht="13.5" customHeight="1">
      <c r="A2044" s="6" t="str">
        <f>HYPERLINK("http://kyu.snu.ac.kr/sdhj/index.jsp?type=hj/GK14791_00IM0001_158a.jpg","1870_해북촌_158a")</f>
        <v>1870_해북촌_158a</v>
      </c>
      <c r="B2044" s="4">
        <v>1870</v>
      </c>
      <c r="C2044" s="4" t="s">
        <v>9665</v>
      </c>
      <c r="D2044" s="4" t="s">
        <v>9666</v>
      </c>
      <c r="E2044" s="4">
        <v>2043</v>
      </c>
      <c r="F2044" s="4">
        <v>12</v>
      </c>
      <c r="G2044" s="4" t="s">
        <v>6794</v>
      </c>
      <c r="H2044" s="4" t="s">
        <v>6795</v>
      </c>
      <c r="I2044" s="4">
        <v>3</v>
      </c>
      <c r="L2044" s="4">
        <v>5</v>
      </c>
      <c r="M2044" s="4" t="s">
        <v>7032</v>
      </c>
      <c r="N2044" s="4" t="s">
        <v>7033</v>
      </c>
      <c r="S2044" s="4" t="s">
        <v>96</v>
      </c>
      <c r="T2044" s="4" t="s">
        <v>97</v>
      </c>
      <c r="W2044" s="4" t="s">
        <v>426</v>
      </c>
      <c r="X2044" s="4" t="s">
        <v>427</v>
      </c>
      <c r="Y2044" s="4" t="s">
        <v>100</v>
      </c>
      <c r="Z2044" s="4" t="s">
        <v>101</v>
      </c>
      <c r="AC2044" s="4">
        <v>52</v>
      </c>
      <c r="AD2044" s="4" t="s">
        <v>380</v>
      </c>
      <c r="AE2044" s="4" t="s">
        <v>381</v>
      </c>
      <c r="AJ2044" s="4" t="s">
        <v>104</v>
      </c>
      <c r="AK2044" s="4" t="s">
        <v>105</v>
      </c>
      <c r="AL2044" s="4" t="s">
        <v>428</v>
      </c>
      <c r="AM2044" s="4" t="s">
        <v>429</v>
      </c>
      <c r="AT2044" s="4" t="s">
        <v>82</v>
      </c>
      <c r="AU2044" s="4" t="s">
        <v>83</v>
      </c>
      <c r="AV2044" s="4" t="s">
        <v>504</v>
      </c>
      <c r="AW2044" s="4" t="s">
        <v>505</v>
      </c>
      <c r="BG2044" s="4" t="s">
        <v>82</v>
      </c>
      <c r="BH2044" s="4" t="s">
        <v>83</v>
      </c>
      <c r="BI2044" s="4" t="s">
        <v>7041</v>
      </c>
      <c r="BJ2044" s="4" t="s">
        <v>7042</v>
      </c>
      <c r="BK2044" s="4" t="s">
        <v>82</v>
      </c>
      <c r="BL2044" s="4" t="s">
        <v>83</v>
      </c>
      <c r="BM2044" s="4" t="s">
        <v>4884</v>
      </c>
      <c r="BN2044" s="4" t="s">
        <v>792</v>
      </c>
      <c r="BO2044" s="4" t="s">
        <v>82</v>
      </c>
      <c r="BP2044" s="4" t="s">
        <v>83</v>
      </c>
      <c r="BQ2044" s="4" t="s">
        <v>7043</v>
      </c>
      <c r="BR2044" s="4" t="s">
        <v>7044</v>
      </c>
      <c r="BS2044" s="4" t="s">
        <v>222</v>
      </c>
      <c r="BT2044" s="4" t="s">
        <v>223</v>
      </c>
    </row>
    <row r="2045" spans="1:72" ht="13.5" customHeight="1">
      <c r="A2045" s="6" t="str">
        <f>HYPERLINK("http://kyu.snu.ac.kr/sdhj/index.jsp?type=hj/GK14791_00IM0001_158a.jpg","1870_해북촌_158a")</f>
        <v>1870_해북촌_158a</v>
      </c>
      <c r="B2045" s="4">
        <v>1870</v>
      </c>
      <c r="C2045" s="4" t="s">
        <v>9278</v>
      </c>
      <c r="D2045" s="4" t="s">
        <v>9279</v>
      </c>
      <c r="E2045" s="4">
        <v>2044</v>
      </c>
      <c r="F2045" s="4">
        <v>12</v>
      </c>
      <c r="G2045" s="4" t="s">
        <v>6794</v>
      </c>
      <c r="H2045" s="4" t="s">
        <v>6795</v>
      </c>
      <c r="I2045" s="4">
        <v>3</v>
      </c>
      <c r="L2045" s="4">
        <v>5</v>
      </c>
      <c r="M2045" s="4" t="s">
        <v>7032</v>
      </c>
      <c r="N2045" s="4" t="s">
        <v>7033</v>
      </c>
      <c r="T2045" s="4" t="s">
        <v>10453</v>
      </c>
      <c r="U2045" s="4" t="s">
        <v>138</v>
      </c>
      <c r="V2045" s="4" t="s">
        <v>139</v>
      </c>
      <c r="Y2045" s="4" t="s">
        <v>2944</v>
      </c>
      <c r="Z2045" s="4" t="s">
        <v>2945</v>
      </c>
      <c r="AD2045" s="4" t="s">
        <v>184</v>
      </c>
      <c r="AE2045" s="4" t="s">
        <v>185</v>
      </c>
    </row>
    <row r="2046" spans="1:72" ht="13.5" customHeight="1">
      <c r="A2046" s="6" t="str">
        <f>HYPERLINK("http://kyu.snu.ac.kr/sdhj/index.jsp?type=hj/GK14791_00IM0001_158a.jpg","1870_해북촌_158a")</f>
        <v>1870_해북촌_158a</v>
      </c>
      <c r="B2046" s="4">
        <v>1870</v>
      </c>
      <c r="C2046" s="4" t="s">
        <v>9649</v>
      </c>
      <c r="D2046" s="4" t="s">
        <v>9650</v>
      </c>
      <c r="E2046" s="4">
        <v>2045</v>
      </c>
      <c r="F2046" s="4">
        <v>12</v>
      </c>
      <c r="G2046" s="4" t="s">
        <v>6794</v>
      </c>
      <c r="H2046" s="4" t="s">
        <v>6795</v>
      </c>
      <c r="I2046" s="4">
        <v>3</v>
      </c>
      <c r="L2046" s="4">
        <v>5</v>
      </c>
      <c r="M2046" s="4" t="s">
        <v>7032</v>
      </c>
      <c r="N2046" s="4" t="s">
        <v>7033</v>
      </c>
      <c r="T2046" s="4" t="s">
        <v>10453</v>
      </c>
      <c r="U2046" s="4" t="s">
        <v>284</v>
      </c>
      <c r="V2046" s="4" t="s">
        <v>285</v>
      </c>
      <c r="Y2046" s="4" t="s">
        <v>6054</v>
      </c>
      <c r="Z2046" s="4" t="s">
        <v>6055</v>
      </c>
      <c r="AD2046" s="4" t="s">
        <v>151</v>
      </c>
      <c r="AE2046" s="4" t="s">
        <v>152</v>
      </c>
    </row>
    <row r="2047" spans="1:72" ht="13.5" customHeight="1">
      <c r="A2047" s="6" t="str">
        <f>HYPERLINK("http://kyu.snu.ac.kr/sdhj/index.jsp?type=hj/GK14791_00IM0001_158a.jpg","1870_해북촌_158a")</f>
        <v>1870_해북촌_158a</v>
      </c>
      <c r="B2047" s="4">
        <v>1870</v>
      </c>
      <c r="C2047" s="4" t="s">
        <v>9649</v>
      </c>
      <c r="D2047" s="4" t="s">
        <v>9650</v>
      </c>
      <c r="E2047" s="4">
        <v>2046</v>
      </c>
      <c r="F2047" s="4">
        <v>12</v>
      </c>
      <c r="G2047" s="4" t="s">
        <v>6794</v>
      </c>
      <c r="H2047" s="4" t="s">
        <v>6795</v>
      </c>
      <c r="I2047" s="4">
        <v>4</v>
      </c>
      <c r="J2047" s="4" t="s">
        <v>7045</v>
      </c>
      <c r="K2047" s="4" t="s">
        <v>10454</v>
      </c>
      <c r="L2047" s="4">
        <v>1</v>
      </c>
      <c r="M2047" s="4" t="s">
        <v>7046</v>
      </c>
      <c r="N2047" s="4" t="s">
        <v>7047</v>
      </c>
      <c r="T2047" s="4" t="s">
        <v>10455</v>
      </c>
      <c r="U2047" s="4" t="s">
        <v>73</v>
      </c>
      <c r="V2047" s="4" t="s">
        <v>74</v>
      </c>
      <c r="W2047" s="4" t="s">
        <v>609</v>
      </c>
      <c r="X2047" s="4" t="s">
        <v>610</v>
      </c>
      <c r="Y2047" s="4" t="s">
        <v>7048</v>
      </c>
      <c r="Z2047" s="4" t="s">
        <v>7049</v>
      </c>
      <c r="AC2047" s="4">
        <v>71</v>
      </c>
      <c r="AD2047" s="4" t="s">
        <v>366</v>
      </c>
      <c r="AE2047" s="4" t="s">
        <v>367</v>
      </c>
      <c r="AJ2047" s="4" t="s">
        <v>34</v>
      </c>
      <c r="AK2047" s="4" t="s">
        <v>35</v>
      </c>
      <c r="AL2047" s="4" t="s">
        <v>811</v>
      </c>
      <c r="AM2047" s="4" t="s">
        <v>812</v>
      </c>
      <c r="AT2047" s="4" t="s">
        <v>82</v>
      </c>
      <c r="AU2047" s="4" t="s">
        <v>83</v>
      </c>
      <c r="AV2047" s="4" t="s">
        <v>7050</v>
      </c>
      <c r="AW2047" s="4" t="s">
        <v>7051</v>
      </c>
      <c r="BG2047" s="4" t="s">
        <v>82</v>
      </c>
      <c r="BH2047" s="4" t="s">
        <v>83</v>
      </c>
      <c r="BI2047" s="4" t="s">
        <v>7052</v>
      </c>
      <c r="BJ2047" s="4" t="s">
        <v>1110</v>
      </c>
      <c r="BK2047" s="4" t="s">
        <v>82</v>
      </c>
      <c r="BL2047" s="4" t="s">
        <v>83</v>
      </c>
      <c r="BM2047" s="4" t="s">
        <v>7053</v>
      </c>
      <c r="BN2047" s="4" t="s">
        <v>207</v>
      </c>
      <c r="BO2047" s="4" t="s">
        <v>348</v>
      </c>
      <c r="BP2047" s="4" t="s">
        <v>349</v>
      </c>
      <c r="BQ2047" s="4" t="s">
        <v>7054</v>
      </c>
      <c r="BR2047" s="4" t="s">
        <v>7055</v>
      </c>
      <c r="BS2047" s="4" t="s">
        <v>7056</v>
      </c>
      <c r="BT2047" s="4" t="s">
        <v>7057</v>
      </c>
    </row>
    <row r="2048" spans="1:72" ht="13.5" customHeight="1">
      <c r="A2048" s="6" t="str">
        <f>HYPERLINK("http://kyu.snu.ac.kr/sdhj/index.jsp?type=hj/GK14791_00IM0001_158a.jpg","1870_해북촌_158a")</f>
        <v>1870_해북촌_158a</v>
      </c>
      <c r="B2048" s="4">
        <v>1870</v>
      </c>
      <c r="C2048" s="4" t="s">
        <v>9961</v>
      </c>
      <c r="D2048" s="4" t="s">
        <v>9962</v>
      </c>
      <c r="E2048" s="4">
        <v>2047</v>
      </c>
      <c r="F2048" s="4">
        <v>12</v>
      </c>
      <c r="G2048" s="4" t="s">
        <v>6794</v>
      </c>
      <c r="H2048" s="4" t="s">
        <v>6795</v>
      </c>
      <c r="I2048" s="4">
        <v>4</v>
      </c>
      <c r="L2048" s="4">
        <v>1</v>
      </c>
      <c r="M2048" s="4" t="s">
        <v>7046</v>
      </c>
      <c r="N2048" s="4" t="s">
        <v>7047</v>
      </c>
      <c r="S2048" s="4" t="s">
        <v>96</v>
      </c>
      <c r="T2048" s="4" t="s">
        <v>97</v>
      </c>
      <c r="W2048" s="4" t="s">
        <v>310</v>
      </c>
      <c r="X2048" s="4" t="s">
        <v>311</v>
      </c>
      <c r="Y2048" s="4" t="s">
        <v>100</v>
      </c>
      <c r="Z2048" s="4" t="s">
        <v>101</v>
      </c>
      <c r="AC2048" s="4">
        <v>52</v>
      </c>
      <c r="AD2048" s="4" t="s">
        <v>169</v>
      </c>
      <c r="AE2048" s="4" t="s">
        <v>170</v>
      </c>
      <c r="AJ2048" s="4" t="s">
        <v>104</v>
      </c>
      <c r="AK2048" s="4" t="s">
        <v>105</v>
      </c>
      <c r="AL2048" s="4" t="s">
        <v>488</v>
      </c>
      <c r="AM2048" s="4" t="s">
        <v>489</v>
      </c>
      <c r="AT2048" s="4" t="s">
        <v>82</v>
      </c>
      <c r="AU2048" s="4" t="s">
        <v>83</v>
      </c>
      <c r="AV2048" s="4" t="s">
        <v>7058</v>
      </c>
      <c r="AW2048" s="4" t="s">
        <v>10456</v>
      </c>
      <c r="BG2048" s="4" t="s">
        <v>82</v>
      </c>
      <c r="BH2048" s="4" t="s">
        <v>83</v>
      </c>
      <c r="BI2048" s="4" t="s">
        <v>7059</v>
      </c>
      <c r="BJ2048" s="4" t="s">
        <v>10457</v>
      </c>
      <c r="BK2048" s="4" t="s">
        <v>82</v>
      </c>
      <c r="BL2048" s="4" t="s">
        <v>83</v>
      </c>
      <c r="BM2048" s="4" t="s">
        <v>7060</v>
      </c>
      <c r="BN2048" s="4" t="s">
        <v>397</v>
      </c>
      <c r="BO2048" s="4" t="s">
        <v>82</v>
      </c>
      <c r="BP2048" s="4" t="s">
        <v>83</v>
      </c>
      <c r="BQ2048" s="4" t="s">
        <v>7061</v>
      </c>
      <c r="BR2048" s="4" t="s">
        <v>7062</v>
      </c>
      <c r="BS2048" s="4" t="s">
        <v>260</v>
      </c>
      <c r="BT2048" s="4" t="s">
        <v>261</v>
      </c>
    </row>
    <row r="2049" spans="1:72" ht="13.5" customHeight="1">
      <c r="A2049" s="6" t="str">
        <f>HYPERLINK("http://kyu.snu.ac.kr/sdhj/index.jsp?type=hj/GK14791_00IM0001_158a.jpg","1870_해북촌_158a")</f>
        <v>1870_해북촌_158a</v>
      </c>
      <c r="B2049" s="4">
        <v>1870</v>
      </c>
      <c r="C2049" s="4" t="s">
        <v>9224</v>
      </c>
      <c r="D2049" s="4" t="s">
        <v>9225</v>
      </c>
      <c r="E2049" s="4">
        <v>2048</v>
      </c>
      <c r="F2049" s="4">
        <v>12</v>
      </c>
      <c r="G2049" s="4" t="s">
        <v>6794</v>
      </c>
      <c r="H2049" s="4" t="s">
        <v>6795</v>
      </c>
      <c r="I2049" s="4">
        <v>4</v>
      </c>
      <c r="L2049" s="4">
        <v>1</v>
      </c>
      <c r="M2049" s="4" t="s">
        <v>7046</v>
      </c>
      <c r="N2049" s="4" t="s">
        <v>7047</v>
      </c>
      <c r="S2049" s="4" t="s">
        <v>116</v>
      </c>
      <c r="T2049" s="4" t="s">
        <v>117</v>
      </c>
      <c r="Y2049" s="4" t="s">
        <v>7063</v>
      </c>
      <c r="Z2049" s="4" t="s">
        <v>7064</v>
      </c>
      <c r="AC2049" s="4">
        <v>7</v>
      </c>
      <c r="AD2049" s="4" t="s">
        <v>366</v>
      </c>
      <c r="AE2049" s="4" t="s">
        <v>367</v>
      </c>
    </row>
    <row r="2050" spans="1:72" ht="13.5" customHeight="1">
      <c r="A2050" s="6" t="str">
        <f>HYPERLINK("http://kyu.snu.ac.kr/sdhj/index.jsp?type=hj/GK14791_00IM0001_158a.jpg","1870_해북촌_158a")</f>
        <v>1870_해북촌_158a</v>
      </c>
      <c r="B2050" s="4">
        <v>1870</v>
      </c>
      <c r="C2050" s="4" t="s">
        <v>9116</v>
      </c>
      <c r="D2050" s="4" t="s">
        <v>9117</v>
      </c>
      <c r="E2050" s="4">
        <v>2049</v>
      </c>
      <c r="F2050" s="4">
        <v>12</v>
      </c>
      <c r="G2050" s="4" t="s">
        <v>6794</v>
      </c>
      <c r="H2050" s="4" t="s">
        <v>6795</v>
      </c>
      <c r="I2050" s="4">
        <v>4</v>
      </c>
      <c r="L2050" s="4">
        <v>1</v>
      </c>
      <c r="M2050" s="4" t="s">
        <v>7046</v>
      </c>
      <c r="N2050" s="4" t="s">
        <v>7047</v>
      </c>
      <c r="T2050" s="4" t="s">
        <v>9120</v>
      </c>
      <c r="U2050" s="4" t="s">
        <v>138</v>
      </c>
      <c r="V2050" s="4" t="s">
        <v>139</v>
      </c>
      <c r="Y2050" s="4" t="s">
        <v>2259</v>
      </c>
      <c r="Z2050" s="4" t="s">
        <v>2260</v>
      </c>
      <c r="AD2050" s="4" t="s">
        <v>136</v>
      </c>
      <c r="AE2050" s="4" t="s">
        <v>137</v>
      </c>
    </row>
    <row r="2051" spans="1:72" ht="13.5" customHeight="1">
      <c r="A2051" s="6" t="str">
        <f>HYPERLINK("http://kyu.snu.ac.kr/sdhj/index.jsp?type=hj/GK14791_00IM0001_158a.jpg","1870_해북촌_158a")</f>
        <v>1870_해북촌_158a</v>
      </c>
      <c r="B2051" s="4">
        <v>1870</v>
      </c>
      <c r="C2051" s="4" t="s">
        <v>9116</v>
      </c>
      <c r="D2051" s="4" t="s">
        <v>9117</v>
      </c>
      <c r="E2051" s="4">
        <v>2050</v>
      </c>
      <c r="F2051" s="4">
        <v>12</v>
      </c>
      <c r="G2051" s="4" t="s">
        <v>6794</v>
      </c>
      <c r="H2051" s="4" t="s">
        <v>6795</v>
      </c>
      <c r="I2051" s="4">
        <v>4</v>
      </c>
      <c r="L2051" s="4">
        <v>2</v>
      </c>
      <c r="M2051" s="4" t="s">
        <v>7065</v>
      </c>
      <c r="N2051" s="4" t="s">
        <v>7066</v>
      </c>
      <c r="T2051" s="4" t="s">
        <v>9202</v>
      </c>
      <c r="U2051" s="4" t="s">
        <v>1349</v>
      </c>
      <c r="V2051" s="4" t="s">
        <v>1350</v>
      </c>
      <c r="W2051" s="4" t="s">
        <v>126</v>
      </c>
      <c r="X2051" s="4" t="s">
        <v>9852</v>
      </c>
      <c r="Y2051" s="4" t="s">
        <v>7067</v>
      </c>
      <c r="Z2051" s="4" t="s">
        <v>3049</v>
      </c>
      <c r="AC2051" s="4">
        <v>47</v>
      </c>
      <c r="AD2051" s="4" t="s">
        <v>248</v>
      </c>
      <c r="AE2051" s="4" t="s">
        <v>249</v>
      </c>
      <c r="AJ2051" s="4" t="s">
        <v>34</v>
      </c>
      <c r="AK2051" s="4" t="s">
        <v>35</v>
      </c>
      <c r="AL2051" s="4" t="s">
        <v>222</v>
      </c>
      <c r="AM2051" s="4" t="s">
        <v>223</v>
      </c>
      <c r="AT2051" s="4" t="s">
        <v>1971</v>
      </c>
      <c r="AU2051" s="4" t="s">
        <v>1972</v>
      </c>
      <c r="AV2051" s="4" t="s">
        <v>7068</v>
      </c>
      <c r="AW2051" s="4" t="s">
        <v>7069</v>
      </c>
      <c r="BG2051" s="4" t="s">
        <v>1971</v>
      </c>
      <c r="BH2051" s="4" t="s">
        <v>1972</v>
      </c>
      <c r="BI2051" s="4" t="s">
        <v>7070</v>
      </c>
      <c r="BJ2051" s="4" t="s">
        <v>7071</v>
      </c>
      <c r="BK2051" s="4" t="s">
        <v>1971</v>
      </c>
      <c r="BL2051" s="4" t="s">
        <v>1972</v>
      </c>
      <c r="BM2051" s="4" t="s">
        <v>7072</v>
      </c>
      <c r="BN2051" s="4" t="s">
        <v>316</v>
      </c>
      <c r="BO2051" s="4" t="s">
        <v>1971</v>
      </c>
      <c r="BP2051" s="4" t="s">
        <v>1972</v>
      </c>
      <c r="BQ2051" s="4" t="s">
        <v>7073</v>
      </c>
      <c r="BR2051" s="4" t="s">
        <v>7074</v>
      </c>
      <c r="BS2051" s="4" t="s">
        <v>222</v>
      </c>
      <c r="BT2051" s="4" t="s">
        <v>223</v>
      </c>
    </row>
    <row r="2052" spans="1:72" ht="13.5" customHeight="1">
      <c r="A2052" s="6" t="str">
        <f>HYPERLINK("http://kyu.snu.ac.kr/sdhj/index.jsp?type=hj/GK14791_00IM0001_158a.jpg","1870_해북촌_158a")</f>
        <v>1870_해북촌_158a</v>
      </c>
      <c r="B2052" s="4">
        <v>1870</v>
      </c>
      <c r="C2052" s="4" t="s">
        <v>9047</v>
      </c>
      <c r="D2052" s="4" t="s">
        <v>9048</v>
      </c>
      <c r="E2052" s="4">
        <v>2051</v>
      </c>
      <c r="F2052" s="4">
        <v>12</v>
      </c>
      <c r="G2052" s="4" t="s">
        <v>6794</v>
      </c>
      <c r="H2052" s="4" t="s">
        <v>6795</v>
      </c>
      <c r="I2052" s="4">
        <v>4</v>
      </c>
      <c r="L2052" s="4">
        <v>2</v>
      </c>
      <c r="M2052" s="4" t="s">
        <v>7065</v>
      </c>
      <c r="N2052" s="4" t="s">
        <v>7066</v>
      </c>
      <c r="S2052" s="4" t="s">
        <v>96</v>
      </c>
      <c r="T2052" s="4" t="s">
        <v>97</v>
      </c>
      <c r="W2052" s="4" t="s">
        <v>426</v>
      </c>
      <c r="X2052" s="4" t="s">
        <v>427</v>
      </c>
      <c r="Y2052" s="4" t="s">
        <v>100</v>
      </c>
      <c r="Z2052" s="4" t="s">
        <v>101</v>
      </c>
      <c r="AC2052" s="4">
        <v>47</v>
      </c>
      <c r="AD2052" s="4" t="s">
        <v>287</v>
      </c>
      <c r="AE2052" s="4" t="s">
        <v>288</v>
      </c>
      <c r="AJ2052" s="4" t="s">
        <v>34</v>
      </c>
      <c r="AK2052" s="4" t="s">
        <v>35</v>
      </c>
      <c r="AL2052" s="4" t="s">
        <v>428</v>
      </c>
      <c r="AM2052" s="4" t="s">
        <v>429</v>
      </c>
      <c r="AT2052" s="4" t="s">
        <v>1971</v>
      </c>
      <c r="AU2052" s="4" t="s">
        <v>1972</v>
      </c>
      <c r="AV2052" s="4" t="s">
        <v>7075</v>
      </c>
      <c r="AW2052" s="4" t="s">
        <v>7076</v>
      </c>
      <c r="BG2052" s="4" t="s">
        <v>1971</v>
      </c>
      <c r="BH2052" s="4" t="s">
        <v>1972</v>
      </c>
      <c r="BI2052" s="4" t="s">
        <v>7077</v>
      </c>
      <c r="BJ2052" s="4" t="s">
        <v>7078</v>
      </c>
      <c r="BK2052" s="4" t="s">
        <v>1971</v>
      </c>
      <c r="BL2052" s="4" t="s">
        <v>1972</v>
      </c>
      <c r="BM2052" s="4" t="s">
        <v>5390</v>
      </c>
      <c r="BN2052" s="4" t="s">
        <v>5391</v>
      </c>
      <c r="BO2052" s="4" t="s">
        <v>1971</v>
      </c>
      <c r="BP2052" s="4" t="s">
        <v>1972</v>
      </c>
      <c r="BQ2052" s="4" t="s">
        <v>7079</v>
      </c>
      <c r="BR2052" s="4" t="s">
        <v>7080</v>
      </c>
      <c r="BS2052" s="4" t="s">
        <v>260</v>
      </c>
      <c r="BT2052" s="4" t="s">
        <v>261</v>
      </c>
    </row>
    <row r="2053" spans="1:72" ht="13.5" customHeight="1">
      <c r="A2053" s="6" t="str">
        <f>HYPERLINK("http://kyu.snu.ac.kr/sdhj/index.jsp?type=hj/GK14791_00IM0001_158a.jpg","1870_해북촌_158a")</f>
        <v>1870_해북촌_158a</v>
      </c>
      <c r="B2053" s="4">
        <v>1870</v>
      </c>
      <c r="C2053" s="4" t="s">
        <v>9154</v>
      </c>
      <c r="D2053" s="4" t="s">
        <v>9155</v>
      </c>
      <c r="E2053" s="4">
        <v>2052</v>
      </c>
      <c r="F2053" s="4">
        <v>12</v>
      </c>
      <c r="G2053" s="4" t="s">
        <v>6794</v>
      </c>
      <c r="H2053" s="4" t="s">
        <v>6795</v>
      </c>
      <c r="I2053" s="4">
        <v>4</v>
      </c>
      <c r="L2053" s="4">
        <v>2</v>
      </c>
      <c r="M2053" s="4" t="s">
        <v>7065</v>
      </c>
      <c r="N2053" s="4" t="s">
        <v>7066</v>
      </c>
      <c r="S2053" s="4" t="s">
        <v>165</v>
      </c>
      <c r="T2053" s="4" t="s">
        <v>166</v>
      </c>
      <c r="U2053" s="4" t="s">
        <v>6900</v>
      </c>
      <c r="V2053" s="4" t="s">
        <v>6901</v>
      </c>
      <c r="Y2053" s="4" t="s">
        <v>7081</v>
      </c>
      <c r="Z2053" s="4" t="s">
        <v>7082</v>
      </c>
      <c r="AC2053" s="4">
        <v>27</v>
      </c>
      <c r="AD2053" s="4" t="s">
        <v>136</v>
      </c>
      <c r="AE2053" s="4" t="s">
        <v>137</v>
      </c>
    </row>
    <row r="2054" spans="1:72" ht="13.5" customHeight="1">
      <c r="A2054" s="6" t="str">
        <f>HYPERLINK("http://kyu.snu.ac.kr/sdhj/index.jsp?type=hj/GK14791_00IM0001_158a.jpg","1870_해북촌_158a")</f>
        <v>1870_해북촌_158a</v>
      </c>
      <c r="B2054" s="4">
        <v>1870</v>
      </c>
      <c r="C2054" s="4" t="s">
        <v>9206</v>
      </c>
      <c r="D2054" s="4" t="s">
        <v>9207</v>
      </c>
      <c r="E2054" s="4">
        <v>2053</v>
      </c>
      <c r="F2054" s="4">
        <v>12</v>
      </c>
      <c r="G2054" s="4" t="s">
        <v>6794</v>
      </c>
      <c r="H2054" s="4" t="s">
        <v>6795</v>
      </c>
      <c r="I2054" s="4">
        <v>4</v>
      </c>
      <c r="L2054" s="4">
        <v>2</v>
      </c>
      <c r="M2054" s="4" t="s">
        <v>7065</v>
      </c>
      <c r="N2054" s="4" t="s">
        <v>7066</v>
      </c>
      <c r="S2054" s="4" t="s">
        <v>2116</v>
      </c>
      <c r="T2054" s="4" t="s">
        <v>2117</v>
      </c>
      <c r="U2054" s="4" t="s">
        <v>1236</v>
      </c>
      <c r="V2054" s="4" t="s">
        <v>1237</v>
      </c>
      <c r="Y2054" s="4" t="s">
        <v>306</v>
      </c>
      <c r="Z2054" s="4" t="s">
        <v>307</v>
      </c>
      <c r="AC2054" s="4">
        <v>52</v>
      </c>
      <c r="AD2054" s="4" t="s">
        <v>480</v>
      </c>
      <c r="AE2054" s="4" t="s">
        <v>481</v>
      </c>
    </row>
    <row r="2055" spans="1:72" ht="13.5" customHeight="1">
      <c r="A2055" s="6" t="str">
        <f>HYPERLINK("http://kyu.snu.ac.kr/sdhj/index.jsp?type=hj/GK14791_00IM0001_158a.jpg","1870_해북촌_158a")</f>
        <v>1870_해북촌_158a</v>
      </c>
      <c r="B2055" s="4">
        <v>1870</v>
      </c>
      <c r="C2055" s="4" t="s">
        <v>9206</v>
      </c>
      <c r="D2055" s="4" t="s">
        <v>9207</v>
      </c>
      <c r="E2055" s="4">
        <v>2054</v>
      </c>
      <c r="F2055" s="4">
        <v>12</v>
      </c>
      <c r="G2055" s="4" t="s">
        <v>6794</v>
      </c>
      <c r="H2055" s="4" t="s">
        <v>6795</v>
      </c>
      <c r="I2055" s="4">
        <v>4</v>
      </c>
      <c r="L2055" s="4">
        <v>2</v>
      </c>
      <c r="M2055" s="4" t="s">
        <v>7065</v>
      </c>
      <c r="N2055" s="4" t="s">
        <v>7066</v>
      </c>
      <c r="S2055" s="4" t="s">
        <v>4978</v>
      </c>
      <c r="T2055" s="4" t="s">
        <v>4979</v>
      </c>
      <c r="AC2055" s="4">
        <v>18</v>
      </c>
    </row>
    <row r="2056" spans="1:72" ht="13.5" customHeight="1">
      <c r="A2056" s="6" t="str">
        <f>HYPERLINK("http://kyu.snu.ac.kr/sdhj/index.jsp?type=hj/GK14791_00IM0001_158a.jpg","1870_해북촌_158a")</f>
        <v>1870_해북촌_158a</v>
      </c>
      <c r="B2056" s="4">
        <v>1870</v>
      </c>
      <c r="C2056" s="4" t="s">
        <v>9206</v>
      </c>
      <c r="D2056" s="4" t="s">
        <v>9207</v>
      </c>
      <c r="E2056" s="4">
        <v>2055</v>
      </c>
      <c r="F2056" s="4">
        <v>12</v>
      </c>
      <c r="G2056" s="4" t="s">
        <v>6794</v>
      </c>
      <c r="H2056" s="4" t="s">
        <v>6795</v>
      </c>
      <c r="I2056" s="4">
        <v>4</v>
      </c>
      <c r="L2056" s="4">
        <v>2</v>
      </c>
      <c r="M2056" s="4" t="s">
        <v>7065</v>
      </c>
      <c r="N2056" s="4" t="s">
        <v>7066</v>
      </c>
      <c r="T2056" s="4" t="s">
        <v>9208</v>
      </c>
      <c r="U2056" s="4" t="s">
        <v>138</v>
      </c>
      <c r="V2056" s="4" t="s">
        <v>139</v>
      </c>
      <c r="Y2056" s="4" t="s">
        <v>1917</v>
      </c>
      <c r="Z2056" s="4" t="s">
        <v>1918</v>
      </c>
      <c r="AD2056" s="4" t="s">
        <v>1000</v>
      </c>
      <c r="AE2056" s="4" t="s">
        <v>1001</v>
      </c>
    </row>
    <row r="2057" spans="1:72" ht="13.5" customHeight="1">
      <c r="A2057" s="6" t="str">
        <f>HYPERLINK("http://kyu.snu.ac.kr/sdhj/index.jsp?type=hj/GK14791_00IM0001_158b.jpg","1870_해북촌_158b")</f>
        <v>1870_해북촌_158b</v>
      </c>
      <c r="B2057" s="4">
        <v>1870</v>
      </c>
      <c r="C2057" s="4" t="s">
        <v>9206</v>
      </c>
      <c r="D2057" s="4" t="s">
        <v>9207</v>
      </c>
      <c r="E2057" s="4">
        <v>2056</v>
      </c>
      <c r="F2057" s="4">
        <v>12</v>
      </c>
      <c r="G2057" s="4" t="s">
        <v>6794</v>
      </c>
      <c r="H2057" s="4" t="s">
        <v>6795</v>
      </c>
      <c r="I2057" s="4">
        <v>4</v>
      </c>
      <c r="L2057" s="4">
        <v>3</v>
      </c>
      <c r="M2057" s="4" t="s">
        <v>7045</v>
      </c>
      <c r="N2057" s="4" t="s">
        <v>7083</v>
      </c>
      <c r="T2057" s="4" t="s">
        <v>9913</v>
      </c>
      <c r="U2057" s="4" t="s">
        <v>10458</v>
      </c>
      <c r="V2057" s="4" t="s">
        <v>10459</v>
      </c>
      <c r="W2057" s="4" t="s">
        <v>126</v>
      </c>
      <c r="X2057" s="4" t="s">
        <v>9914</v>
      </c>
      <c r="Y2057" s="4" t="s">
        <v>7084</v>
      </c>
      <c r="Z2057" s="4" t="s">
        <v>7085</v>
      </c>
      <c r="AC2057" s="4">
        <v>64</v>
      </c>
      <c r="AD2057" s="4" t="s">
        <v>448</v>
      </c>
      <c r="AE2057" s="4" t="s">
        <v>449</v>
      </c>
      <c r="AJ2057" s="4" t="s">
        <v>34</v>
      </c>
      <c r="AK2057" s="4" t="s">
        <v>35</v>
      </c>
      <c r="AL2057" s="4" t="s">
        <v>115</v>
      </c>
      <c r="AM2057" s="4" t="s">
        <v>9915</v>
      </c>
      <c r="AT2057" s="4" t="s">
        <v>1977</v>
      </c>
      <c r="AU2057" s="4" t="s">
        <v>1978</v>
      </c>
      <c r="AV2057" s="4" t="s">
        <v>3006</v>
      </c>
      <c r="AW2057" s="4" t="s">
        <v>1657</v>
      </c>
      <c r="BG2057" s="4" t="s">
        <v>1977</v>
      </c>
      <c r="BH2057" s="4" t="s">
        <v>1978</v>
      </c>
      <c r="BI2057" s="4" t="s">
        <v>7086</v>
      </c>
      <c r="BJ2057" s="4" t="s">
        <v>7087</v>
      </c>
      <c r="BK2057" s="4" t="s">
        <v>1977</v>
      </c>
      <c r="BL2057" s="4" t="s">
        <v>1978</v>
      </c>
      <c r="BM2057" s="4" t="s">
        <v>2172</v>
      </c>
      <c r="BN2057" s="4" t="s">
        <v>2173</v>
      </c>
      <c r="BO2057" s="4" t="s">
        <v>1977</v>
      </c>
      <c r="BP2057" s="4" t="s">
        <v>1978</v>
      </c>
      <c r="BQ2057" s="4" t="s">
        <v>7088</v>
      </c>
      <c r="BR2057" s="4" t="s">
        <v>7089</v>
      </c>
      <c r="BS2057" s="4" t="s">
        <v>697</v>
      </c>
      <c r="BT2057" s="4" t="s">
        <v>698</v>
      </c>
    </row>
    <row r="2058" spans="1:72" ht="13.5" customHeight="1">
      <c r="A2058" s="6" t="str">
        <f>HYPERLINK("http://kyu.snu.ac.kr/sdhj/index.jsp?type=hj/GK14791_00IM0001_158b.jpg","1870_해북촌_158b")</f>
        <v>1870_해북촌_158b</v>
      </c>
      <c r="B2058" s="4">
        <v>1870</v>
      </c>
      <c r="C2058" s="4" t="s">
        <v>9897</v>
      </c>
      <c r="D2058" s="4" t="s">
        <v>9898</v>
      </c>
      <c r="E2058" s="4">
        <v>2057</v>
      </c>
      <c r="F2058" s="4">
        <v>12</v>
      </c>
      <c r="G2058" s="4" t="s">
        <v>6794</v>
      </c>
      <c r="H2058" s="4" t="s">
        <v>6795</v>
      </c>
      <c r="I2058" s="4">
        <v>4</v>
      </c>
      <c r="L2058" s="4">
        <v>3</v>
      </c>
      <c r="M2058" s="4" t="s">
        <v>7045</v>
      </c>
      <c r="N2058" s="4" t="s">
        <v>7083</v>
      </c>
      <c r="S2058" s="4" t="s">
        <v>4978</v>
      </c>
      <c r="T2058" s="4" t="s">
        <v>4979</v>
      </c>
      <c r="AC2058" s="4">
        <v>19</v>
      </c>
      <c r="AD2058" s="4" t="s">
        <v>1027</v>
      </c>
      <c r="AE2058" s="4" t="s">
        <v>1028</v>
      </c>
    </row>
    <row r="2059" spans="1:72" ht="13.5" customHeight="1">
      <c r="A2059" s="6" t="str">
        <f>HYPERLINK("http://kyu.snu.ac.kr/sdhj/index.jsp?type=hj/GK14791_00IM0001_158b.jpg","1870_해북촌_158b")</f>
        <v>1870_해북촌_158b</v>
      </c>
      <c r="B2059" s="4">
        <v>1870</v>
      </c>
      <c r="C2059" s="4" t="s">
        <v>9152</v>
      </c>
      <c r="D2059" s="4" t="s">
        <v>9153</v>
      </c>
      <c r="E2059" s="4">
        <v>2058</v>
      </c>
      <c r="F2059" s="4">
        <v>12</v>
      </c>
      <c r="G2059" s="4" t="s">
        <v>6794</v>
      </c>
      <c r="H2059" s="4" t="s">
        <v>6795</v>
      </c>
      <c r="I2059" s="4">
        <v>4</v>
      </c>
      <c r="L2059" s="4">
        <v>3</v>
      </c>
      <c r="M2059" s="4" t="s">
        <v>7045</v>
      </c>
      <c r="N2059" s="4" t="s">
        <v>7083</v>
      </c>
      <c r="T2059" s="4" t="s">
        <v>9916</v>
      </c>
      <c r="U2059" s="4" t="s">
        <v>138</v>
      </c>
      <c r="V2059" s="4" t="s">
        <v>139</v>
      </c>
      <c r="Y2059" s="4" t="s">
        <v>7090</v>
      </c>
      <c r="Z2059" s="4" t="s">
        <v>7091</v>
      </c>
      <c r="AD2059" s="4" t="s">
        <v>765</v>
      </c>
      <c r="AE2059" s="4" t="s">
        <v>766</v>
      </c>
    </row>
    <row r="2060" spans="1:72" ht="13.5" customHeight="1">
      <c r="A2060" s="6" t="str">
        <f>HYPERLINK("http://kyu.snu.ac.kr/sdhj/index.jsp?type=hj/GK14791_00IM0001_158b.jpg","1870_해북촌_158b")</f>
        <v>1870_해북촌_158b</v>
      </c>
      <c r="B2060" s="4">
        <v>1870</v>
      </c>
      <c r="C2060" s="4" t="s">
        <v>9152</v>
      </c>
      <c r="D2060" s="4" t="s">
        <v>9153</v>
      </c>
      <c r="E2060" s="4">
        <v>2059</v>
      </c>
      <c r="F2060" s="4">
        <v>12</v>
      </c>
      <c r="G2060" s="4" t="s">
        <v>6794</v>
      </c>
      <c r="H2060" s="4" t="s">
        <v>6795</v>
      </c>
      <c r="I2060" s="4">
        <v>4</v>
      </c>
      <c r="L2060" s="4">
        <v>3</v>
      </c>
      <c r="M2060" s="4" t="s">
        <v>7045</v>
      </c>
      <c r="N2060" s="4" t="s">
        <v>7083</v>
      </c>
      <c r="T2060" s="4" t="s">
        <v>9916</v>
      </c>
      <c r="U2060" s="4" t="s">
        <v>138</v>
      </c>
      <c r="V2060" s="4" t="s">
        <v>139</v>
      </c>
      <c r="Y2060" s="4" t="s">
        <v>7092</v>
      </c>
      <c r="Z2060" s="4" t="s">
        <v>7093</v>
      </c>
      <c r="AD2060" s="4" t="s">
        <v>378</v>
      </c>
      <c r="AE2060" s="4" t="s">
        <v>379</v>
      </c>
    </row>
    <row r="2061" spans="1:72" ht="13.5" customHeight="1">
      <c r="A2061" s="6" t="str">
        <f>HYPERLINK("http://kyu.snu.ac.kr/sdhj/index.jsp?type=hj/GK14791_00IM0001_158b.jpg","1870_해북촌_158b")</f>
        <v>1870_해북촌_158b</v>
      </c>
      <c r="B2061" s="4">
        <v>1870</v>
      </c>
      <c r="C2061" s="4" t="s">
        <v>9152</v>
      </c>
      <c r="D2061" s="4" t="s">
        <v>9153</v>
      </c>
      <c r="E2061" s="4">
        <v>2060</v>
      </c>
      <c r="F2061" s="4">
        <v>12</v>
      </c>
      <c r="G2061" s="4" t="s">
        <v>6794</v>
      </c>
      <c r="H2061" s="4" t="s">
        <v>6795</v>
      </c>
      <c r="I2061" s="4">
        <v>4</v>
      </c>
      <c r="L2061" s="4">
        <v>4</v>
      </c>
      <c r="M2061" s="4" t="s">
        <v>7094</v>
      </c>
      <c r="N2061" s="4" t="s">
        <v>7095</v>
      </c>
      <c r="Q2061" s="4" t="s">
        <v>7096</v>
      </c>
      <c r="R2061" s="4" t="s">
        <v>10460</v>
      </c>
      <c r="T2061" s="4" t="s">
        <v>9219</v>
      </c>
      <c r="U2061" s="4" t="s">
        <v>73</v>
      </c>
      <c r="V2061" s="4" t="s">
        <v>74</v>
      </c>
      <c r="W2061" s="4" t="s">
        <v>10461</v>
      </c>
      <c r="X2061" s="4" t="s">
        <v>9760</v>
      </c>
      <c r="Y2061" s="4" t="s">
        <v>7097</v>
      </c>
      <c r="Z2061" s="4" t="s">
        <v>10462</v>
      </c>
      <c r="AC2061" s="4">
        <v>49</v>
      </c>
      <c r="AD2061" s="4" t="s">
        <v>330</v>
      </c>
      <c r="AE2061" s="4" t="s">
        <v>331</v>
      </c>
      <c r="AJ2061" s="4" t="s">
        <v>34</v>
      </c>
      <c r="AK2061" s="4" t="s">
        <v>35</v>
      </c>
      <c r="AL2061" s="4" t="s">
        <v>222</v>
      </c>
      <c r="AM2061" s="4" t="s">
        <v>223</v>
      </c>
      <c r="AT2061" s="4" t="s">
        <v>82</v>
      </c>
      <c r="AU2061" s="4" t="s">
        <v>83</v>
      </c>
      <c r="AV2061" s="4" t="s">
        <v>7098</v>
      </c>
      <c r="AW2061" s="4" t="s">
        <v>2719</v>
      </c>
      <c r="BG2061" s="4" t="s">
        <v>82</v>
      </c>
      <c r="BH2061" s="4" t="s">
        <v>83</v>
      </c>
      <c r="BI2061" s="4" t="s">
        <v>7099</v>
      </c>
      <c r="BJ2061" s="4" t="s">
        <v>7100</v>
      </c>
      <c r="BK2061" s="4" t="s">
        <v>82</v>
      </c>
      <c r="BL2061" s="4" t="s">
        <v>83</v>
      </c>
      <c r="BM2061" s="4" t="s">
        <v>7101</v>
      </c>
      <c r="BN2061" s="4" t="s">
        <v>7102</v>
      </c>
      <c r="BO2061" s="4" t="s">
        <v>82</v>
      </c>
      <c r="BP2061" s="4" t="s">
        <v>83</v>
      </c>
      <c r="BQ2061" s="4" t="s">
        <v>7103</v>
      </c>
      <c r="BR2061" s="4" t="s">
        <v>7104</v>
      </c>
      <c r="BS2061" s="4" t="s">
        <v>2936</v>
      </c>
      <c r="BT2061" s="4" t="s">
        <v>2937</v>
      </c>
    </row>
    <row r="2062" spans="1:72" ht="13.5" customHeight="1">
      <c r="A2062" s="6" t="str">
        <f>HYPERLINK("http://kyu.snu.ac.kr/sdhj/index.jsp?type=hj/GK14791_00IM0001_158b.jpg","1870_해북촌_158b")</f>
        <v>1870_해북촌_158b</v>
      </c>
      <c r="B2062" s="4">
        <v>1870</v>
      </c>
      <c r="C2062" s="4" t="s">
        <v>9652</v>
      </c>
      <c r="D2062" s="4" t="s">
        <v>9653</v>
      </c>
      <c r="E2062" s="4">
        <v>2061</v>
      </c>
      <c r="F2062" s="4">
        <v>12</v>
      </c>
      <c r="G2062" s="4" t="s">
        <v>6794</v>
      </c>
      <c r="H2062" s="4" t="s">
        <v>6795</v>
      </c>
      <c r="I2062" s="4">
        <v>4</v>
      </c>
      <c r="L2062" s="4">
        <v>4</v>
      </c>
      <c r="M2062" s="4" t="s">
        <v>7094</v>
      </c>
      <c r="N2062" s="4" t="s">
        <v>7095</v>
      </c>
      <c r="S2062" s="4" t="s">
        <v>96</v>
      </c>
      <c r="T2062" s="4" t="s">
        <v>97</v>
      </c>
      <c r="W2062" s="4" t="s">
        <v>647</v>
      </c>
      <c r="X2062" s="4" t="s">
        <v>648</v>
      </c>
      <c r="Y2062" s="4" t="s">
        <v>100</v>
      </c>
      <c r="Z2062" s="4" t="s">
        <v>101</v>
      </c>
      <c r="AC2062" s="4">
        <v>49</v>
      </c>
      <c r="AD2062" s="4" t="s">
        <v>330</v>
      </c>
      <c r="AE2062" s="4" t="s">
        <v>331</v>
      </c>
      <c r="AJ2062" s="4" t="s">
        <v>34</v>
      </c>
      <c r="AK2062" s="4" t="s">
        <v>35</v>
      </c>
      <c r="AL2062" s="4" t="s">
        <v>697</v>
      </c>
      <c r="AM2062" s="4" t="s">
        <v>698</v>
      </c>
      <c r="AT2062" s="4" t="s">
        <v>82</v>
      </c>
      <c r="AU2062" s="4" t="s">
        <v>83</v>
      </c>
      <c r="AV2062" s="4" t="s">
        <v>6903</v>
      </c>
      <c r="AW2062" s="4" t="s">
        <v>3894</v>
      </c>
      <c r="BG2062" s="4" t="s">
        <v>82</v>
      </c>
      <c r="BH2062" s="4" t="s">
        <v>83</v>
      </c>
      <c r="BI2062" s="4" t="s">
        <v>6904</v>
      </c>
      <c r="BJ2062" s="4" t="s">
        <v>6905</v>
      </c>
      <c r="BK2062" s="4" t="s">
        <v>82</v>
      </c>
      <c r="BL2062" s="4" t="s">
        <v>83</v>
      </c>
      <c r="BM2062" s="4" t="s">
        <v>6906</v>
      </c>
      <c r="BN2062" s="4" t="s">
        <v>6907</v>
      </c>
      <c r="BO2062" s="4" t="s">
        <v>82</v>
      </c>
      <c r="BP2062" s="4" t="s">
        <v>83</v>
      </c>
      <c r="BQ2062" s="4" t="s">
        <v>7105</v>
      </c>
      <c r="BR2062" s="4" t="s">
        <v>6909</v>
      </c>
      <c r="BS2062" s="4" t="s">
        <v>222</v>
      </c>
      <c r="BT2062" s="4" t="s">
        <v>223</v>
      </c>
    </row>
    <row r="2063" spans="1:72" ht="13.5" customHeight="1">
      <c r="A2063" s="6" t="str">
        <f>HYPERLINK("http://kyu.snu.ac.kr/sdhj/index.jsp?type=hj/GK14791_00IM0001_158b.jpg","1870_해북촌_158b")</f>
        <v>1870_해북촌_158b</v>
      </c>
      <c r="B2063" s="4">
        <v>1870</v>
      </c>
      <c r="C2063" s="4" t="s">
        <v>9523</v>
      </c>
      <c r="D2063" s="4" t="s">
        <v>9524</v>
      </c>
      <c r="E2063" s="4">
        <v>2062</v>
      </c>
      <c r="F2063" s="4">
        <v>12</v>
      </c>
      <c r="G2063" s="4" t="s">
        <v>6794</v>
      </c>
      <c r="H2063" s="4" t="s">
        <v>6795</v>
      </c>
      <c r="I2063" s="4">
        <v>4</v>
      </c>
      <c r="L2063" s="4">
        <v>4</v>
      </c>
      <c r="M2063" s="4" t="s">
        <v>7094</v>
      </c>
      <c r="N2063" s="4" t="s">
        <v>7095</v>
      </c>
      <c r="S2063" s="4" t="s">
        <v>116</v>
      </c>
      <c r="T2063" s="4" t="s">
        <v>117</v>
      </c>
      <c r="Y2063" s="4" t="s">
        <v>7106</v>
      </c>
      <c r="Z2063" s="4" t="s">
        <v>7107</v>
      </c>
      <c r="AC2063" s="4">
        <v>18</v>
      </c>
      <c r="AD2063" s="4" t="s">
        <v>122</v>
      </c>
      <c r="AE2063" s="4" t="s">
        <v>123</v>
      </c>
    </row>
    <row r="2064" spans="1:72" ht="13.5" customHeight="1">
      <c r="A2064" s="6" t="str">
        <f>HYPERLINK("http://kyu.snu.ac.kr/sdhj/index.jsp?type=hj/GK14791_00IM0001_158b.jpg","1870_해북촌_158b")</f>
        <v>1870_해북촌_158b</v>
      </c>
      <c r="B2064" s="4">
        <v>1870</v>
      </c>
      <c r="C2064" s="4" t="s">
        <v>9224</v>
      </c>
      <c r="D2064" s="4" t="s">
        <v>9225</v>
      </c>
      <c r="E2064" s="4">
        <v>2063</v>
      </c>
      <c r="F2064" s="4">
        <v>12</v>
      </c>
      <c r="G2064" s="4" t="s">
        <v>6794</v>
      </c>
      <c r="H2064" s="4" t="s">
        <v>6795</v>
      </c>
      <c r="I2064" s="4">
        <v>4</v>
      </c>
      <c r="L2064" s="4">
        <v>4</v>
      </c>
      <c r="M2064" s="4" t="s">
        <v>7094</v>
      </c>
      <c r="N2064" s="4" t="s">
        <v>7095</v>
      </c>
      <c r="T2064" s="4" t="s">
        <v>9227</v>
      </c>
      <c r="U2064" s="4" t="s">
        <v>138</v>
      </c>
      <c r="V2064" s="4" t="s">
        <v>139</v>
      </c>
      <c r="Y2064" s="4" t="s">
        <v>4209</v>
      </c>
      <c r="Z2064" s="4" t="s">
        <v>4210</v>
      </c>
      <c r="AD2064" s="4" t="s">
        <v>274</v>
      </c>
      <c r="AE2064" s="4" t="s">
        <v>275</v>
      </c>
    </row>
    <row r="2065" spans="1:72" ht="13.5" customHeight="1">
      <c r="A2065" s="6" t="str">
        <f>HYPERLINK("http://kyu.snu.ac.kr/sdhj/index.jsp?type=hj/GK14791_00IM0001_158b.jpg","1870_해북촌_158b")</f>
        <v>1870_해북촌_158b</v>
      </c>
      <c r="B2065" s="4">
        <v>1870</v>
      </c>
      <c r="C2065" s="4" t="s">
        <v>9224</v>
      </c>
      <c r="D2065" s="4" t="s">
        <v>9225</v>
      </c>
      <c r="E2065" s="4">
        <v>2064</v>
      </c>
      <c r="F2065" s="4">
        <v>12</v>
      </c>
      <c r="G2065" s="4" t="s">
        <v>6794</v>
      </c>
      <c r="H2065" s="4" t="s">
        <v>6795</v>
      </c>
      <c r="I2065" s="4">
        <v>4</v>
      </c>
      <c r="L2065" s="4">
        <v>4</v>
      </c>
      <c r="M2065" s="4" t="s">
        <v>7094</v>
      </c>
      <c r="N2065" s="4" t="s">
        <v>7095</v>
      </c>
      <c r="T2065" s="4" t="s">
        <v>9227</v>
      </c>
      <c r="U2065" s="4" t="s">
        <v>138</v>
      </c>
      <c r="V2065" s="4" t="s">
        <v>139</v>
      </c>
      <c r="Y2065" s="4" t="s">
        <v>7108</v>
      </c>
      <c r="Z2065" s="4" t="s">
        <v>7109</v>
      </c>
      <c r="AD2065" s="4" t="s">
        <v>308</v>
      </c>
      <c r="AE2065" s="4" t="s">
        <v>309</v>
      </c>
    </row>
    <row r="2066" spans="1:72" ht="13.5" customHeight="1">
      <c r="A2066" s="6" t="str">
        <f>HYPERLINK("http://kyu.snu.ac.kr/sdhj/index.jsp?type=hj/GK14791_00IM0001_158b.jpg","1870_해북촌_158b")</f>
        <v>1870_해북촌_158b</v>
      </c>
      <c r="B2066" s="4">
        <v>1870</v>
      </c>
      <c r="C2066" s="4" t="s">
        <v>9050</v>
      </c>
      <c r="D2066" s="4" t="s">
        <v>9051</v>
      </c>
      <c r="E2066" s="4">
        <v>2065</v>
      </c>
      <c r="F2066" s="4">
        <v>12</v>
      </c>
      <c r="G2066" s="4" t="s">
        <v>6794</v>
      </c>
      <c r="H2066" s="4" t="s">
        <v>6795</v>
      </c>
      <c r="I2066" s="4">
        <v>4</v>
      </c>
      <c r="L2066" s="4">
        <v>5</v>
      </c>
      <c r="M2066" s="4" t="s">
        <v>7110</v>
      </c>
      <c r="N2066" s="4" t="s">
        <v>7111</v>
      </c>
      <c r="T2066" s="4" t="s">
        <v>9443</v>
      </c>
      <c r="U2066" s="4" t="s">
        <v>73</v>
      </c>
      <c r="V2066" s="4" t="s">
        <v>74</v>
      </c>
      <c r="W2066" s="4" t="s">
        <v>126</v>
      </c>
      <c r="X2066" s="4" t="s">
        <v>10463</v>
      </c>
      <c r="Y2066" s="4" t="s">
        <v>7112</v>
      </c>
      <c r="Z2066" s="4" t="s">
        <v>7113</v>
      </c>
      <c r="AC2066" s="4">
        <v>51</v>
      </c>
      <c r="AD2066" s="4" t="s">
        <v>588</v>
      </c>
      <c r="AE2066" s="4" t="s">
        <v>589</v>
      </c>
      <c r="AJ2066" s="4" t="s">
        <v>34</v>
      </c>
      <c r="AK2066" s="4" t="s">
        <v>35</v>
      </c>
      <c r="AL2066" s="4" t="s">
        <v>2301</v>
      </c>
      <c r="AM2066" s="4" t="s">
        <v>2302</v>
      </c>
      <c r="AT2066" s="4" t="s">
        <v>82</v>
      </c>
      <c r="AU2066" s="4" t="s">
        <v>83</v>
      </c>
      <c r="AV2066" s="4" t="s">
        <v>7114</v>
      </c>
      <c r="AW2066" s="4" t="s">
        <v>7115</v>
      </c>
      <c r="BG2066" s="4" t="s">
        <v>82</v>
      </c>
      <c r="BH2066" s="4" t="s">
        <v>83</v>
      </c>
      <c r="BI2066" s="4" t="s">
        <v>7116</v>
      </c>
      <c r="BJ2066" s="4" t="s">
        <v>7117</v>
      </c>
      <c r="BK2066" s="4" t="s">
        <v>82</v>
      </c>
      <c r="BL2066" s="4" t="s">
        <v>83</v>
      </c>
      <c r="BM2066" s="4" t="s">
        <v>7118</v>
      </c>
      <c r="BN2066" s="4" t="s">
        <v>7119</v>
      </c>
      <c r="BO2066" s="4" t="s">
        <v>82</v>
      </c>
      <c r="BP2066" s="4" t="s">
        <v>83</v>
      </c>
      <c r="BQ2066" s="4" t="s">
        <v>7120</v>
      </c>
      <c r="BR2066" s="4" t="s">
        <v>7121</v>
      </c>
      <c r="BS2066" s="4" t="s">
        <v>260</v>
      </c>
      <c r="BT2066" s="4" t="s">
        <v>261</v>
      </c>
    </row>
    <row r="2067" spans="1:72" ht="13.5" customHeight="1">
      <c r="A2067" s="6" t="str">
        <f>HYPERLINK("http://kyu.snu.ac.kr/sdhj/index.jsp?type=hj/GK14791_00IM0001_158b.jpg","1870_해북촌_158b")</f>
        <v>1870_해북촌_158b</v>
      </c>
      <c r="B2067" s="4">
        <v>1870</v>
      </c>
      <c r="C2067" s="4" t="s">
        <v>9347</v>
      </c>
      <c r="D2067" s="4" t="s">
        <v>9348</v>
      </c>
      <c r="E2067" s="4">
        <v>2066</v>
      </c>
      <c r="F2067" s="4">
        <v>12</v>
      </c>
      <c r="G2067" s="4" t="s">
        <v>6794</v>
      </c>
      <c r="H2067" s="4" t="s">
        <v>6795</v>
      </c>
      <c r="I2067" s="4">
        <v>4</v>
      </c>
      <c r="L2067" s="4">
        <v>5</v>
      </c>
      <c r="M2067" s="4" t="s">
        <v>7110</v>
      </c>
      <c r="N2067" s="4" t="s">
        <v>7111</v>
      </c>
      <c r="S2067" s="4" t="s">
        <v>96</v>
      </c>
      <c r="T2067" s="4" t="s">
        <v>97</v>
      </c>
      <c r="W2067" s="4" t="s">
        <v>310</v>
      </c>
      <c r="X2067" s="4" t="s">
        <v>311</v>
      </c>
      <c r="Y2067" s="4" t="s">
        <v>100</v>
      </c>
      <c r="Z2067" s="4" t="s">
        <v>101</v>
      </c>
      <c r="AC2067" s="4">
        <v>45</v>
      </c>
      <c r="AD2067" s="4" t="s">
        <v>510</v>
      </c>
      <c r="AE2067" s="4" t="s">
        <v>511</v>
      </c>
      <c r="AJ2067" s="4" t="s">
        <v>104</v>
      </c>
      <c r="AK2067" s="4" t="s">
        <v>105</v>
      </c>
      <c r="AL2067" s="4" t="s">
        <v>3721</v>
      </c>
      <c r="AM2067" s="4" t="s">
        <v>910</v>
      </c>
      <c r="AT2067" s="4" t="s">
        <v>82</v>
      </c>
      <c r="AU2067" s="4" t="s">
        <v>83</v>
      </c>
      <c r="AV2067" s="4" t="s">
        <v>8985</v>
      </c>
      <c r="AW2067" s="4" t="s">
        <v>10432</v>
      </c>
      <c r="BG2067" s="4" t="s">
        <v>82</v>
      </c>
      <c r="BH2067" s="4" t="s">
        <v>83</v>
      </c>
      <c r="BI2067" s="4" t="s">
        <v>10433</v>
      </c>
      <c r="BJ2067" s="4" t="s">
        <v>3200</v>
      </c>
      <c r="BK2067" s="4" t="s">
        <v>82</v>
      </c>
      <c r="BL2067" s="4" t="s">
        <v>83</v>
      </c>
      <c r="BM2067" s="4" t="s">
        <v>6873</v>
      </c>
      <c r="BN2067" s="4" t="s">
        <v>3230</v>
      </c>
      <c r="BO2067" s="4" t="s">
        <v>82</v>
      </c>
      <c r="BP2067" s="4" t="s">
        <v>83</v>
      </c>
      <c r="BQ2067" s="4" t="s">
        <v>6874</v>
      </c>
      <c r="BR2067" s="4" t="s">
        <v>6875</v>
      </c>
      <c r="BS2067" s="4" t="s">
        <v>222</v>
      </c>
      <c r="BT2067" s="4" t="s">
        <v>223</v>
      </c>
    </row>
    <row r="2068" spans="1:72" ht="13.5" customHeight="1">
      <c r="A2068" s="6" t="str">
        <f>HYPERLINK("http://kyu.snu.ac.kr/sdhj/index.jsp?type=hj/GK14791_00IM0001_158b.jpg","1870_해북촌_158b")</f>
        <v>1870_해북촌_158b</v>
      </c>
      <c r="B2068" s="4">
        <v>1870</v>
      </c>
      <c r="C2068" s="4" t="s">
        <v>9199</v>
      </c>
      <c r="D2068" s="4" t="s">
        <v>9200</v>
      </c>
      <c r="E2068" s="4">
        <v>2067</v>
      </c>
      <c r="F2068" s="4">
        <v>12</v>
      </c>
      <c r="G2068" s="4" t="s">
        <v>6794</v>
      </c>
      <c r="H2068" s="4" t="s">
        <v>6795</v>
      </c>
      <c r="I2068" s="4">
        <v>4</v>
      </c>
      <c r="L2068" s="4">
        <v>5</v>
      </c>
      <c r="M2068" s="4" t="s">
        <v>7110</v>
      </c>
      <c r="N2068" s="4" t="s">
        <v>7111</v>
      </c>
      <c r="T2068" s="4" t="s">
        <v>9447</v>
      </c>
      <c r="U2068" s="4" t="s">
        <v>284</v>
      </c>
      <c r="V2068" s="4" t="s">
        <v>285</v>
      </c>
      <c r="Y2068" s="4" t="s">
        <v>7122</v>
      </c>
      <c r="Z2068" s="4" t="s">
        <v>7123</v>
      </c>
      <c r="AD2068" s="4" t="s">
        <v>242</v>
      </c>
      <c r="AE2068" s="4" t="s">
        <v>243</v>
      </c>
    </row>
    <row r="2069" spans="1:72" ht="13.5" customHeight="1">
      <c r="A2069" s="6" t="str">
        <f>HYPERLINK("http://kyu.snu.ac.kr/sdhj/index.jsp?type=hj/GK14791_00IM0001_158b.jpg","1870_해북촌_158b")</f>
        <v>1870_해북촌_158b</v>
      </c>
      <c r="B2069" s="4">
        <v>1870</v>
      </c>
      <c r="C2069" s="4" t="s">
        <v>9445</v>
      </c>
      <c r="D2069" s="4" t="s">
        <v>9446</v>
      </c>
      <c r="E2069" s="4">
        <v>2068</v>
      </c>
      <c r="F2069" s="4">
        <v>12</v>
      </c>
      <c r="G2069" s="4" t="s">
        <v>6794</v>
      </c>
      <c r="H2069" s="4" t="s">
        <v>6795</v>
      </c>
      <c r="I2069" s="4">
        <v>5</v>
      </c>
      <c r="J2069" s="4" t="s">
        <v>7124</v>
      </c>
      <c r="K2069" s="4" t="s">
        <v>7125</v>
      </c>
      <c r="L2069" s="4">
        <v>1</v>
      </c>
      <c r="M2069" s="4" t="s">
        <v>7124</v>
      </c>
      <c r="N2069" s="4" t="s">
        <v>7125</v>
      </c>
      <c r="T2069" s="4" t="s">
        <v>9228</v>
      </c>
      <c r="U2069" s="4" t="s">
        <v>7126</v>
      </c>
      <c r="V2069" s="4" t="s">
        <v>7127</v>
      </c>
      <c r="W2069" s="4" t="s">
        <v>198</v>
      </c>
      <c r="X2069" s="4" t="s">
        <v>199</v>
      </c>
      <c r="Y2069" s="4" t="s">
        <v>7128</v>
      </c>
      <c r="Z2069" s="4" t="s">
        <v>7129</v>
      </c>
      <c r="AC2069" s="4">
        <v>70</v>
      </c>
      <c r="AD2069" s="4" t="s">
        <v>947</v>
      </c>
      <c r="AE2069" s="4" t="s">
        <v>948</v>
      </c>
      <c r="AJ2069" s="4" t="s">
        <v>34</v>
      </c>
      <c r="AK2069" s="4" t="s">
        <v>35</v>
      </c>
      <c r="AL2069" s="4" t="s">
        <v>202</v>
      </c>
      <c r="AM2069" s="4" t="s">
        <v>203</v>
      </c>
      <c r="AT2069" s="4" t="s">
        <v>1977</v>
      </c>
      <c r="AU2069" s="4" t="s">
        <v>1978</v>
      </c>
      <c r="AV2069" s="4" t="s">
        <v>7130</v>
      </c>
      <c r="AW2069" s="4" t="s">
        <v>7131</v>
      </c>
      <c r="BG2069" s="4" t="s">
        <v>1977</v>
      </c>
      <c r="BH2069" s="4" t="s">
        <v>1978</v>
      </c>
      <c r="BI2069" s="4" t="s">
        <v>7132</v>
      </c>
      <c r="BJ2069" s="4" t="s">
        <v>3077</v>
      </c>
      <c r="BK2069" s="4" t="s">
        <v>1977</v>
      </c>
      <c r="BL2069" s="4" t="s">
        <v>1978</v>
      </c>
      <c r="BM2069" s="4" t="s">
        <v>7133</v>
      </c>
      <c r="BN2069" s="4" t="s">
        <v>7134</v>
      </c>
      <c r="BO2069" s="4" t="s">
        <v>1977</v>
      </c>
      <c r="BP2069" s="4" t="s">
        <v>1978</v>
      </c>
      <c r="BQ2069" s="4" t="s">
        <v>7135</v>
      </c>
      <c r="BR2069" s="4" t="s">
        <v>7136</v>
      </c>
      <c r="BS2069" s="4" t="s">
        <v>153</v>
      </c>
      <c r="BT2069" s="4" t="s">
        <v>154</v>
      </c>
    </row>
    <row r="2070" spans="1:72" ht="13.5" customHeight="1">
      <c r="A2070" s="6" t="str">
        <f>HYPERLINK("http://kyu.snu.ac.kr/sdhj/index.jsp?type=hj/GK14791_00IM0001_158b.jpg","1870_해북촌_158b")</f>
        <v>1870_해북촌_158b</v>
      </c>
      <c r="B2070" s="4">
        <v>1870</v>
      </c>
      <c r="C2070" s="4" t="s">
        <v>9895</v>
      </c>
      <c r="D2070" s="4" t="s">
        <v>9896</v>
      </c>
      <c r="E2070" s="4">
        <v>2069</v>
      </c>
      <c r="F2070" s="4">
        <v>12</v>
      </c>
      <c r="G2070" s="4" t="s">
        <v>6794</v>
      </c>
      <c r="H2070" s="4" t="s">
        <v>6795</v>
      </c>
      <c r="I2070" s="4">
        <v>5</v>
      </c>
      <c r="L2070" s="4">
        <v>1</v>
      </c>
      <c r="M2070" s="4" t="s">
        <v>7124</v>
      </c>
      <c r="N2070" s="4" t="s">
        <v>7125</v>
      </c>
      <c r="S2070" s="4" t="s">
        <v>96</v>
      </c>
      <c r="T2070" s="4" t="s">
        <v>97</v>
      </c>
      <c r="W2070" s="4" t="s">
        <v>75</v>
      </c>
      <c r="X2070" s="4" t="s">
        <v>9232</v>
      </c>
      <c r="Y2070" s="4" t="s">
        <v>21</v>
      </c>
      <c r="Z2070" s="4" t="s">
        <v>22</v>
      </c>
      <c r="AC2070" s="4">
        <v>70</v>
      </c>
      <c r="AD2070" s="4" t="s">
        <v>947</v>
      </c>
      <c r="AE2070" s="4" t="s">
        <v>948</v>
      </c>
      <c r="AJ2070" s="4" t="s">
        <v>34</v>
      </c>
      <c r="AK2070" s="4" t="s">
        <v>35</v>
      </c>
      <c r="AL2070" s="4" t="s">
        <v>222</v>
      </c>
      <c r="AM2070" s="4" t="s">
        <v>223</v>
      </c>
      <c r="AT2070" s="4" t="s">
        <v>1977</v>
      </c>
      <c r="AU2070" s="4" t="s">
        <v>1978</v>
      </c>
      <c r="AV2070" s="4" t="s">
        <v>7137</v>
      </c>
      <c r="AW2070" s="4" t="s">
        <v>7138</v>
      </c>
      <c r="BG2070" s="4" t="s">
        <v>1977</v>
      </c>
      <c r="BH2070" s="4" t="s">
        <v>1978</v>
      </c>
      <c r="BI2070" s="4" t="s">
        <v>7139</v>
      </c>
      <c r="BJ2070" s="4" t="s">
        <v>7140</v>
      </c>
      <c r="BK2070" s="4" t="s">
        <v>1977</v>
      </c>
      <c r="BL2070" s="4" t="s">
        <v>1978</v>
      </c>
      <c r="BM2070" s="4" t="s">
        <v>7141</v>
      </c>
      <c r="BN2070" s="4" t="s">
        <v>5083</v>
      </c>
      <c r="BO2070" s="4" t="s">
        <v>1977</v>
      </c>
      <c r="BP2070" s="4" t="s">
        <v>1978</v>
      </c>
      <c r="BQ2070" s="4" t="s">
        <v>7142</v>
      </c>
      <c r="BR2070" s="4" t="s">
        <v>7143</v>
      </c>
      <c r="BS2070" s="4" t="s">
        <v>115</v>
      </c>
      <c r="BT2070" s="4" t="s">
        <v>10464</v>
      </c>
    </row>
    <row r="2071" spans="1:72" ht="13.5" customHeight="1">
      <c r="A2071" s="6" t="str">
        <f>HYPERLINK("http://kyu.snu.ac.kr/sdhj/index.jsp?type=hj/GK14791_00IM0001_158b.jpg","1870_해북촌_158b")</f>
        <v>1870_해북촌_158b</v>
      </c>
      <c r="B2071" s="4">
        <v>1870</v>
      </c>
      <c r="C2071" s="4" t="s">
        <v>9163</v>
      </c>
      <c r="D2071" s="4" t="s">
        <v>9164</v>
      </c>
      <c r="E2071" s="4">
        <v>2070</v>
      </c>
      <c r="F2071" s="4">
        <v>12</v>
      </c>
      <c r="G2071" s="4" t="s">
        <v>6794</v>
      </c>
      <c r="H2071" s="4" t="s">
        <v>6795</v>
      </c>
      <c r="I2071" s="4">
        <v>5</v>
      </c>
      <c r="L2071" s="4">
        <v>1</v>
      </c>
      <c r="M2071" s="4" t="s">
        <v>7124</v>
      </c>
      <c r="N2071" s="4" t="s">
        <v>7125</v>
      </c>
      <c r="S2071" s="4" t="s">
        <v>116</v>
      </c>
      <c r="T2071" s="4" t="s">
        <v>117</v>
      </c>
      <c r="Y2071" s="4" t="s">
        <v>7144</v>
      </c>
      <c r="Z2071" s="4" t="s">
        <v>7145</v>
      </c>
      <c r="AC2071" s="4">
        <v>18</v>
      </c>
      <c r="AD2071" s="4" t="s">
        <v>122</v>
      </c>
      <c r="AE2071" s="4" t="s">
        <v>123</v>
      </c>
    </row>
    <row r="2072" spans="1:72" ht="13.5" customHeight="1">
      <c r="A2072" s="6" t="str">
        <f>HYPERLINK("http://kyu.snu.ac.kr/sdhj/index.jsp?type=hj/GK14791_00IM0001_158b.jpg","1870_해북촌_158b")</f>
        <v>1870_해북촌_158b</v>
      </c>
      <c r="B2072" s="4">
        <v>1870</v>
      </c>
      <c r="C2072" s="4" t="s">
        <v>9233</v>
      </c>
      <c r="D2072" s="4" t="s">
        <v>9234</v>
      </c>
      <c r="E2072" s="4">
        <v>2071</v>
      </c>
      <c r="F2072" s="4">
        <v>12</v>
      </c>
      <c r="G2072" s="4" t="s">
        <v>6794</v>
      </c>
      <c r="H2072" s="4" t="s">
        <v>6795</v>
      </c>
      <c r="I2072" s="4">
        <v>5</v>
      </c>
      <c r="L2072" s="4">
        <v>1</v>
      </c>
      <c r="M2072" s="4" t="s">
        <v>7124</v>
      </c>
      <c r="N2072" s="4" t="s">
        <v>7125</v>
      </c>
      <c r="S2072" s="4" t="s">
        <v>4978</v>
      </c>
      <c r="T2072" s="4" t="s">
        <v>4979</v>
      </c>
      <c r="AD2072" s="4" t="s">
        <v>765</v>
      </c>
      <c r="AE2072" s="4" t="s">
        <v>766</v>
      </c>
    </row>
    <row r="2073" spans="1:72" ht="13.5" customHeight="1">
      <c r="A2073" s="6" t="str">
        <f>HYPERLINK("http://kyu.snu.ac.kr/sdhj/index.jsp?type=hj/GK14791_00IM0001_158b.jpg","1870_해북촌_158b")</f>
        <v>1870_해북촌_158b</v>
      </c>
      <c r="B2073" s="4">
        <v>1870</v>
      </c>
      <c r="C2073" s="4" t="s">
        <v>9233</v>
      </c>
      <c r="D2073" s="4" t="s">
        <v>9234</v>
      </c>
      <c r="E2073" s="4">
        <v>2072</v>
      </c>
      <c r="F2073" s="4">
        <v>12</v>
      </c>
      <c r="G2073" s="4" t="s">
        <v>6794</v>
      </c>
      <c r="H2073" s="4" t="s">
        <v>6795</v>
      </c>
      <c r="I2073" s="4">
        <v>5</v>
      </c>
      <c r="L2073" s="4">
        <v>1</v>
      </c>
      <c r="M2073" s="4" t="s">
        <v>7124</v>
      </c>
      <c r="N2073" s="4" t="s">
        <v>7125</v>
      </c>
      <c r="S2073" s="4" t="s">
        <v>4978</v>
      </c>
      <c r="T2073" s="4" t="s">
        <v>4979</v>
      </c>
      <c r="AC2073" s="4">
        <v>18</v>
      </c>
      <c r="AD2073" s="4" t="s">
        <v>122</v>
      </c>
      <c r="AE2073" s="4" t="s">
        <v>123</v>
      </c>
    </row>
    <row r="2074" spans="1:72" ht="13.5" customHeight="1">
      <c r="A2074" s="6" t="str">
        <f>HYPERLINK("http://kyu.snu.ac.kr/sdhj/index.jsp?type=hj/GK14791_00IM0001_158b.jpg","1870_해북촌_158b")</f>
        <v>1870_해북촌_158b</v>
      </c>
      <c r="B2074" s="4">
        <v>1870</v>
      </c>
      <c r="C2074" s="4" t="s">
        <v>9233</v>
      </c>
      <c r="D2074" s="4" t="s">
        <v>9234</v>
      </c>
      <c r="E2074" s="4">
        <v>2073</v>
      </c>
      <c r="F2074" s="4">
        <v>12</v>
      </c>
      <c r="G2074" s="4" t="s">
        <v>6794</v>
      </c>
      <c r="H2074" s="4" t="s">
        <v>6795</v>
      </c>
      <c r="I2074" s="4">
        <v>5</v>
      </c>
      <c r="L2074" s="4">
        <v>1</v>
      </c>
      <c r="M2074" s="4" t="s">
        <v>7124</v>
      </c>
      <c r="N2074" s="4" t="s">
        <v>7125</v>
      </c>
      <c r="T2074" s="4" t="s">
        <v>9235</v>
      </c>
      <c r="U2074" s="4" t="s">
        <v>138</v>
      </c>
      <c r="V2074" s="4" t="s">
        <v>139</v>
      </c>
      <c r="Y2074" s="4" t="s">
        <v>5189</v>
      </c>
      <c r="Z2074" s="4" t="s">
        <v>5190</v>
      </c>
      <c r="AD2074" s="4" t="s">
        <v>414</v>
      </c>
      <c r="AE2074" s="4" t="s">
        <v>415</v>
      </c>
    </row>
    <row r="2075" spans="1:72" ht="13.5" customHeight="1">
      <c r="A2075" s="6" t="str">
        <f>HYPERLINK("http://kyu.snu.ac.kr/sdhj/index.jsp?type=hj/GK14791_00IM0001_158b.jpg","1870_해북촌_158b")</f>
        <v>1870_해북촌_158b</v>
      </c>
      <c r="B2075" s="4">
        <v>1870</v>
      </c>
      <c r="C2075" s="4" t="s">
        <v>9233</v>
      </c>
      <c r="D2075" s="4" t="s">
        <v>9234</v>
      </c>
      <c r="E2075" s="4">
        <v>2074</v>
      </c>
      <c r="F2075" s="4">
        <v>12</v>
      </c>
      <c r="G2075" s="4" t="s">
        <v>6794</v>
      </c>
      <c r="H2075" s="4" t="s">
        <v>6795</v>
      </c>
      <c r="I2075" s="4">
        <v>5</v>
      </c>
      <c r="L2075" s="4">
        <v>1</v>
      </c>
      <c r="M2075" s="4" t="s">
        <v>7124</v>
      </c>
      <c r="N2075" s="4" t="s">
        <v>7125</v>
      </c>
      <c r="T2075" s="4" t="s">
        <v>9235</v>
      </c>
      <c r="U2075" s="4" t="s">
        <v>138</v>
      </c>
      <c r="V2075" s="4" t="s">
        <v>139</v>
      </c>
      <c r="Y2075" s="4" t="s">
        <v>2917</v>
      </c>
      <c r="Z2075" s="4" t="s">
        <v>2918</v>
      </c>
      <c r="AD2075" s="4" t="s">
        <v>122</v>
      </c>
      <c r="AE2075" s="4" t="s">
        <v>123</v>
      </c>
    </row>
    <row r="2076" spans="1:72" ht="13.5" customHeight="1">
      <c r="A2076" s="6" t="str">
        <f>HYPERLINK("http://kyu.snu.ac.kr/sdhj/index.jsp?type=hj/GK14791_00IM0001_158b.jpg","1870_해북촌_158b")</f>
        <v>1870_해북촌_158b</v>
      </c>
      <c r="B2076" s="4">
        <v>1870</v>
      </c>
      <c r="C2076" s="4" t="s">
        <v>9233</v>
      </c>
      <c r="D2076" s="4" t="s">
        <v>9234</v>
      </c>
      <c r="E2076" s="4">
        <v>2075</v>
      </c>
      <c r="F2076" s="4">
        <v>12</v>
      </c>
      <c r="G2076" s="4" t="s">
        <v>6794</v>
      </c>
      <c r="H2076" s="4" t="s">
        <v>6795</v>
      </c>
      <c r="I2076" s="4">
        <v>5</v>
      </c>
      <c r="L2076" s="4">
        <v>2</v>
      </c>
      <c r="M2076" s="4" t="s">
        <v>7146</v>
      </c>
      <c r="N2076" s="4" t="s">
        <v>7147</v>
      </c>
      <c r="T2076" s="4" t="s">
        <v>10465</v>
      </c>
      <c r="U2076" s="4" t="s">
        <v>7148</v>
      </c>
      <c r="V2076" s="4" t="s">
        <v>7149</v>
      </c>
      <c r="W2076" s="4" t="s">
        <v>126</v>
      </c>
      <c r="X2076" s="4" t="s">
        <v>10466</v>
      </c>
      <c r="Y2076" s="4" t="s">
        <v>7150</v>
      </c>
      <c r="Z2076" s="4" t="s">
        <v>7151</v>
      </c>
      <c r="AC2076" s="4">
        <v>72</v>
      </c>
      <c r="AD2076" s="4" t="s">
        <v>774</v>
      </c>
      <c r="AE2076" s="4" t="s">
        <v>775</v>
      </c>
      <c r="AJ2076" s="4" t="s">
        <v>34</v>
      </c>
      <c r="AK2076" s="4" t="s">
        <v>35</v>
      </c>
      <c r="AL2076" s="4" t="s">
        <v>222</v>
      </c>
      <c r="AM2076" s="4" t="s">
        <v>223</v>
      </c>
      <c r="AT2076" s="4" t="s">
        <v>1977</v>
      </c>
      <c r="AU2076" s="4" t="s">
        <v>1978</v>
      </c>
      <c r="AV2076" s="4" t="s">
        <v>7152</v>
      </c>
      <c r="AW2076" s="4" t="s">
        <v>3207</v>
      </c>
      <c r="BG2076" s="4" t="s">
        <v>1977</v>
      </c>
      <c r="BH2076" s="4" t="s">
        <v>1978</v>
      </c>
      <c r="BI2076" s="4" t="s">
        <v>7153</v>
      </c>
      <c r="BJ2076" s="4" t="s">
        <v>10467</v>
      </c>
      <c r="BK2076" s="4" t="s">
        <v>7154</v>
      </c>
      <c r="BL2076" s="4" t="s">
        <v>7155</v>
      </c>
      <c r="BM2076" s="4" t="s">
        <v>7156</v>
      </c>
      <c r="BN2076" s="4" t="s">
        <v>7042</v>
      </c>
      <c r="BO2076" s="4" t="s">
        <v>1977</v>
      </c>
      <c r="BP2076" s="4" t="s">
        <v>1978</v>
      </c>
      <c r="BQ2076" s="4" t="s">
        <v>7157</v>
      </c>
      <c r="BR2076" s="4" t="s">
        <v>7158</v>
      </c>
      <c r="BS2076" s="4" t="s">
        <v>968</v>
      </c>
      <c r="BT2076" s="4" t="s">
        <v>969</v>
      </c>
    </row>
    <row r="2077" spans="1:72" ht="13.5" customHeight="1">
      <c r="A2077" s="6" t="str">
        <f>HYPERLINK("http://kyu.snu.ac.kr/sdhj/index.jsp?type=hj/GK14791_00IM0001_158b.jpg","1870_해북촌_158b")</f>
        <v>1870_해북촌_158b</v>
      </c>
      <c r="B2077" s="4">
        <v>1870</v>
      </c>
      <c r="C2077" s="4" t="s">
        <v>9127</v>
      </c>
      <c r="D2077" s="4" t="s">
        <v>9128</v>
      </c>
      <c r="E2077" s="4">
        <v>2076</v>
      </c>
      <c r="F2077" s="4">
        <v>12</v>
      </c>
      <c r="G2077" s="4" t="s">
        <v>6794</v>
      </c>
      <c r="H2077" s="4" t="s">
        <v>6795</v>
      </c>
      <c r="I2077" s="4">
        <v>5</v>
      </c>
      <c r="L2077" s="4">
        <v>2</v>
      </c>
      <c r="M2077" s="4" t="s">
        <v>7146</v>
      </c>
      <c r="N2077" s="4" t="s">
        <v>7147</v>
      </c>
      <c r="S2077" s="4" t="s">
        <v>116</v>
      </c>
      <c r="T2077" s="4" t="s">
        <v>117</v>
      </c>
      <c r="Y2077" s="4" t="s">
        <v>7159</v>
      </c>
      <c r="Z2077" s="4" t="s">
        <v>7160</v>
      </c>
      <c r="AC2077" s="4">
        <v>37</v>
      </c>
      <c r="AD2077" s="4" t="s">
        <v>312</v>
      </c>
      <c r="AE2077" s="4" t="s">
        <v>313</v>
      </c>
    </row>
    <row r="2078" spans="1:72" ht="13.5" customHeight="1">
      <c r="A2078" s="6" t="str">
        <f>HYPERLINK("http://kyu.snu.ac.kr/sdhj/index.jsp?type=hj/GK14791_00IM0001_158b.jpg","1870_해북촌_158b")</f>
        <v>1870_해북촌_158b</v>
      </c>
      <c r="B2078" s="4">
        <v>1870</v>
      </c>
      <c r="C2078" s="4" t="s">
        <v>10468</v>
      </c>
      <c r="D2078" s="4" t="s">
        <v>10469</v>
      </c>
      <c r="E2078" s="4">
        <v>2077</v>
      </c>
      <c r="F2078" s="4">
        <v>12</v>
      </c>
      <c r="G2078" s="4" t="s">
        <v>6794</v>
      </c>
      <c r="H2078" s="4" t="s">
        <v>6795</v>
      </c>
      <c r="I2078" s="4">
        <v>5</v>
      </c>
      <c r="L2078" s="4">
        <v>2</v>
      </c>
      <c r="M2078" s="4" t="s">
        <v>7146</v>
      </c>
      <c r="N2078" s="4" t="s">
        <v>7147</v>
      </c>
      <c r="S2078" s="4" t="s">
        <v>124</v>
      </c>
      <c r="T2078" s="4" t="s">
        <v>125</v>
      </c>
      <c r="W2078" s="4" t="s">
        <v>686</v>
      </c>
      <c r="X2078" s="4" t="s">
        <v>687</v>
      </c>
      <c r="Y2078" s="4" t="s">
        <v>21</v>
      </c>
      <c r="Z2078" s="4" t="s">
        <v>22</v>
      </c>
      <c r="AC2078" s="4">
        <v>35</v>
      </c>
      <c r="AD2078" s="4" t="s">
        <v>404</v>
      </c>
      <c r="AE2078" s="4" t="s">
        <v>405</v>
      </c>
    </row>
    <row r="2079" spans="1:72" ht="13.5" customHeight="1">
      <c r="A2079" s="6" t="str">
        <f>HYPERLINK("http://kyu.snu.ac.kr/sdhj/index.jsp?type=hj/GK14791_00IM0001_158b.jpg","1870_해북촌_158b")</f>
        <v>1870_해북촌_158b</v>
      </c>
      <c r="B2079" s="4">
        <v>1870</v>
      </c>
      <c r="C2079" s="4" t="s">
        <v>10468</v>
      </c>
      <c r="D2079" s="4" t="s">
        <v>10469</v>
      </c>
      <c r="E2079" s="4">
        <v>2078</v>
      </c>
      <c r="F2079" s="4">
        <v>12</v>
      </c>
      <c r="G2079" s="4" t="s">
        <v>6794</v>
      </c>
      <c r="H2079" s="4" t="s">
        <v>6795</v>
      </c>
      <c r="I2079" s="4">
        <v>5</v>
      </c>
      <c r="L2079" s="4">
        <v>2</v>
      </c>
      <c r="M2079" s="4" t="s">
        <v>7146</v>
      </c>
      <c r="N2079" s="4" t="s">
        <v>7147</v>
      </c>
      <c r="S2079" s="4" t="s">
        <v>7161</v>
      </c>
      <c r="T2079" s="4" t="s">
        <v>7162</v>
      </c>
      <c r="AC2079" s="4">
        <v>13</v>
      </c>
      <c r="AD2079" s="4" t="s">
        <v>778</v>
      </c>
      <c r="AE2079" s="4" t="s">
        <v>779</v>
      </c>
    </row>
    <row r="2080" spans="1:72" ht="13.5" customHeight="1">
      <c r="A2080" s="6" t="str">
        <f>HYPERLINK("http://kyu.snu.ac.kr/sdhj/index.jsp?type=hj/GK14791_00IM0001_158b.jpg","1870_해북촌_158b")</f>
        <v>1870_해북촌_158b</v>
      </c>
      <c r="B2080" s="4">
        <v>1870</v>
      </c>
      <c r="C2080" s="4" t="s">
        <v>10468</v>
      </c>
      <c r="D2080" s="4" t="s">
        <v>10469</v>
      </c>
      <c r="E2080" s="4">
        <v>2079</v>
      </c>
      <c r="F2080" s="4">
        <v>12</v>
      </c>
      <c r="G2080" s="4" t="s">
        <v>6794</v>
      </c>
      <c r="H2080" s="4" t="s">
        <v>6795</v>
      </c>
      <c r="I2080" s="4">
        <v>5</v>
      </c>
      <c r="L2080" s="4">
        <v>2</v>
      </c>
      <c r="M2080" s="4" t="s">
        <v>7146</v>
      </c>
      <c r="N2080" s="4" t="s">
        <v>7147</v>
      </c>
      <c r="T2080" s="4" t="s">
        <v>10470</v>
      </c>
      <c r="U2080" s="4" t="s">
        <v>138</v>
      </c>
      <c r="V2080" s="4" t="s">
        <v>139</v>
      </c>
      <c r="Y2080" s="4" t="s">
        <v>3619</v>
      </c>
      <c r="Z2080" s="4" t="s">
        <v>3620</v>
      </c>
      <c r="AD2080" s="4" t="s">
        <v>947</v>
      </c>
      <c r="AE2080" s="4" t="s">
        <v>948</v>
      </c>
    </row>
    <row r="2081" spans="1:72" ht="13.5" customHeight="1">
      <c r="A2081" s="6" t="str">
        <f>HYPERLINK("http://kyu.snu.ac.kr/sdhj/index.jsp?type=hj/GK14791_00IM0001_159a.jpg","1870_해북촌_159a")</f>
        <v>1870_해북촌_159a</v>
      </c>
      <c r="B2081" s="4">
        <v>1870</v>
      </c>
      <c r="C2081" s="4" t="s">
        <v>10468</v>
      </c>
      <c r="D2081" s="4" t="s">
        <v>10469</v>
      </c>
      <c r="E2081" s="4">
        <v>2080</v>
      </c>
      <c r="F2081" s="4">
        <v>12</v>
      </c>
      <c r="G2081" s="4" t="s">
        <v>6794</v>
      </c>
      <c r="H2081" s="4" t="s">
        <v>6795</v>
      </c>
      <c r="I2081" s="4">
        <v>5</v>
      </c>
      <c r="L2081" s="4">
        <v>3</v>
      </c>
      <c r="M2081" s="4" t="s">
        <v>7163</v>
      </c>
      <c r="N2081" s="4" t="s">
        <v>7164</v>
      </c>
      <c r="T2081" s="4" t="s">
        <v>10471</v>
      </c>
      <c r="U2081" s="4" t="s">
        <v>73</v>
      </c>
      <c r="V2081" s="4" t="s">
        <v>74</v>
      </c>
      <c r="W2081" s="4" t="s">
        <v>1167</v>
      </c>
      <c r="X2081" s="4" t="s">
        <v>1168</v>
      </c>
      <c r="Y2081" s="4" t="s">
        <v>7165</v>
      </c>
      <c r="Z2081" s="4" t="s">
        <v>6131</v>
      </c>
      <c r="AC2081" s="4">
        <v>45</v>
      </c>
      <c r="AD2081" s="4" t="s">
        <v>510</v>
      </c>
      <c r="AE2081" s="4" t="s">
        <v>511</v>
      </c>
      <c r="AJ2081" s="4" t="s">
        <v>34</v>
      </c>
      <c r="AK2081" s="4" t="s">
        <v>35</v>
      </c>
      <c r="AL2081" s="4" t="s">
        <v>893</v>
      </c>
      <c r="AM2081" s="4" t="s">
        <v>894</v>
      </c>
      <c r="AT2081" s="4" t="s">
        <v>82</v>
      </c>
      <c r="AU2081" s="4" t="s">
        <v>83</v>
      </c>
      <c r="AV2081" s="4" t="s">
        <v>2641</v>
      </c>
      <c r="AW2081" s="4" t="s">
        <v>2642</v>
      </c>
      <c r="BG2081" s="4" t="s">
        <v>336</v>
      </c>
      <c r="BH2081" s="4" t="s">
        <v>337</v>
      </c>
      <c r="BI2081" s="4" t="s">
        <v>10472</v>
      </c>
      <c r="BJ2081" s="4" t="s">
        <v>2644</v>
      </c>
      <c r="BK2081" s="4" t="s">
        <v>6879</v>
      </c>
      <c r="BL2081" s="4" t="s">
        <v>10435</v>
      </c>
      <c r="BM2081" s="4" t="s">
        <v>2647</v>
      </c>
      <c r="BN2081" s="4" t="s">
        <v>2648</v>
      </c>
      <c r="BO2081" s="4" t="s">
        <v>82</v>
      </c>
      <c r="BP2081" s="4" t="s">
        <v>83</v>
      </c>
      <c r="BQ2081" s="4" t="s">
        <v>2649</v>
      </c>
      <c r="BR2081" s="4" t="s">
        <v>2650</v>
      </c>
      <c r="BS2081" s="4" t="s">
        <v>260</v>
      </c>
      <c r="BT2081" s="4" t="s">
        <v>261</v>
      </c>
    </row>
    <row r="2082" spans="1:72" ht="13.5" customHeight="1">
      <c r="A2082" s="6" t="str">
        <f>HYPERLINK("http://kyu.snu.ac.kr/sdhj/index.jsp?type=hj/GK14791_00IM0001_159a.jpg","1870_해북촌_159a")</f>
        <v>1870_해북촌_159a</v>
      </c>
      <c r="B2082" s="4">
        <v>1870</v>
      </c>
      <c r="C2082" s="4" t="s">
        <v>9016</v>
      </c>
      <c r="D2082" s="4" t="s">
        <v>9017</v>
      </c>
      <c r="E2082" s="4">
        <v>2081</v>
      </c>
      <c r="F2082" s="4">
        <v>12</v>
      </c>
      <c r="G2082" s="4" t="s">
        <v>6794</v>
      </c>
      <c r="H2082" s="4" t="s">
        <v>6795</v>
      </c>
      <c r="I2082" s="4">
        <v>5</v>
      </c>
      <c r="L2082" s="4">
        <v>3</v>
      </c>
      <c r="M2082" s="4" t="s">
        <v>7163</v>
      </c>
      <c r="N2082" s="4" t="s">
        <v>7164</v>
      </c>
      <c r="S2082" s="4" t="s">
        <v>214</v>
      </c>
      <c r="T2082" s="4" t="s">
        <v>215</v>
      </c>
      <c r="W2082" s="4" t="s">
        <v>688</v>
      </c>
      <c r="X2082" s="4" t="s">
        <v>689</v>
      </c>
      <c r="Y2082" s="4" t="s">
        <v>100</v>
      </c>
      <c r="Z2082" s="4" t="s">
        <v>101</v>
      </c>
      <c r="AC2082" s="4">
        <v>81</v>
      </c>
      <c r="AD2082" s="4" t="s">
        <v>127</v>
      </c>
      <c r="AE2082" s="4" t="s">
        <v>128</v>
      </c>
    </row>
    <row r="2083" spans="1:72" ht="13.5" customHeight="1">
      <c r="A2083" s="6" t="str">
        <f>HYPERLINK("http://kyu.snu.ac.kr/sdhj/index.jsp?type=hj/GK14791_00IM0001_159a.jpg","1870_해북촌_159a")</f>
        <v>1870_해북촌_159a</v>
      </c>
      <c r="B2083" s="4">
        <v>1870</v>
      </c>
      <c r="C2083" s="4" t="s">
        <v>9375</v>
      </c>
      <c r="D2083" s="4" t="s">
        <v>9376</v>
      </c>
      <c r="E2083" s="4">
        <v>2082</v>
      </c>
      <c r="F2083" s="4">
        <v>12</v>
      </c>
      <c r="G2083" s="4" t="s">
        <v>6794</v>
      </c>
      <c r="H2083" s="4" t="s">
        <v>6795</v>
      </c>
      <c r="I2083" s="4">
        <v>5</v>
      </c>
      <c r="L2083" s="4">
        <v>3</v>
      </c>
      <c r="M2083" s="4" t="s">
        <v>7163</v>
      </c>
      <c r="N2083" s="4" t="s">
        <v>7164</v>
      </c>
      <c r="S2083" s="4" t="s">
        <v>96</v>
      </c>
      <c r="T2083" s="4" t="s">
        <v>97</v>
      </c>
      <c r="W2083" s="4" t="s">
        <v>126</v>
      </c>
      <c r="X2083" s="4" t="s">
        <v>10473</v>
      </c>
      <c r="Y2083" s="4" t="s">
        <v>100</v>
      </c>
      <c r="Z2083" s="4" t="s">
        <v>101</v>
      </c>
      <c r="AC2083" s="4">
        <v>45</v>
      </c>
      <c r="AD2083" s="4" t="s">
        <v>510</v>
      </c>
      <c r="AE2083" s="4" t="s">
        <v>511</v>
      </c>
      <c r="AJ2083" s="4" t="s">
        <v>104</v>
      </c>
      <c r="AK2083" s="4" t="s">
        <v>105</v>
      </c>
      <c r="AL2083" s="4" t="s">
        <v>7166</v>
      </c>
      <c r="AM2083" s="4" t="s">
        <v>7167</v>
      </c>
      <c r="AT2083" s="4" t="s">
        <v>82</v>
      </c>
      <c r="AU2083" s="4" t="s">
        <v>83</v>
      </c>
      <c r="AV2083" s="4" t="s">
        <v>7168</v>
      </c>
      <c r="AW2083" s="4" t="s">
        <v>3681</v>
      </c>
      <c r="BG2083" s="4" t="s">
        <v>82</v>
      </c>
      <c r="BH2083" s="4" t="s">
        <v>83</v>
      </c>
      <c r="BI2083" s="4" t="s">
        <v>7101</v>
      </c>
      <c r="BJ2083" s="4" t="s">
        <v>7102</v>
      </c>
      <c r="BK2083" s="4" t="s">
        <v>82</v>
      </c>
      <c r="BL2083" s="4" t="s">
        <v>83</v>
      </c>
      <c r="BM2083" s="4" t="s">
        <v>7169</v>
      </c>
      <c r="BN2083" s="4" t="s">
        <v>1681</v>
      </c>
      <c r="BO2083" s="4" t="s">
        <v>82</v>
      </c>
      <c r="BP2083" s="4" t="s">
        <v>83</v>
      </c>
      <c r="BQ2083" s="4" t="s">
        <v>7170</v>
      </c>
      <c r="BR2083" s="4" t="s">
        <v>10474</v>
      </c>
      <c r="BS2083" s="4" t="s">
        <v>222</v>
      </c>
      <c r="BT2083" s="4" t="s">
        <v>223</v>
      </c>
    </row>
    <row r="2084" spans="1:72" ht="13.5" customHeight="1">
      <c r="A2084" s="6" t="str">
        <f>HYPERLINK("http://kyu.snu.ac.kr/sdhj/index.jsp?type=hj/GK14791_00IM0001_159a.jpg","1870_해북촌_159a")</f>
        <v>1870_해북촌_159a</v>
      </c>
      <c r="B2084" s="4">
        <v>1870</v>
      </c>
      <c r="C2084" s="4" t="s">
        <v>10475</v>
      </c>
      <c r="D2084" s="4" t="s">
        <v>10476</v>
      </c>
      <c r="E2084" s="4">
        <v>2083</v>
      </c>
      <c r="F2084" s="4">
        <v>12</v>
      </c>
      <c r="G2084" s="4" t="s">
        <v>6794</v>
      </c>
      <c r="H2084" s="4" t="s">
        <v>6795</v>
      </c>
      <c r="I2084" s="4">
        <v>5</v>
      </c>
      <c r="L2084" s="4">
        <v>3</v>
      </c>
      <c r="M2084" s="4" t="s">
        <v>7163</v>
      </c>
      <c r="N2084" s="4" t="s">
        <v>7164</v>
      </c>
      <c r="S2084" s="4" t="s">
        <v>7171</v>
      </c>
      <c r="T2084" s="4" t="s">
        <v>7172</v>
      </c>
      <c r="W2084" s="4" t="s">
        <v>75</v>
      </c>
      <c r="X2084" s="4" t="s">
        <v>9158</v>
      </c>
      <c r="Y2084" s="4" t="s">
        <v>100</v>
      </c>
      <c r="Z2084" s="4" t="s">
        <v>101</v>
      </c>
      <c r="AC2084" s="4">
        <v>39</v>
      </c>
      <c r="AD2084" s="4" t="s">
        <v>232</v>
      </c>
      <c r="AE2084" s="4" t="s">
        <v>233</v>
      </c>
    </row>
    <row r="2085" spans="1:72" ht="13.5" customHeight="1">
      <c r="A2085" s="6" t="str">
        <f>HYPERLINK("http://kyu.snu.ac.kr/sdhj/index.jsp?type=hj/GK14791_00IM0001_159a.jpg","1870_해북촌_159a")</f>
        <v>1870_해북촌_159a</v>
      </c>
      <c r="B2085" s="4">
        <v>1870</v>
      </c>
      <c r="C2085" s="4" t="s">
        <v>9156</v>
      </c>
      <c r="D2085" s="4" t="s">
        <v>9157</v>
      </c>
      <c r="E2085" s="4">
        <v>2084</v>
      </c>
      <c r="F2085" s="4">
        <v>12</v>
      </c>
      <c r="G2085" s="4" t="s">
        <v>6794</v>
      </c>
      <c r="H2085" s="4" t="s">
        <v>6795</v>
      </c>
      <c r="I2085" s="4">
        <v>5</v>
      </c>
      <c r="L2085" s="4">
        <v>3</v>
      </c>
      <c r="M2085" s="4" t="s">
        <v>7163</v>
      </c>
      <c r="N2085" s="4" t="s">
        <v>7164</v>
      </c>
      <c r="S2085" s="4" t="s">
        <v>116</v>
      </c>
      <c r="T2085" s="4" t="s">
        <v>117</v>
      </c>
      <c r="Y2085" s="4" t="s">
        <v>7173</v>
      </c>
      <c r="Z2085" s="4" t="s">
        <v>7174</v>
      </c>
      <c r="AC2085" s="4">
        <v>19</v>
      </c>
      <c r="AD2085" s="4" t="s">
        <v>122</v>
      </c>
      <c r="AE2085" s="4" t="s">
        <v>123</v>
      </c>
    </row>
    <row r="2086" spans="1:72" ht="13.5" customHeight="1">
      <c r="A2086" s="6" t="str">
        <f>HYPERLINK("http://kyu.snu.ac.kr/sdhj/index.jsp?type=hj/GK14791_00IM0001_159a.jpg","1870_해북촌_159a")</f>
        <v>1870_해북촌_159a</v>
      </c>
      <c r="B2086" s="4">
        <v>1870</v>
      </c>
      <c r="C2086" s="4" t="s">
        <v>9375</v>
      </c>
      <c r="D2086" s="4" t="s">
        <v>9376</v>
      </c>
      <c r="E2086" s="4">
        <v>2085</v>
      </c>
      <c r="F2086" s="4">
        <v>12</v>
      </c>
      <c r="G2086" s="4" t="s">
        <v>6794</v>
      </c>
      <c r="H2086" s="4" t="s">
        <v>6795</v>
      </c>
      <c r="I2086" s="4">
        <v>5</v>
      </c>
      <c r="L2086" s="4">
        <v>3</v>
      </c>
      <c r="M2086" s="4" t="s">
        <v>7163</v>
      </c>
      <c r="N2086" s="4" t="s">
        <v>7164</v>
      </c>
      <c r="S2086" s="4" t="s">
        <v>178</v>
      </c>
      <c r="T2086" s="4" t="s">
        <v>179</v>
      </c>
      <c r="Y2086" s="4" t="s">
        <v>7175</v>
      </c>
      <c r="Z2086" s="4" t="s">
        <v>7176</v>
      </c>
      <c r="AC2086" s="4">
        <v>13</v>
      </c>
      <c r="AD2086" s="4" t="s">
        <v>778</v>
      </c>
      <c r="AE2086" s="4" t="s">
        <v>779</v>
      </c>
    </row>
    <row r="2087" spans="1:72" ht="13.5" customHeight="1">
      <c r="A2087" s="6" t="str">
        <f>HYPERLINK("http://kyu.snu.ac.kr/sdhj/index.jsp?type=hj/GK14791_00IM0001_159a.jpg","1870_해북촌_159a")</f>
        <v>1870_해북촌_159a</v>
      </c>
      <c r="B2087" s="4">
        <v>1870</v>
      </c>
      <c r="C2087" s="4" t="s">
        <v>9375</v>
      </c>
      <c r="D2087" s="4" t="s">
        <v>9376</v>
      </c>
      <c r="E2087" s="4">
        <v>2086</v>
      </c>
      <c r="F2087" s="4">
        <v>12</v>
      </c>
      <c r="G2087" s="4" t="s">
        <v>6794</v>
      </c>
      <c r="H2087" s="4" t="s">
        <v>6795</v>
      </c>
      <c r="I2087" s="4">
        <v>5</v>
      </c>
      <c r="L2087" s="4">
        <v>3</v>
      </c>
      <c r="M2087" s="4" t="s">
        <v>7163</v>
      </c>
      <c r="N2087" s="4" t="s">
        <v>7164</v>
      </c>
      <c r="T2087" s="4" t="s">
        <v>10477</v>
      </c>
      <c r="U2087" s="4" t="s">
        <v>138</v>
      </c>
      <c r="V2087" s="4" t="s">
        <v>139</v>
      </c>
      <c r="Y2087" s="4" t="s">
        <v>7177</v>
      </c>
      <c r="Z2087" s="4" t="s">
        <v>7178</v>
      </c>
      <c r="AD2087" s="4" t="s">
        <v>220</v>
      </c>
      <c r="AE2087" s="4" t="s">
        <v>221</v>
      </c>
    </row>
    <row r="2088" spans="1:72" ht="13.5" customHeight="1">
      <c r="A2088" s="6" t="str">
        <f>HYPERLINK("http://kyu.snu.ac.kr/sdhj/index.jsp?type=hj/GK14791_00IM0001_159a.jpg","1870_해북촌_159a")</f>
        <v>1870_해북촌_159a</v>
      </c>
      <c r="B2088" s="4">
        <v>1870</v>
      </c>
      <c r="C2088" s="4" t="s">
        <v>9375</v>
      </c>
      <c r="D2088" s="4" t="s">
        <v>9376</v>
      </c>
      <c r="E2088" s="4">
        <v>2087</v>
      </c>
      <c r="F2088" s="4">
        <v>12</v>
      </c>
      <c r="G2088" s="4" t="s">
        <v>6794</v>
      </c>
      <c r="H2088" s="4" t="s">
        <v>6795</v>
      </c>
      <c r="I2088" s="4">
        <v>5</v>
      </c>
      <c r="L2088" s="4">
        <v>3</v>
      </c>
      <c r="M2088" s="4" t="s">
        <v>7163</v>
      </c>
      <c r="N2088" s="4" t="s">
        <v>7164</v>
      </c>
      <c r="T2088" s="4" t="s">
        <v>10477</v>
      </c>
      <c r="U2088" s="4" t="s">
        <v>284</v>
      </c>
      <c r="V2088" s="4" t="s">
        <v>285</v>
      </c>
      <c r="Y2088" s="4" t="s">
        <v>7179</v>
      </c>
      <c r="Z2088" s="4" t="s">
        <v>7180</v>
      </c>
      <c r="AD2088" s="4" t="s">
        <v>480</v>
      </c>
      <c r="AE2088" s="4" t="s">
        <v>481</v>
      </c>
    </row>
    <row r="2089" spans="1:72" ht="13.5" customHeight="1">
      <c r="A2089" s="6" t="str">
        <f>HYPERLINK("http://kyu.snu.ac.kr/sdhj/index.jsp?type=hj/GK14791_00IM0001_159a.jpg","1870_해북촌_159a")</f>
        <v>1870_해북촌_159a</v>
      </c>
      <c r="B2089" s="4">
        <v>1870</v>
      </c>
      <c r="C2089" s="4" t="s">
        <v>9375</v>
      </c>
      <c r="D2089" s="4" t="s">
        <v>9376</v>
      </c>
      <c r="E2089" s="4">
        <v>2088</v>
      </c>
      <c r="F2089" s="4">
        <v>12</v>
      </c>
      <c r="G2089" s="4" t="s">
        <v>6794</v>
      </c>
      <c r="H2089" s="4" t="s">
        <v>6795</v>
      </c>
      <c r="I2089" s="4">
        <v>5</v>
      </c>
      <c r="L2089" s="4">
        <v>4</v>
      </c>
      <c r="M2089" s="4" t="s">
        <v>7181</v>
      </c>
      <c r="N2089" s="4" t="s">
        <v>7182</v>
      </c>
      <c r="T2089" s="4" t="s">
        <v>10478</v>
      </c>
      <c r="U2089" s="4" t="s">
        <v>73</v>
      </c>
      <c r="V2089" s="4" t="s">
        <v>74</v>
      </c>
      <c r="W2089" s="4" t="s">
        <v>75</v>
      </c>
      <c r="X2089" s="4" t="s">
        <v>10479</v>
      </c>
      <c r="Y2089" s="4" t="s">
        <v>7183</v>
      </c>
      <c r="Z2089" s="4" t="s">
        <v>7184</v>
      </c>
      <c r="AC2089" s="4">
        <v>59</v>
      </c>
      <c r="AD2089" s="4" t="s">
        <v>378</v>
      </c>
      <c r="AE2089" s="4" t="s">
        <v>379</v>
      </c>
      <c r="AJ2089" s="4" t="s">
        <v>34</v>
      </c>
      <c r="AK2089" s="4" t="s">
        <v>35</v>
      </c>
      <c r="AL2089" s="4" t="s">
        <v>260</v>
      </c>
      <c r="AM2089" s="4" t="s">
        <v>261</v>
      </c>
      <c r="AT2089" s="4" t="s">
        <v>82</v>
      </c>
      <c r="AU2089" s="4" t="s">
        <v>83</v>
      </c>
      <c r="AV2089" s="4" t="s">
        <v>4610</v>
      </c>
      <c r="AW2089" s="4" t="s">
        <v>4611</v>
      </c>
      <c r="BG2089" s="4" t="s">
        <v>82</v>
      </c>
      <c r="BH2089" s="4" t="s">
        <v>83</v>
      </c>
      <c r="BI2089" s="4" t="s">
        <v>7185</v>
      </c>
      <c r="BJ2089" s="4" t="s">
        <v>7186</v>
      </c>
      <c r="BK2089" s="4" t="s">
        <v>1812</v>
      </c>
      <c r="BL2089" s="4" t="s">
        <v>1813</v>
      </c>
      <c r="BM2089" s="4" t="s">
        <v>7187</v>
      </c>
      <c r="BN2089" s="4" t="s">
        <v>7188</v>
      </c>
      <c r="BO2089" s="4" t="s">
        <v>82</v>
      </c>
      <c r="BP2089" s="4" t="s">
        <v>83</v>
      </c>
      <c r="BQ2089" s="4" t="s">
        <v>7189</v>
      </c>
      <c r="BR2089" s="4" t="s">
        <v>7190</v>
      </c>
      <c r="BS2089" s="4" t="s">
        <v>115</v>
      </c>
      <c r="BT2089" s="4" t="s">
        <v>9905</v>
      </c>
    </row>
    <row r="2090" spans="1:72" ht="13.5" customHeight="1">
      <c r="A2090" s="6" t="str">
        <f>HYPERLINK("http://kyu.snu.ac.kr/sdhj/index.jsp?type=hj/GK14791_00IM0001_159a.jpg","1870_해북촌_159a")</f>
        <v>1870_해북촌_159a</v>
      </c>
      <c r="B2090" s="4">
        <v>1870</v>
      </c>
      <c r="C2090" s="4" t="s">
        <v>9038</v>
      </c>
      <c r="D2090" s="4" t="s">
        <v>9039</v>
      </c>
      <c r="E2090" s="4">
        <v>2089</v>
      </c>
      <c r="F2090" s="4">
        <v>12</v>
      </c>
      <c r="G2090" s="4" t="s">
        <v>6794</v>
      </c>
      <c r="H2090" s="4" t="s">
        <v>6795</v>
      </c>
      <c r="I2090" s="4">
        <v>5</v>
      </c>
      <c r="L2090" s="4">
        <v>4</v>
      </c>
      <c r="M2090" s="4" t="s">
        <v>7181</v>
      </c>
      <c r="N2090" s="4" t="s">
        <v>7182</v>
      </c>
      <c r="S2090" s="4" t="s">
        <v>214</v>
      </c>
      <c r="T2090" s="4" t="s">
        <v>215</v>
      </c>
      <c r="W2090" s="4" t="s">
        <v>126</v>
      </c>
      <c r="X2090" s="4" t="s">
        <v>10480</v>
      </c>
      <c r="Y2090" s="4" t="s">
        <v>100</v>
      </c>
      <c r="Z2090" s="4" t="s">
        <v>101</v>
      </c>
      <c r="AC2090" s="4">
        <v>79</v>
      </c>
      <c r="AD2090" s="4" t="s">
        <v>122</v>
      </c>
      <c r="AE2090" s="4" t="s">
        <v>123</v>
      </c>
    </row>
    <row r="2091" spans="1:72" ht="13.5" customHeight="1">
      <c r="A2091" s="6" t="str">
        <f>HYPERLINK("http://kyu.snu.ac.kr/sdhj/index.jsp?type=hj/GK14791_00IM0001_159a.jpg","1870_해북촌_159a")</f>
        <v>1870_해북촌_159a</v>
      </c>
      <c r="B2091" s="4">
        <v>1870</v>
      </c>
      <c r="C2091" s="4" t="s">
        <v>9047</v>
      </c>
      <c r="D2091" s="4" t="s">
        <v>9048</v>
      </c>
      <c r="E2091" s="4">
        <v>2090</v>
      </c>
      <c r="F2091" s="4">
        <v>12</v>
      </c>
      <c r="G2091" s="4" t="s">
        <v>6794</v>
      </c>
      <c r="H2091" s="4" t="s">
        <v>6795</v>
      </c>
      <c r="I2091" s="4">
        <v>5</v>
      </c>
      <c r="L2091" s="4">
        <v>4</v>
      </c>
      <c r="M2091" s="4" t="s">
        <v>7181</v>
      </c>
      <c r="N2091" s="4" t="s">
        <v>7182</v>
      </c>
      <c r="S2091" s="4" t="s">
        <v>96</v>
      </c>
      <c r="T2091" s="4" t="s">
        <v>97</v>
      </c>
      <c r="W2091" s="4" t="s">
        <v>647</v>
      </c>
      <c r="X2091" s="4" t="s">
        <v>648</v>
      </c>
      <c r="Y2091" s="4" t="s">
        <v>100</v>
      </c>
      <c r="Z2091" s="4" t="s">
        <v>101</v>
      </c>
      <c r="AC2091" s="4">
        <v>59</v>
      </c>
      <c r="AD2091" s="4" t="s">
        <v>378</v>
      </c>
      <c r="AE2091" s="4" t="s">
        <v>379</v>
      </c>
      <c r="AJ2091" s="4" t="s">
        <v>34</v>
      </c>
      <c r="AK2091" s="4" t="s">
        <v>35</v>
      </c>
      <c r="AL2091" s="4" t="s">
        <v>697</v>
      </c>
      <c r="AM2091" s="4" t="s">
        <v>698</v>
      </c>
      <c r="AT2091" s="4" t="s">
        <v>82</v>
      </c>
      <c r="AU2091" s="4" t="s">
        <v>83</v>
      </c>
      <c r="AV2091" s="4" t="s">
        <v>7191</v>
      </c>
      <c r="AW2091" s="4" t="s">
        <v>7192</v>
      </c>
      <c r="BG2091" s="4" t="s">
        <v>82</v>
      </c>
      <c r="BH2091" s="4" t="s">
        <v>83</v>
      </c>
      <c r="BI2091" s="4" t="s">
        <v>7193</v>
      </c>
      <c r="BJ2091" s="4" t="s">
        <v>7194</v>
      </c>
      <c r="BK2091" s="4" t="s">
        <v>82</v>
      </c>
      <c r="BL2091" s="4" t="s">
        <v>83</v>
      </c>
      <c r="BM2091" s="4" t="s">
        <v>7195</v>
      </c>
      <c r="BN2091" s="4" t="s">
        <v>7196</v>
      </c>
      <c r="BO2091" s="4" t="s">
        <v>82</v>
      </c>
      <c r="BP2091" s="4" t="s">
        <v>83</v>
      </c>
      <c r="BQ2091" s="4" t="s">
        <v>7197</v>
      </c>
      <c r="BR2091" s="4" t="s">
        <v>7198</v>
      </c>
      <c r="BS2091" s="4" t="s">
        <v>422</v>
      </c>
      <c r="BT2091" s="4" t="s">
        <v>423</v>
      </c>
    </row>
    <row r="2092" spans="1:72" ht="13.5" customHeight="1">
      <c r="A2092" s="6" t="str">
        <f>HYPERLINK("http://kyu.snu.ac.kr/sdhj/index.jsp?type=hj/GK14791_00IM0001_159a.jpg","1870_해북촌_159a")</f>
        <v>1870_해북촌_159a</v>
      </c>
      <c r="B2092" s="4">
        <v>1870</v>
      </c>
      <c r="C2092" s="4" t="s">
        <v>9156</v>
      </c>
      <c r="D2092" s="4" t="s">
        <v>9157</v>
      </c>
      <c r="E2092" s="4">
        <v>2091</v>
      </c>
      <c r="F2092" s="4">
        <v>12</v>
      </c>
      <c r="G2092" s="4" t="s">
        <v>6794</v>
      </c>
      <c r="H2092" s="4" t="s">
        <v>6795</v>
      </c>
      <c r="I2092" s="4">
        <v>5</v>
      </c>
      <c r="L2092" s="4">
        <v>4</v>
      </c>
      <c r="M2092" s="4" t="s">
        <v>7181</v>
      </c>
      <c r="N2092" s="4" t="s">
        <v>7182</v>
      </c>
      <c r="S2092" s="4" t="s">
        <v>116</v>
      </c>
      <c r="T2092" s="4" t="s">
        <v>117</v>
      </c>
      <c r="Y2092" s="4" t="s">
        <v>7199</v>
      </c>
      <c r="Z2092" s="4" t="s">
        <v>6133</v>
      </c>
      <c r="AC2092" s="4">
        <v>16</v>
      </c>
      <c r="AD2092" s="4" t="s">
        <v>701</v>
      </c>
      <c r="AE2092" s="4" t="s">
        <v>702</v>
      </c>
    </row>
    <row r="2093" spans="1:72" ht="13.5" customHeight="1">
      <c r="A2093" s="6" t="str">
        <f>HYPERLINK("http://kyu.snu.ac.kr/sdhj/index.jsp?type=hj/GK14791_00IM0001_159a.jpg","1870_해북촌_159a")</f>
        <v>1870_해북촌_159a</v>
      </c>
      <c r="B2093" s="4">
        <v>1870</v>
      </c>
      <c r="C2093" s="4" t="s">
        <v>9047</v>
      </c>
      <c r="D2093" s="4" t="s">
        <v>9048</v>
      </c>
      <c r="E2093" s="4">
        <v>2092</v>
      </c>
      <c r="F2093" s="4">
        <v>12</v>
      </c>
      <c r="G2093" s="4" t="s">
        <v>6794</v>
      </c>
      <c r="H2093" s="4" t="s">
        <v>6795</v>
      </c>
      <c r="I2093" s="4">
        <v>5</v>
      </c>
      <c r="L2093" s="4">
        <v>4</v>
      </c>
      <c r="M2093" s="4" t="s">
        <v>7181</v>
      </c>
      <c r="N2093" s="4" t="s">
        <v>7182</v>
      </c>
      <c r="S2093" s="4" t="s">
        <v>116</v>
      </c>
      <c r="T2093" s="4" t="s">
        <v>117</v>
      </c>
      <c r="Y2093" s="4" t="s">
        <v>7200</v>
      </c>
      <c r="Z2093" s="4" t="s">
        <v>7201</v>
      </c>
      <c r="AC2093" s="4">
        <v>14</v>
      </c>
      <c r="AD2093" s="4" t="s">
        <v>550</v>
      </c>
      <c r="AE2093" s="4" t="s">
        <v>551</v>
      </c>
    </row>
    <row r="2094" spans="1:72" ht="13.5" customHeight="1">
      <c r="A2094" s="6" t="str">
        <f>HYPERLINK("http://kyu.snu.ac.kr/sdhj/index.jsp?type=hj/GK14791_00IM0001_159a.jpg","1870_해북촌_159a")</f>
        <v>1870_해북촌_159a</v>
      </c>
      <c r="B2094" s="4">
        <v>1870</v>
      </c>
      <c r="C2094" s="4" t="s">
        <v>9047</v>
      </c>
      <c r="D2094" s="4" t="s">
        <v>9048</v>
      </c>
      <c r="E2094" s="4">
        <v>2093</v>
      </c>
      <c r="F2094" s="4">
        <v>12</v>
      </c>
      <c r="G2094" s="4" t="s">
        <v>6794</v>
      </c>
      <c r="H2094" s="4" t="s">
        <v>6795</v>
      </c>
      <c r="I2094" s="4">
        <v>5</v>
      </c>
      <c r="L2094" s="4">
        <v>4</v>
      </c>
      <c r="M2094" s="4" t="s">
        <v>7181</v>
      </c>
      <c r="N2094" s="4" t="s">
        <v>7182</v>
      </c>
      <c r="T2094" s="4" t="s">
        <v>10481</v>
      </c>
      <c r="U2094" s="4" t="s">
        <v>138</v>
      </c>
      <c r="V2094" s="4" t="s">
        <v>139</v>
      </c>
      <c r="Y2094" s="4" t="s">
        <v>1396</v>
      </c>
      <c r="Z2094" s="4" t="s">
        <v>1397</v>
      </c>
      <c r="AD2094" s="4" t="s">
        <v>308</v>
      </c>
      <c r="AE2094" s="4" t="s">
        <v>309</v>
      </c>
    </row>
    <row r="2095" spans="1:72" ht="13.5" customHeight="1">
      <c r="A2095" s="6" t="str">
        <f>HYPERLINK("http://kyu.snu.ac.kr/sdhj/index.jsp?type=hj/GK14791_00IM0001_159a.jpg","1870_해북촌_159a")</f>
        <v>1870_해북촌_159a</v>
      </c>
      <c r="B2095" s="4">
        <v>1870</v>
      </c>
      <c r="C2095" s="4" t="s">
        <v>9047</v>
      </c>
      <c r="D2095" s="4" t="s">
        <v>9048</v>
      </c>
      <c r="E2095" s="4">
        <v>2094</v>
      </c>
      <c r="F2095" s="4">
        <v>12</v>
      </c>
      <c r="G2095" s="4" t="s">
        <v>6794</v>
      </c>
      <c r="H2095" s="4" t="s">
        <v>6795</v>
      </c>
      <c r="I2095" s="4">
        <v>5</v>
      </c>
      <c r="L2095" s="4">
        <v>4</v>
      </c>
      <c r="M2095" s="4" t="s">
        <v>7181</v>
      </c>
      <c r="N2095" s="4" t="s">
        <v>7182</v>
      </c>
      <c r="T2095" s="4" t="s">
        <v>10481</v>
      </c>
      <c r="U2095" s="4" t="s">
        <v>138</v>
      </c>
      <c r="V2095" s="4" t="s">
        <v>139</v>
      </c>
      <c r="Y2095" s="4" t="s">
        <v>1212</v>
      </c>
      <c r="Z2095" s="4" t="s">
        <v>1213</v>
      </c>
      <c r="AD2095" s="4" t="s">
        <v>218</v>
      </c>
      <c r="AE2095" s="4" t="s">
        <v>219</v>
      </c>
    </row>
    <row r="2096" spans="1:72" ht="13.5" customHeight="1">
      <c r="A2096" s="6" t="str">
        <f>HYPERLINK("http://kyu.snu.ac.kr/sdhj/index.jsp?type=hj/GK14791_00IM0001_159a.jpg","1870_해북촌_159a")</f>
        <v>1870_해북촌_159a</v>
      </c>
      <c r="B2096" s="4">
        <v>1870</v>
      </c>
      <c r="C2096" s="4" t="s">
        <v>9047</v>
      </c>
      <c r="D2096" s="4" t="s">
        <v>9048</v>
      </c>
      <c r="E2096" s="4">
        <v>2095</v>
      </c>
      <c r="F2096" s="4">
        <v>12</v>
      </c>
      <c r="G2096" s="4" t="s">
        <v>6794</v>
      </c>
      <c r="H2096" s="4" t="s">
        <v>6795</v>
      </c>
      <c r="I2096" s="4">
        <v>5</v>
      </c>
      <c r="L2096" s="4">
        <v>5</v>
      </c>
      <c r="M2096" s="4" t="s">
        <v>7202</v>
      </c>
      <c r="N2096" s="4" t="s">
        <v>7203</v>
      </c>
      <c r="O2096" s="4" t="s">
        <v>13</v>
      </c>
      <c r="P2096" s="4" t="s">
        <v>14</v>
      </c>
      <c r="T2096" s="4" t="s">
        <v>10482</v>
      </c>
      <c r="U2096" s="4" t="s">
        <v>73</v>
      </c>
      <c r="V2096" s="4" t="s">
        <v>74</v>
      </c>
      <c r="W2096" s="4" t="s">
        <v>310</v>
      </c>
      <c r="X2096" s="4" t="s">
        <v>311</v>
      </c>
      <c r="Y2096" s="4" t="s">
        <v>6896</v>
      </c>
      <c r="Z2096" s="4" t="s">
        <v>6897</v>
      </c>
      <c r="AC2096" s="4">
        <v>43</v>
      </c>
      <c r="AD2096" s="4" t="s">
        <v>274</v>
      </c>
      <c r="AE2096" s="4" t="s">
        <v>275</v>
      </c>
      <c r="AJ2096" s="4" t="s">
        <v>34</v>
      </c>
      <c r="AK2096" s="4" t="s">
        <v>35</v>
      </c>
      <c r="AL2096" s="4" t="s">
        <v>488</v>
      </c>
      <c r="AM2096" s="4" t="s">
        <v>489</v>
      </c>
      <c r="AT2096" s="4" t="s">
        <v>82</v>
      </c>
      <c r="AU2096" s="4" t="s">
        <v>83</v>
      </c>
      <c r="AV2096" s="4" t="s">
        <v>6885</v>
      </c>
      <c r="AW2096" s="4" t="s">
        <v>6755</v>
      </c>
      <c r="BG2096" s="4" t="s">
        <v>82</v>
      </c>
      <c r="BH2096" s="4" t="s">
        <v>83</v>
      </c>
      <c r="BI2096" s="4" t="s">
        <v>6886</v>
      </c>
      <c r="BJ2096" s="4" t="s">
        <v>6887</v>
      </c>
      <c r="BK2096" s="4" t="s">
        <v>82</v>
      </c>
      <c r="BL2096" s="4" t="s">
        <v>83</v>
      </c>
      <c r="BM2096" s="4" t="s">
        <v>2513</v>
      </c>
      <c r="BN2096" s="4" t="s">
        <v>2514</v>
      </c>
      <c r="BO2096" s="4" t="s">
        <v>82</v>
      </c>
      <c r="BP2096" s="4" t="s">
        <v>83</v>
      </c>
      <c r="BQ2096" s="4" t="s">
        <v>6874</v>
      </c>
      <c r="BR2096" s="4" t="s">
        <v>6875</v>
      </c>
      <c r="BS2096" s="4" t="s">
        <v>222</v>
      </c>
      <c r="BT2096" s="4" t="s">
        <v>223</v>
      </c>
    </row>
    <row r="2097" spans="1:72" ht="13.5" customHeight="1">
      <c r="A2097" s="6" t="str">
        <f>HYPERLINK("http://kyu.snu.ac.kr/sdhj/index.jsp?type=hj/GK14791_00IM0001_159a.jpg","1870_해북촌_159a")</f>
        <v>1870_해북촌_159a</v>
      </c>
      <c r="B2097" s="4">
        <v>1870</v>
      </c>
      <c r="C2097" s="4" t="s">
        <v>9199</v>
      </c>
      <c r="D2097" s="4" t="s">
        <v>9200</v>
      </c>
      <c r="E2097" s="4">
        <v>2096</v>
      </c>
      <c r="F2097" s="4">
        <v>12</v>
      </c>
      <c r="G2097" s="4" t="s">
        <v>6794</v>
      </c>
      <c r="H2097" s="4" t="s">
        <v>6795</v>
      </c>
      <c r="I2097" s="4">
        <v>5</v>
      </c>
      <c r="L2097" s="4">
        <v>5</v>
      </c>
      <c r="M2097" s="4" t="s">
        <v>7202</v>
      </c>
      <c r="N2097" s="4" t="s">
        <v>7203</v>
      </c>
      <c r="S2097" s="4" t="s">
        <v>96</v>
      </c>
      <c r="T2097" s="4" t="s">
        <v>97</v>
      </c>
      <c r="W2097" s="4" t="s">
        <v>647</v>
      </c>
      <c r="X2097" s="4" t="s">
        <v>648</v>
      </c>
      <c r="Y2097" s="4" t="s">
        <v>100</v>
      </c>
      <c r="Z2097" s="4" t="s">
        <v>101</v>
      </c>
      <c r="AC2097" s="4">
        <v>44</v>
      </c>
      <c r="AD2097" s="4" t="s">
        <v>480</v>
      </c>
      <c r="AE2097" s="4" t="s">
        <v>481</v>
      </c>
      <c r="AJ2097" s="4" t="s">
        <v>104</v>
      </c>
      <c r="AK2097" s="4" t="s">
        <v>105</v>
      </c>
      <c r="AL2097" s="4" t="s">
        <v>697</v>
      </c>
      <c r="AM2097" s="4" t="s">
        <v>698</v>
      </c>
    </row>
    <row r="2098" spans="1:72" ht="13.5" customHeight="1">
      <c r="A2098" s="6" t="str">
        <f>HYPERLINK("http://kyu.snu.ac.kr/sdhj/index.jsp?type=hj/GK14791_00IM0001_159a.jpg","1870_해북촌_159a")</f>
        <v>1870_해북촌_159a</v>
      </c>
      <c r="B2098" s="4">
        <v>1870</v>
      </c>
      <c r="C2098" s="4" t="s">
        <v>10483</v>
      </c>
      <c r="D2098" s="4" t="s">
        <v>10484</v>
      </c>
      <c r="E2098" s="4">
        <v>2097</v>
      </c>
      <c r="F2098" s="4">
        <v>12</v>
      </c>
      <c r="G2098" s="4" t="s">
        <v>6794</v>
      </c>
      <c r="H2098" s="4" t="s">
        <v>6795</v>
      </c>
      <c r="I2098" s="4">
        <v>5</v>
      </c>
      <c r="L2098" s="4">
        <v>5</v>
      </c>
      <c r="M2098" s="4" t="s">
        <v>7202</v>
      </c>
      <c r="N2098" s="4" t="s">
        <v>7203</v>
      </c>
      <c r="T2098" s="4" t="s">
        <v>10485</v>
      </c>
      <c r="U2098" s="4" t="s">
        <v>138</v>
      </c>
      <c r="V2098" s="4" t="s">
        <v>139</v>
      </c>
      <c r="Y2098" s="4" t="s">
        <v>7204</v>
      </c>
      <c r="Z2098" s="4" t="s">
        <v>7205</v>
      </c>
      <c r="AD2098" s="4" t="s">
        <v>414</v>
      </c>
      <c r="AE2098" s="4" t="s">
        <v>415</v>
      </c>
    </row>
    <row r="2099" spans="1:72" ht="13.5" customHeight="1">
      <c r="A2099" s="6" t="str">
        <f>HYPERLINK("http://kyu.snu.ac.kr/sdhj/index.jsp?type=hj/GK14791_00IM0001_159a.jpg","1870_해북촌_159a")</f>
        <v>1870_해북촌_159a</v>
      </c>
      <c r="B2099" s="4">
        <v>1870</v>
      </c>
      <c r="C2099" s="4" t="s">
        <v>10414</v>
      </c>
      <c r="D2099" s="4" t="s">
        <v>10415</v>
      </c>
      <c r="E2099" s="4">
        <v>2098</v>
      </c>
      <c r="F2099" s="4">
        <v>13</v>
      </c>
      <c r="G2099" s="4" t="s">
        <v>7206</v>
      </c>
      <c r="H2099" s="4" t="s">
        <v>7207</v>
      </c>
      <c r="I2099" s="4">
        <v>1</v>
      </c>
      <c r="J2099" s="4" t="s">
        <v>7208</v>
      </c>
      <c r="K2099" s="4" t="s">
        <v>7209</v>
      </c>
      <c r="L2099" s="4">
        <v>1</v>
      </c>
      <c r="M2099" s="4" t="s">
        <v>7208</v>
      </c>
      <c r="N2099" s="4" t="s">
        <v>7209</v>
      </c>
      <c r="T2099" s="4" t="s">
        <v>9756</v>
      </c>
      <c r="U2099" s="4" t="s">
        <v>73</v>
      </c>
      <c r="V2099" s="4" t="s">
        <v>74</v>
      </c>
      <c r="W2099" s="4" t="s">
        <v>688</v>
      </c>
      <c r="X2099" s="4" t="s">
        <v>689</v>
      </c>
      <c r="Y2099" s="4" t="s">
        <v>7210</v>
      </c>
      <c r="Z2099" s="4" t="s">
        <v>7211</v>
      </c>
      <c r="AC2099" s="4">
        <v>57</v>
      </c>
      <c r="AD2099" s="4" t="s">
        <v>248</v>
      </c>
      <c r="AE2099" s="4" t="s">
        <v>249</v>
      </c>
      <c r="AJ2099" s="4" t="s">
        <v>34</v>
      </c>
      <c r="AK2099" s="4" t="s">
        <v>35</v>
      </c>
      <c r="AL2099" s="4" t="s">
        <v>260</v>
      </c>
      <c r="AM2099" s="4" t="s">
        <v>261</v>
      </c>
      <c r="AT2099" s="4" t="s">
        <v>82</v>
      </c>
      <c r="AU2099" s="4" t="s">
        <v>83</v>
      </c>
      <c r="AV2099" s="4" t="s">
        <v>7212</v>
      </c>
      <c r="AW2099" s="4" t="s">
        <v>5311</v>
      </c>
      <c r="BG2099" s="4" t="s">
        <v>82</v>
      </c>
      <c r="BH2099" s="4" t="s">
        <v>83</v>
      </c>
      <c r="BI2099" s="4" t="s">
        <v>7213</v>
      </c>
      <c r="BJ2099" s="4" t="s">
        <v>4397</v>
      </c>
      <c r="BK2099" s="4" t="s">
        <v>82</v>
      </c>
      <c r="BL2099" s="4" t="s">
        <v>83</v>
      </c>
      <c r="BM2099" s="4" t="s">
        <v>7214</v>
      </c>
      <c r="BN2099" s="4" t="s">
        <v>7215</v>
      </c>
      <c r="BO2099" s="4" t="s">
        <v>82</v>
      </c>
      <c r="BP2099" s="4" t="s">
        <v>83</v>
      </c>
      <c r="BQ2099" s="4" t="s">
        <v>7216</v>
      </c>
      <c r="BR2099" s="4" t="s">
        <v>7217</v>
      </c>
      <c r="BS2099" s="4" t="s">
        <v>428</v>
      </c>
      <c r="BT2099" s="4" t="s">
        <v>429</v>
      </c>
    </row>
    <row r="2100" spans="1:72" ht="13.5" customHeight="1">
      <c r="A2100" s="6" t="str">
        <f>HYPERLINK("http://kyu.snu.ac.kr/sdhj/index.jsp?type=hj/GK14791_00IM0001_159a.jpg","1870_해북촌_159a")</f>
        <v>1870_해북촌_159a</v>
      </c>
      <c r="B2100" s="4">
        <v>1870</v>
      </c>
      <c r="C2100" s="4" t="s">
        <v>9169</v>
      </c>
      <c r="D2100" s="4" t="s">
        <v>9170</v>
      </c>
      <c r="E2100" s="4">
        <v>2099</v>
      </c>
      <c r="F2100" s="4">
        <v>13</v>
      </c>
      <c r="G2100" s="4" t="s">
        <v>7206</v>
      </c>
      <c r="H2100" s="4" t="s">
        <v>7207</v>
      </c>
      <c r="I2100" s="4">
        <v>1</v>
      </c>
      <c r="L2100" s="4">
        <v>1</v>
      </c>
      <c r="M2100" s="4" t="s">
        <v>7208</v>
      </c>
      <c r="N2100" s="4" t="s">
        <v>7209</v>
      </c>
      <c r="S2100" s="4" t="s">
        <v>96</v>
      </c>
      <c r="T2100" s="4" t="s">
        <v>97</v>
      </c>
      <c r="W2100" s="4" t="s">
        <v>461</v>
      </c>
      <c r="X2100" s="4" t="s">
        <v>462</v>
      </c>
      <c r="Y2100" s="4" t="s">
        <v>100</v>
      </c>
      <c r="Z2100" s="4" t="s">
        <v>101</v>
      </c>
      <c r="AC2100" s="4">
        <v>56</v>
      </c>
      <c r="AD2100" s="4" t="s">
        <v>248</v>
      </c>
      <c r="AE2100" s="4" t="s">
        <v>249</v>
      </c>
      <c r="AJ2100" s="4" t="s">
        <v>104</v>
      </c>
      <c r="AK2100" s="4" t="s">
        <v>105</v>
      </c>
      <c r="AL2100" s="4" t="s">
        <v>463</v>
      </c>
      <c r="AM2100" s="4" t="s">
        <v>464</v>
      </c>
      <c r="AT2100" s="4" t="s">
        <v>82</v>
      </c>
      <c r="AU2100" s="4" t="s">
        <v>83</v>
      </c>
      <c r="AV2100" s="4" t="s">
        <v>111</v>
      </c>
      <c r="AW2100" s="4" t="s">
        <v>112</v>
      </c>
      <c r="BG2100" s="4" t="s">
        <v>82</v>
      </c>
      <c r="BH2100" s="4" t="s">
        <v>83</v>
      </c>
      <c r="BI2100" s="4" t="s">
        <v>4426</v>
      </c>
      <c r="BJ2100" s="4" t="s">
        <v>4427</v>
      </c>
      <c r="BK2100" s="4" t="s">
        <v>82</v>
      </c>
      <c r="BL2100" s="4" t="s">
        <v>83</v>
      </c>
      <c r="BM2100" s="4" t="s">
        <v>7218</v>
      </c>
      <c r="BN2100" s="4" t="s">
        <v>4103</v>
      </c>
      <c r="BO2100" s="4" t="s">
        <v>82</v>
      </c>
      <c r="BP2100" s="4" t="s">
        <v>83</v>
      </c>
      <c r="BQ2100" s="4" t="s">
        <v>7219</v>
      </c>
      <c r="BR2100" s="4" t="s">
        <v>7220</v>
      </c>
      <c r="BS2100" s="4" t="s">
        <v>488</v>
      </c>
      <c r="BT2100" s="4" t="s">
        <v>489</v>
      </c>
    </row>
    <row r="2101" spans="1:72" ht="13.5" customHeight="1">
      <c r="A2101" s="6" t="str">
        <f>HYPERLINK("http://kyu.snu.ac.kr/sdhj/index.jsp?type=hj/GK14791_00IM0001_159a.jpg","1870_해북촌_159a")</f>
        <v>1870_해북촌_159a</v>
      </c>
      <c r="B2101" s="4">
        <v>1870</v>
      </c>
      <c r="C2101" s="4" t="s">
        <v>9127</v>
      </c>
      <c r="D2101" s="4" t="s">
        <v>9128</v>
      </c>
      <c r="E2101" s="4">
        <v>2100</v>
      </c>
      <c r="F2101" s="4">
        <v>13</v>
      </c>
      <c r="G2101" s="4" t="s">
        <v>7206</v>
      </c>
      <c r="H2101" s="4" t="s">
        <v>7207</v>
      </c>
      <c r="I2101" s="4">
        <v>1</v>
      </c>
      <c r="L2101" s="4">
        <v>1</v>
      </c>
      <c r="M2101" s="4" t="s">
        <v>7208</v>
      </c>
      <c r="N2101" s="4" t="s">
        <v>7209</v>
      </c>
      <c r="S2101" s="4" t="s">
        <v>165</v>
      </c>
      <c r="T2101" s="4" t="s">
        <v>166</v>
      </c>
      <c r="Y2101" s="4" t="s">
        <v>7221</v>
      </c>
      <c r="Z2101" s="4" t="s">
        <v>7222</v>
      </c>
      <c r="AC2101" s="4">
        <v>40</v>
      </c>
      <c r="AD2101" s="4" t="s">
        <v>308</v>
      </c>
      <c r="AE2101" s="4" t="s">
        <v>309</v>
      </c>
    </row>
    <row r="2102" spans="1:72" ht="13.5" customHeight="1">
      <c r="A2102" s="6" t="str">
        <f>HYPERLINK("http://kyu.snu.ac.kr/sdhj/index.jsp?type=hj/GK14791_00IM0001_159a.jpg","1870_해북촌_159a")</f>
        <v>1870_해북촌_159a</v>
      </c>
      <c r="B2102" s="4">
        <v>1870</v>
      </c>
      <c r="C2102" s="4" t="s">
        <v>9197</v>
      </c>
      <c r="D2102" s="4" t="s">
        <v>9198</v>
      </c>
      <c r="E2102" s="4">
        <v>2101</v>
      </c>
      <c r="F2102" s="4">
        <v>13</v>
      </c>
      <c r="G2102" s="4" t="s">
        <v>7206</v>
      </c>
      <c r="H2102" s="4" t="s">
        <v>7207</v>
      </c>
      <c r="I2102" s="4">
        <v>1</v>
      </c>
      <c r="L2102" s="4">
        <v>1</v>
      </c>
      <c r="M2102" s="4" t="s">
        <v>7208</v>
      </c>
      <c r="N2102" s="4" t="s">
        <v>7209</v>
      </c>
      <c r="T2102" s="4" t="s">
        <v>9759</v>
      </c>
      <c r="U2102" s="4" t="s">
        <v>138</v>
      </c>
      <c r="V2102" s="4" t="s">
        <v>139</v>
      </c>
      <c r="Y2102" s="4" t="s">
        <v>7223</v>
      </c>
      <c r="Z2102" s="4" t="s">
        <v>7224</v>
      </c>
      <c r="AD2102" s="4" t="s">
        <v>194</v>
      </c>
      <c r="AE2102" s="4" t="s">
        <v>195</v>
      </c>
    </row>
    <row r="2103" spans="1:72" ht="13.5" customHeight="1">
      <c r="A2103" s="6" t="str">
        <f>HYPERLINK("http://kyu.snu.ac.kr/sdhj/index.jsp?type=hj/GK14791_00IM0001_159a.jpg","1870_해북촌_159a")</f>
        <v>1870_해북촌_159a</v>
      </c>
      <c r="B2103" s="4">
        <v>1870</v>
      </c>
      <c r="C2103" s="4" t="s">
        <v>9197</v>
      </c>
      <c r="D2103" s="4" t="s">
        <v>9198</v>
      </c>
      <c r="E2103" s="4">
        <v>2102</v>
      </c>
      <c r="F2103" s="4">
        <v>13</v>
      </c>
      <c r="G2103" s="4" t="s">
        <v>7206</v>
      </c>
      <c r="H2103" s="4" t="s">
        <v>7207</v>
      </c>
      <c r="I2103" s="4">
        <v>1</v>
      </c>
      <c r="L2103" s="4">
        <v>1</v>
      </c>
      <c r="M2103" s="4" t="s">
        <v>7208</v>
      </c>
      <c r="N2103" s="4" t="s">
        <v>7209</v>
      </c>
      <c r="T2103" s="4" t="s">
        <v>9759</v>
      </c>
      <c r="U2103" s="4" t="s">
        <v>284</v>
      </c>
      <c r="V2103" s="4" t="s">
        <v>285</v>
      </c>
      <c r="Y2103" s="4" t="s">
        <v>7225</v>
      </c>
      <c r="Z2103" s="4" t="s">
        <v>7226</v>
      </c>
      <c r="AD2103" s="4" t="s">
        <v>188</v>
      </c>
      <c r="AE2103" s="4" t="s">
        <v>189</v>
      </c>
    </row>
    <row r="2104" spans="1:72" ht="13.5" customHeight="1">
      <c r="A2104" s="6" t="str">
        <f>HYPERLINK("http://kyu.snu.ac.kr/sdhj/index.jsp?type=hj/GK14791_00IM0001_159b.jpg","1870_해북촌_159b")</f>
        <v>1870_해북촌_159b</v>
      </c>
      <c r="B2104" s="4">
        <v>1870</v>
      </c>
      <c r="C2104" s="4" t="s">
        <v>9197</v>
      </c>
      <c r="D2104" s="4" t="s">
        <v>9198</v>
      </c>
      <c r="E2104" s="4">
        <v>2103</v>
      </c>
      <c r="F2104" s="4">
        <v>13</v>
      </c>
      <c r="G2104" s="4" t="s">
        <v>7206</v>
      </c>
      <c r="H2104" s="4" t="s">
        <v>7207</v>
      </c>
      <c r="I2104" s="4">
        <v>1</v>
      </c>
      <c r="L2104" s="4">
        <v>2</v>
      </c>
      <c r="M2104" s="4" t="s">
        <v>7227</v>
      </c>
      <c r="N2104" s="4" t="s">
        <v>7228</v>
      </c>
      <c r="T2104" s="4" t="s">
        <v>8929</v>
      </c>
      <c r="U2104" s="4" t="s">
        <v>73</v>
      </c>
      <c r="V2104" s="4" t="s">
        <v>74</v>
      </c>
      <c r="W2104" s="4" t="s">
        <v>688</v>
      </c>
      <c r="X2104" s="4" t="s">
        <v>689</v>
      </c>
      <c r="Y2104" s="4" t="s">
        <v>7229</v>
      </c>
      <c r="Z2104" s="4" t="s">
        <v>7230</v>
      </c>
      <c r="AC2104" s="4">
        <v>75</v>
      </c>
      <c r="AD2104" s="4" t="s">
        <v>218</v>
      </c>
      <c r="AE2104" s="4" t="s">
        <v>219</v>
      </c>
      <c r="AJ2104" s="4" t="s">
        <v>34</v>
      </c>
      <c r="AK2104" s="4" t="s">
        <v>35</v>
      </c>
      <c r="AL2104" s="4" t="s">
        <v>260</v>
      </c>
      <c r="AM2104" s="4" t="s">
        <v>261</v>
      </c>
      <c r="AT2104" s="4" t="s">
        <v>82</v>
      </c>
      <c r="AU2104" s="4" t="s">
        <v>83</v>
      </c>
      <c r="AV2104" s="4" t="s">
        <v>7231</v>
      </c>
      <c r="AW2104" s="4" t="s">
        <v>7232</v>
      </c>
      <c r="BG2104" s="4" t="s">
        <v>82</v>
      </c>
      <c r="BH2104" s="4" t="s">
        <v>83</v>
      </c>
      <c r="BI2104" s="4" t="s">
        <v>7233</v>
      </c>
      <c r="BJ2104" s="4" t="s">
        <v>5685</v>
      </c>
      <c r="BK2104" s="4" t="s">
        <v>82</v>
      </c>
      <c r="BL2104" s="4" t="s">
        <v>83</v>
      </c>
      <c r="BM2104" s="4" t="s">
        <v>7234</v>
      </c>
      <c r="BN2104" s="4" t="s">
        <v>7235</v>
      </c>
      <c r="BO2104" s="4" t="s">
        <v>82</v>
      </c>
      <c r="BP2104" s="4" t="s">
        <v>83</v>
      </c>
      <c r="BQ2104" s="4" t="s">
        <v>7236</v>
      </c>
      <c r="BR2104" s="4" t="s">
        <v>7237</v>
      </c>
      <c r="BS2104" s="4" t="s">
        <v>883</v>
      </c>
      <c r="BT2104" s="4" t="s">
        <v>884</v>
      </c>
    </row>
    <row r="2105" spans="1:72" ht="13.5" customHeight="1">
      <c r="A2105" s="6" t="str">
        <f>HYPERLINK("http://kyu.snu.ac.kr/sdhj/index.jsp?type=hj/GK14791_00IM0001_159b.jpg","1870_해북촌_159b")</f>
        <v>1870_해북촌_159b</v>
      </c>
      <c r="B2105" s="4">
        <v>1870</v>
      </c>
      <c r="C2105" s="4" t="s">
        <v>9033</v>
      </c>
      <c r="D2105" s="4" t="s">
        <v>9034</v>
      </c>
      <c r="E2105" s="4">
        <v>2104</v>
      </c>
      <c r="F2105" s="4">
        <v>13</v>
      </c>
      <c r="G2105" s="4" t="s">
        <v>7206</v>
      </c>
      <c r="H2105" s="4" t="s">
        <v>7207</v>
      </c>
      <c r="I2105" s="4">
        <v>1</v>
      </c>
      <c r="L2105" s="4">
        <v>2</v>
      </c>
      <c r="M2105" s="4" t="s">
        <v>7227</v>
      </c>
      <c r="N2105" s="4" t="s">
        <v>7228</v>
      </c>
      <c r="S2105" s="4" t="s">
        <v>96</v>
      </c>
      <c r="T2105" s="4" t="s">
        <v>97</v>
      </c>
      <c r="W2105" s="4" t="s">
        <v>126</v>
      </c>
      <c r="X2105" s="4" t="s">
        <v>10486</v>
      </c>
      <c r="Y2105" s="4" t="s">
        <v>100</v>
      </c>
      <c r="Z2105" s="4" t="s">
        <v>101</v>
      </c>
      <c r="AC2105" s="4">
        <v>75</v>
      </c>
      <c r="AD2105" s="4" t="s">
        <v>218</v>
      </c>
      <c r="AE2105" s="4" t="s">
        <v>219</v>
      </c>
      <c r="AJ2105" s="4" t="s">
        <v>104</v>
      </c>
      <c r="AK2105" s="4" t="s">
        <v>105</v>
      </c>
      <c r="AL2105" s="4" t="s">
        <v>115</v>
      </c>
      <c r="AM2105" s="4" t="s">
        <v>9905</v>
      </c>
      <c r="AT2105" s="4" t="s">
        <v>82</v>
      </c>
      <c r="AU2105" s="4" t="s">
        <v>83</v>
      </c>
      <c r="AV2105" s="4" t="s">
        <v>7238</v>
      </c>
      <c r="AW2105" s="4" t="s">
        <v>7239</v>
      </c>
      <c r="BG2105" s="4" t="s">
        <v>336</v>
      </c>
      <c r="BH2105" s="4" t="s">
        <v>337</v>
      </c>
      <c r="BI2105" s="4" t="s">
        <v>7240</v>
      </c>
      <c r="BJ2105" s="4" t="s">
        <v>7241</v>
      </c>
      <c r="BK2105" s="4" t="s">
        <v>1074</v>
      </c>
      <c r="BL2105" s="4" t="s">
        <v>1075</v>
      </c>
      <c r="BM2105" s="4" t="s">
        <v>7242</v>
      </c>
      <c r="BN2105" s="4" t="s">
        <v>7243</v>
      </c>
      <c r="BO2105" s="4" t="s">
        <v>7244</v>
      </c>
      <c r="BP2105" s="4" t="s">
        <v>7245</v>
      </c>
      <c r="BQ2105" s="4" t="s">
        <v>7246</v>
      </c>
      <c r="BR2105" s="4" t="s">
        <v>7247</v>
      </c>
      <c r="BS2105" s="4" t="s">
        <v>1177</v>
      </c>
      <c r="BT2105" s="4" t="s">
        <v>1178</v>
      </c>
    </row>
    <row r="2106" spans="1:72" ht="13.5" customHeight="1">
      <c r="A2106" s="6" t="str">
        <f>HYPERLINK("http://kyu.snu.ac.kr/sdhj/index.jsp?type=hj/GK14791_00IM0001_159b.jpg","1870_해북촌_159b")</f>
        <v>1870_해북촌_159b</v>
      </c>
      <c r="B2106" s="4">
        <v>1870</v>
      </c>
      <c r="C2106" s="4" t="s">
        <v>9354</v>
      </c>
      <c r="D2106" s="4" t="s">
        <v>9355</v>
      </c>
      <c r="E2106" s="4">
        <v>2105</v>
      </c>
      <c r="F2106" s="4">
        <v>13</v>
      </c>
      <c r="G2106" s="4" t="s">
        <v>7206</v>
      </c>
      <c r="H2106" s="4" t="s">
        <v>7207</v>
      </c>
      <c r="I2106" s="4">
        <v>1</v>
      </c>
      <c r="L2106" s="4">
        <v>2</v>
      </c>
      <c r="M2106" s="4" t="s">
        <v>7227</v>
      </c>
      <c r="N2106" s="4" t="s">
        <v>7228</v>
      </c>
      <c r="S2106" s="4" t="s">
        <v>116</v>
      </c>
      <c r="T2106" s="4" t="s">
        <v>117</v>
      </c>
      <c r="Y2106" s="4" t="s">
        <v>7248</v>
      </c>
      <c r="Z2106" s="4" t="s">
        <v>10487</v>
      </c>
      <c r="AC2106" s="4">
        <v>57</v>
      </c>
      <c r="AD2106" s="4" t="s">
        <v>248</v>
      </c>
      <c r="AE2106" s="4" t="s">
        <v>249</v>
      </c>
    </row>
    <row r="2107" spans="1:72" ht="13.5" customHeight="1">
      <c r="A2107" s="6" t="str">
        <f>HYPERLINK("http://kyu.snu.ac.kr/sdhj/index.jsp?type=hj/GK14791_00IM0001_159b.jpg","1870_해북촌_159b")</f>
        <v>1870_해북촌_159b</v>
      </c>
      <c r="B2107" s="4">
        <v>1870</v>
      </c>
      <c r="C2107" s="4" t="s">
        <v>9038</v>
      </c>
      <c r="D2107" s="4" t="s">
        <v>9039</v>
      </c>
      <c r="E2107" s="4">
        <v>2106</v>
      </c>
      <c r="F2107" s="4">
        <v>13</v>
      </c>
      <c r="G2107" s="4" t="s">
        <v>7206</v>
      </c>
      <c r="H2107" s="4" t="s">
        <v>7207</v>
      </c>
      <c r="I2107" s="4">
        <v>1</v>
      </c>
      <c r="L2107" s="4">
        <v>2</v>
      </c>
      <c r="M2107" s="4" t="s">
        <v>7227</v>
      </c>
      <c r="N2107" s="4" t="s">
        <v>7228</v>
      </c>
      <c r="S2107" s="4" t="s">
        <v>124</v>
      </c>
      <c r="T2107" s="4" t="s">
        <v>125</v>
      </c>
      <c r="W2107" s="4" t="s">
        <v>1313</v>
      </c>
      <c r="X2107" s="4" t="s">
        <v>1314</v>
      </c>
      <c r="Y2107" s="4" t="s">
        <v>100</v>
      </c>
      <c r="Z2107" s="4" t="s">
        <v>101</v>
      </c>
      <c r="AC2107" s="4">
        <v>57</v>
      </c>
      <c r="AD2107" s="4" t="s">
        <v>248</v>
      </c>
      <c r="AE2107" s="4" t="s">
        <v>249</v>
      </c>
    </row>
    <row r="2108" spans="1:72" ht="13.5" customHeight="1">
      <c r="A2108" s="6" t="str">
        <f>HYPERLINK("http://kyu.snu.ac.kr/sdhj/index.jsp?type=hj/GK14791_00IM0001_159b.jpg","1870_해북촌_159b")</f>
        <v>1870_해북촌_159b</v>
      </c>
      <c r="B2108" s="4">
        <v>1870</v>
      </c>
      <c r="C2108" s="4" t="s">
        <v>9038</v>
      </c>
      <c r="D2108" s="4" t="s">
        <v>9039</v>
      </c>
      <c r="E2108" s="4">
        <v>2107</v>
      </c>
      <c r="F2108" s="4">
        <v>13</v>
      </c>
      <c r="G2108" s="4" t="s">
        <v>7206</v>
      </c>
      <c r="H2108" s="4" t="s">
        <v>7207</v>
      </c>
      <c r="I2108" s="4">
        <v>1</v>
      </c>
      <c r="L2108" s="4">
        <v>2</v>
      </c>
      <c r="M2108" s="4" t="s">
        <v>7227</v>
      </c>
      <c r="N2108" s="4" t="s">
        <v>7228</v>
      </c>
      <c r="S2108" s="4" t="s">
        <v>116</v>
      </c>
      <c r="T2108" s="4" t="s">
        <v>117</v>
      </c>
      <c r="Y2108" s="4" t="s">
        <v>7249</v>
      </c>
      <c r="Z2108" s="4" t="s">
        <v>2475</v>
      </c>
      <c r="AC2108" s="4">
        <v>55</v>
      </c>
      <c r="AD2108" s="4" t="s">
        <v>258</v>
      </c>
      <c r="AE2108" s="4" t="s">
        <v>259</v>
      </c>
    </row>
    <row r="2109" spans="1:72" ht="13.5" customHeight="1">
      <c r="A2109" s="6" t="str">
        <f>HYPERLINK("http://kyu.snu.ac.kr/sdhj/index.jsp?type=hj/GK14791_00IM0001_159b.jpg","1870_해북촌_159b")</f>
        <v>1870_해북촌_159b</v>
      </c>
      <c r="B2109" s="4">
        <v>1870</v>
      </c>
      <c r="C2109" s="4" t="s">
        <v>9038</v>
      </c>
      <c r="D2109" s="4" t="s">
        <v>9039</v>
      </c>
      <c r="E2109" s="4">
        <v>2108</v>
      </c>
      <c r="F2109" s="4">
        <v>13</v>
      </c>
      <c r="G2109" s="4" t="s">
        <v>7206</v>
      </c>
      <c r="H2109" s="4" t="s">
        <v>7207</v>
      </c>
      <c r="I2109" s="4">
        <v>1</v>
      </c>
      <c r="L2109" s="4">
        <v>2</v>
      </c>
      <c r="M2109" s="4" t="s">
        <v>7227</v>
      </c>
      <c r="N2109" s="4" t="s">
        <v>7228</v>
      </c>
      <c r="T2109" s="4" t="s">
        <v>10093</v>
      </c>
      <c r="U2109" s="4" t="s">
        <v>138</v>
      </c>
      <c r="V2109" s="4" t="s">
        <v>139</v>
      </c>
      <c r="Y2109" s="4" t="s">
        <v>7250</v>
      </c>
      <c r="Z2109" s="4" t="s">
        <v>7251</v>
      </c>
      <c r="AD2109" s="4" t="s">
        <v>492</v>
      </c>
      <c r="AE2109" s="4" t="s">
        <v>493</v>
      </c>
    </row>
    <row r="2110" spans="1:72" ht="13.5" customHeight="1">
      <c r="A2110" s="6" t="str">
        <f>HYPERLINK("http://kyu.snu.ac.kr/sdhj/index.jsp?type=hj/GK14791_00IM0001_159b.jpg","1870_해북촌_159b")</f>
        <v>1870_해북촌_159b</v>
      </c>
      <c r="B2110" s="4">
        <v>1870</v>
      </c>
      <c r="C2110" s="4" t="s">
        <v>9038</v>
      </c>
      <c r="D2110" s="4" t="s">
        <v>9039</v>
      </c>
      <c r="E2110" s="4">
        <v>2109</v>
      </c>
      <c r="F2110" s="4">
        <v>13</v>
      </c>
      <c r="G2110" s="4" t="s">
        <v>7206</v>
      </c>
      <c r="H2110" s="4" t="s">
        <v>7207</v>
      </c>
      <c r="I2110" s="4">
        <v>1</v>
      </c>
      <c r="L2110" s="4">
        <v>2</v>
      </c>
      <c r="M2110" s="4" t="s">
        <v>7227</v>
      </c>
      <c r="N2110" s="4" t="s">
        <v>7228</v>
      </c>
      <c r="T2110" s="4" t="s">
        <v>10093</v>
      </c>
      <c r="U2110" s="4" t="s">
        <v>138</v>
      </c>
      <c r="V2110" s="4" t="s">
        <v>139</v>
      </c>
      <c r="Y2110" s="4" t="s">
        <v>5459</v>
      </c>
      <c r="Z2110" s="4" t="s">
        <v>5460</v>
      </c>
      <c r="AD2110" s="4" t="s">
        <v>414</v>
      </c>
      <c r="AE2110" s="4" t="s">
        <v>415</v>
      </c>
    </row>
    <row r="2111" spans="1:72" ht="13.5" customHeight="1">
      <c r="A2111" s="6" t="str">
        <f>HYPERLINK("http://kyu.snu.ac.kr/sdhj/index.jsp?type=hj/GK14791_00IM0001_159b.jpg","1870_해북촌_159b")</f>
        <v>1870_해북촌_159b</v>
      </c>
      <c r="B2111" s="4">
        <v>1870</v>
      </c>
      <c r="C2111" s="4" t="s">
        <v>9038</v>
      </c>
      <c r="D2111" s="4" t="s">
        <v>9039</v>
      </c>
      <c r="E2111" s="4">
        <v>2110</v>
      </c>
      <c r="F2111" s="4">
        <v>13</v>
      </c>
      <c r="G2111" s="4" t="s">
        <v>7206</v>
      </c>
      <c r="H2111" s="4" t="s">
        <v>7207</v>
      </c>
      <c r="I2111" s="4">
        <v>1</v>
      </c>
      <c r="L2111" s="4">
        <v>3</v>
      </c>
      <c r="M2111" s="4" t="s">
        <v>7252</v>
      </c>
      <c r="N2111" s="4" t="s">
        <v>7253</v>
      </c>
      <c r="O2111" s="4" t="s">
        <v>13</v>
      </c>
      <c r="P2111" s="4" t="s">
        <v>14</v>
      </c>
      <c r="T2111" s="4" t="s">
        <v>9219</v>
      </c>
      <c r="U2111" s="4" t="s">
        <v>2783</v>
      </c>
      <c r="V2111" s="4" t="s">
        <v>2784</v>
      </c>
      <c r="W2111" s="4" t="s">
        <v>310</v>
      </c>
      <c r="X2111" s="4" t="s">
        <v>311</v>
      </c>
      <c r="Y2111" s="4" t="s">
        <v>7254</v>
      </c>
      <c r="Z2111" s="4" t="s">
        <v>10488</v>
      </c>
      <c r="AC2111" s="4">
        <v>68</v>
      </c>
      <c r="AD2111" s="4" t="s">
        <v>560</v>
      </c>
      <c r="AE2111" s="4" t="s">
        <v>561</v>
      </c>
      <c r="AJ2111" s="4" t="s">
        <v>34</v>
      </c>
      <c r="AK2111" s="4" t="s">
        <v>35</v>
      </c>
      <c r="AL2111" s="4" t="s">
        <v>488</v>
      </c>
      <c r="AM2111" s="4" t="s">
        <v>489</v>
      </c>
      <c r="AT2111" s="4" t="s">
        <v>2783</v>
      </c>
      <c r="AU2111" s="4" t="s">
        <v>2784</v>
      </c>
      <c r="AV2111" s="4" t="s">
        <v>7255</v>
      </c>
      <c r="AW2111" s="4" t="s">
        <v>7256</v>
      </c>
      <c r="BG2111" s="4" t="s">
        <v>82</v>
      </c>
      <c r="BH2111" s="4" t="s">
        <v>83</v>
      </c>
      <c r="BI2111" s="4" t="s">
        <v>7257</v>
      </c>
      <c r="BJ2111" s="4" t="s">
        <v>7258</v>
      </c>
      <c r="BK2111" s="4" t="s">
        <v>2783</v>
      </c>
      <c r="BL2111" s="4" t="s">
        <v>2784</v>
      </c>
      <c r="BM2111" s="4" t="s">
        <v>7259</v>
      </c>
      <c r="BN2111" s="4" t="s">
        <v>7260</v>
      </c>
      <c r="BO2111" s="4" t="s">
        <v>2783</v>
      </c>
      <c r="BP2111" s="4" t="s">
        <v>2784</v>
      </c>
      <c r="BQ2111" s="4" t="s">
        <v>7261</v>
      </c>
      <c r="BR2111" s="4" t="s">
        <v>10489</v>
      </c>
      <c r="BS2111" s="4" t="s">
        <v>7262</v>
      </c>
      <c r="BT2111" s="4" t="s">
        <v>401</v>
      </c>
    </row>
    <row r="2112" spans="1:72" ht="13.5" customHeight="1">
      <c r="A2112" s="6" t="str">
        <f>HYPERLINK("http://kyu.snu.ac.kr/sdhj/index.jsp?type=hj/GK14791_00IM0001_159b.jpg","1870_해북촌_159b")</f>
        <v>1870_해북촌_159b</v>
      </c>
      <c r="B2112" s="4">
        <v>1870</v>
      </c>
      <c r="C2112" s="4" t="s">
        <v>10490</v>
      </c>
      <c r="D2112" s="4" t="s">
        <v>10491</v>
      </c>
      <c r="E2112" s="4">
        <v>2111</v>
      </c>
      <c r="F2112" s="4">
        <v>13</v>
      </c>
      <c r="G2112" s="4" t="s">
        <v>7206</v>
      </c>
      <c r="H2112" s="4" t="s">
        <v>7207</v>
      </c>
      <c r="I2112" s="4">
        <v>1</v>
      </c>
      <c r="L2112" s="4">
        <v>3</v>
      </c>
      <c r="M2112" s="4" t="s">
        <v>7252</v>
      </c>
      <c r="N2112" s="4" t="s">
        <v>7253</v>
      </c>
      <c r="S2112" s="4" t="s">
        <v>116</v>
      </c>
      <c r="T2112" s="4" t="s">
        <v>117</v>
      </c>
      <c r="Y2112" s="4" t="s">
        <v>5372</v>
      </c>
      <c r="Z2112" s="4" t="s">
        <v>5373</v>
      </c>
      <c r="AC2112" s="4">
        <v>47</v>
      </c>
      <c r="AD2112" s="4" t="s">
        <v>287</v>
      </c>
      <c r="AE2112" s="4" t="s">
        <v>288</v>
      </c>
    </row>
    <row r="2113" spans="1:72" ht="13.5" customHeight="1">
      <c r="A2113" s="6" t="str">
        <f>HYPERLINK("http://kyu.snu.ac.kr/sdhj/index.jsp?type=hj/GK14791_00IM0001_159b.jpg","1870_해북촌_159b")</f>
        <v>1870_해북촌_159b</v>
      </c>
      <c r="B2113" s="4">
        <v>1870</v>
      </c>
      <c r="C2113" s="4" t="s">
        <v>9224</v>
      </c>
      <c r="D2113" s="4" t="s">
        <v>9225</v>
      </c>
      <c r="E2113" s="4">
        <v>2112</v>
      </c>
      <c r="F2113" s="4">
        <v>13</v>
      </c>
      <c r="G2113" s="4" t="s">
        <v>7206</v>
      </c>
      <c r="H2113" s="4" t="s">
        <v>7207</v>
      </c>
      <c r="I2113" s="4">
        <v>1</v>
      </c>
      <c r="L2113" s="4">
        <v>3</v>
      </c>
      <c r="M2113" s="4" t="s">
        <v>7252</v>
      </c>
      <c r="N2113" s="4" t="s">
        <v>7253</v>
      </c>
      <c r="S2113" s="4" t="s">
        <v>124</v>
      </c>
      <c r="T2113" s="4" t="s">
        <v>125</v>
      </c>
      <c r="W2113" s="4" t="s">
        <v>2785</v>
      </c>
      <c r="X2113" s="4" t="s">
        <v>2786</v>
      </c>
      <c r="Y2113" s="4" t="s">
        <v>21</v>
      </c>
      <c r="Z2113" s="4" t="s">
        <v>22</v>
      </c>
      <c r="AC2113" s="4">
        <v>46</v>
      </c>
      <c r="AD2113" s="4" t="s">
        <v>220</v>
      </c>
      <c r="AE2113" s="4" t="s">
        <v>221</v>
      </c>
    </row>
    <row r="2114" spans="1:72" ht="13.5" customHeight="1">
      <c r="A2114" s="6" t="str">
        <f>HYPERLINK("http://kyu.snu.ac.kr/sdhj/index.jsp?type=hj/GK14791_00IM0001_159b.jpg","1870_해북촌_159b")</f>
        <v>1870_해북촌_159b</v>
      </c>
      <c r="B2114" s="4">
        <v>1870</v>
      </c>
      <c r="C2114" s="4" t="s">
        <v>9224</v>
      </c>
      <c r="D2114" s="4" t="s">
        <v>9225</v>
      </c>
      <c r="E2114" s="4">
        <v>2113</v>
      </c>
      <c r="F2114" s="4">
        <v>13</v>
      </c>
      <c r="G2114" s="4" t="s">
        <v>7206</v>
      </c>
      <c r="H2114" s="4" t="s">
        <v>7207</v>
      </c>
      <c r="I2114" s="4">
        <v>1</v>
      </c>
      <c r="L2114" s="4">
        <v>3</v>
      </c>
      <c r="M2114" s="4" t="s">
        <v>7252</v>
      </c>
      <c r="N2114" s="4" t="s">
        <v>7253</v>
      </c>
      <c r="T2114" s="4" t="s">
        <v>9227</v>
      </c>
      <c r="U2114" s="4" t="s">
        <v>138</v>
      </c>
      <c r="V2114" s="4" t="s">
        <v>139</v>
      </c>
      <c r="Y2114" s="4" t="s">
        <v>2259</v>
      </c>
      <c r="Z2114" s="4" t="s">
        <v>2260</v>
      </c>
      <c r="AD2114" s="4" t="s">
        <v>102</v>
      </c>
      <c r="AE2114" s="4" t="s">
        <v>103</v>
      </c>
    </row>
    <row r="2115" spans="1:72" ht="13.5" customHeight="1">
      <c r="A2115" s="6" t="str">
        <f>HYPERLINK("http://kyu.snu.ac.kr/sdhj/index.jsp?type=hj/GK14791_00IM0001_159b.jpg","1870_해북촌_159b")</f>
        <v>1870_해북촌_159b</v>
      </c>
      <c r="B2115" s="4">
        <v>1870</v>
      </c>
      <c r="C2115" s="4" t="s">
        <v>9224</v>
      </c>
      <c r="D2115" s="4" t="s">
        <v>9225</v>
      </c>
      <c r="E2115" s="4">
        <v>2114</v>
      </c>
      <c r="F2115" s="4">
        <v>13</v>
      </c>
      <c r="G2115" s="4" t="s">
        <v>7206</v>
      </c>
      <c r="H2115" s="4" t="s">
        <v>7207</v>
      </c>
      <c r="I2115" s="4">
        <v>1</v>
      </c>
      <c r="L2115" s="4">
        <v>3</v>
      </c>
      <c r="M2115" s="4" t="s">
        <v>7252</v>
      </c>
      <c r="N2115" s="4" t="s">
        <v>7253</v>
      </c>
      <c r="T2115" s="4" t="s">
        <v>9227</v>
      </c>
      <c r="U2115" s="4" t="s">
        <v>138</v>
      </c>
      <c r="V2115" s="4" t="s">
        <v>139</v>
      </c>
      <c r="Y2115" s="4" t="s">
        <v>3290</v>
      </c>
      <c r="Z2115" s="4" t="s">
        <v>3344</v>
      </c>
      <c r="AD2115" s="4" t="s">
        <v>122</v>
      </c>
      <c r="AE2115" s="4" t="s">
        <v>123</v>
      </c>
    </row>
    <row r="2116" spans="1:72" ht="13.5" customHeight="1">
      <c r="A2116" s="6" t="str">
        <f>HYPERLINK("http://kyu.snu.ac.kr/sdhj/index.jsp?type=hj/GK14791_00IM0001_159b.jpg","1870_해북촌_159b")</f>
        <v>1870_해북촌_159b</v>
      </c>
      <c r="B2116" s="4">
        <v>1870</v>
      </c>
      <c r="C2116" s="4" t="s">
        <v>9224</v>
      </c>
      <c r="D2116" s="4" t="s">
        <v>9225</v>
      </c>
      <c r="E2116" s="4">
        <v>2115</v>
      </c>
      <c r="F2116" s="4">
        <v>13</v>
      </c>
      <c r="G2116" s="4" t="s">
        <v>7206</v>
      </c>
      <c r="H2116" s="4" t="s">
        <v>7207</v>
      </c>
      <c r="I2116" s="4">
        <v>1</v>
      </c>
      <c r="L2116" s="4">
        <v>4</v>
      </c>
      <c r="M2116" s="4" t="s">
        <v>7263</v>
      </c>
      <c r="N2116" s="4" t="s">
        <v>7264</v>
      </c>
      <c r="T2116" s="4" t="s">
        <v>10492</v>
      </c>
      <c r="U2116" s="4" t="s">
        <v>73</v>
      </c>
      <c r="V2116" s="4" t="s">
        <v>74</v>
      </c>
      <c r="W2116" s="4" t="s">
        <v>580</v>
      </c>
      <c r="X2116" s="4" t="s">
        <v>581</v>
      </c>
      <c r="Y2116" s="4" t="s">
        <v>1955</v>
      </c>
      <c r="Z2116" s="4" t="s">
        <v>1956</v>
      </c>
      <c r="AC2116" s="4">
        <v>58</v>
      </c>
      <c r="AD2116" s="4" t="s">
        <v>378</v>
      </c>
      <c r="AE2116" s="4" t="s">
        <v>379</v>
      </c>
      <c r="AJ2116" s="4" t="s">
        <v>34</v>
      </c>
      <c r="AK2116" s="4" t="s">
        <v>35</v>
      </c>
      <c r="AL2116" s="4" t="s">
        <v>202</v>
      </c>
      <c r="AM2116" s="4" t="s">
        <v>203</v>
      </c>
      <c r="AT2116" s="4" t="s">
        <v>82</v>
      </c>
      <c r="AU2116" s="4" t="s">
        <v>83</v>
      </c>
      <c r="AV2116" s="4" t="s">
        <v>7265</v>
      </c>
      <c r="AW2116" s="4" t="s">
        <v>7266</v>
      </c>
      <c r="BG2116" s="4" t="s">
        <v>82</v>
      </c>
      <c r="BH2116" s="4" t="s">
        <v>83</v>
      </c>
      <c r="BI2116" s="4" t="s">
        <v>4898</v>
      </c>
      <c r="BJ2116" s="4" t="s">
        <v>4899</v>
      </c>
      <c r="BK2116" s="4" t="s">
        <v>82</v>
      </c>
      <c r="BL2116" s="4" t="s">
        <v>83</v>
      </c>
      <c r="BM2116" s="4" t="s">
        <v>7267</v>
      </c>
      <c r="BN2116" s="4" t="s">
        <v>7268</v>
      </c>
      <c r="BO2116" s="4" t="s">
        <v>82</v>
      </c>
      <c r="BP2116" s="4" t="s">
        <v>83</v>
      </c>
      <c r="BQ2116" s="4" t="s">
        <v>7269</v>
      </c>
      <c r="BR2116" s="4" t="s">
        <v>5011</v>
      </c>
      <c r="BS2116" s="4" t="s">
        <v>659</v>
      </c>
      <c r="BT2116" s="4" t="s">
        <v>660</v>
      </c>
    </row>
    <row r="2117" spans="1:72" ht="13.5" customHeight="1">
      <c r="A2117" s="6" t="str">
        <f>HYPERLINK("http://kyu.snu.ac.kr/sdhj/index.jsp?type=hj/GK14791_00IM0001_159b.jpg","1870_해북촌_159b")</f>
        <v>1870_해북촌_159b</v>
      </c>
      <c r="B2117" s="4">
        <v>1870</v>
      </c>
      <c r="C2117" s="4" t="s">
        <v>9876</v>
      </c>
      <c r="D2117" s="4" t="s">
        <v>9877</v>
      </c>
      <c r="E2117" s="4">
        <v>2116</v>
      </c>
      <c r="F2117" s="4">
        <v>13</v>
      </c>
      <c r="G2117" s="4" t="s">
        <v>7206</v>
      </c>
      <c r="H2117" s="4" t="s">
        <v>7207</v>
      </c>
      <c r="I2117" s="4">
        <v>1</v>
      </c>
      <c r="L2117" s="4">
        <v>4</v>
      </c>
      <c r="M2117" s="4" t="s">
        <v>7263</v>
      </c>
      <c r="N2117" s="4" t="s">
        <v>7264</v>
      </c>
      <c r="S2117" s="4" t="s">
        <v>96</v>
      </c>
      <c r="T2117" s="4" t="s">
        <v>97</v>
      </c>
      <c r="W2117" s="4" t="s">
        <v>1269</v>
      </c>
      <c r="X2117" s="4" t="s">
        <v>585</v>
      </c>
      <c r="Y2117" s="4" t="s">
        <v>100</v>
      </c>
      <c r="Z2117" s="4" t="s">
        <v>101</v>
      </c>
      <c r="AC2117" s="4">
        <v>58</v>
      </c>
      <c r="AD2117" s="4" t="s">
        <v>378</v>
      </c>
      <c r="AE2117" s="4" t="s">
        <v>379</v>
      </c>
      <c r="AJ2117" s="4" t="s">
        <v>104</v>
      </c>
      <c r="AK2117" s="4" t="s">
        <v>105</v>
      </c>
      <c r="AL2117" s="4" t="s">
        <v>659</v>
      </c>
      <c r="AM2117" s="4" t="s">
        <v>660</v>
      </c>
      <c r="AT2117" s="4" t="s">
        <v>82</v>
      </c>
      <c r="AU2117" s="4" t="s">
        <v>83</v>
      </c>
      <c r="AV2117" s="4" t="s">
        <v>7270</v>
      </c>
      <c r="AW2117" s="4" t="s">
        <v>2890</v>
      </c>
      <c r="BG2117" s="4" t="s">
        <v>82</v>
      </c>
      <c r="BH2117" s="4" t="s">
        <v>83</v>
      </c>
      <c r="BI2117" s="4" t="s">
        <v>7271</v>
      </c>
      <c r="BJ2117" s="4" t="s">
        <v>7272</v>
      </c>
      <c r="BK2117" s="4" t="s">
        <v>82</v>
      </c>
      <c r="BL2117" s="4" t="s">
        <v>83</v>
      </c>
      <c r="BM2117" s="4" t="s">
        <v>7273</v>
      </c>
      <c r="BN2117" s="4" t="s">
        <v>7274</v>
      </c>
      <c r="BO2117" s="4" t="s">
        <v>82</v>
      </c>
      <c r="BP2117" s="4" t="s">
        <v>83</v>
      </c>
      <c r="BQ2117" s="4" t="s">
        <v>7275</v>
      </c>
      <c r="BR2117" s="4" t="s">
        <v>7276</v>
      </c>
      <c r="BS2117" s="4" t="s">
        <v>115</v>
      </c>
      <c r="BT2117" s="4" t="s">
        <v>9751</v>
      </c>
    </row>
    <row r="2118" spans="1:72" ht="13.5" customHeight="1">
      <c r="A2118" s="6" t="str">
        <f>HYPERLINK("http://kyu.snu.ac.kr/sdhj/index.jsp?type=hj/GK14791_00IM0001_159b.jpg","1870_해북촌_159b")</f>
        <v>1870_해북촌_159b</v>
      </c>
      <c r="B2118" s="4">
        <v>1870</v>
      </c>
      <c r="C2118" s="4" t="s">
        <v>9481</v>
      </c>
      <c r="D2118" s="4" t="s">
        <v>9482</v>
      </c>
      <c r="E2118" s="4">
        <v>2117</v>
      </c>
      <c r="F2118" s="4">
        <v>13</v>
      </c>
      <c r="G2118" s="4" t="s">
        <v>7206</v>
      </c>
      <c r="H2118" s="4" t="s">
        <v>7207</v>
      </c>
      <c r="I2118" s="4">
        <v>1</v>
      </c>
      <c r="L2118" s="4">
        <v>4</v>
      </c>
      <c r="M2118" s="4" t="s">
        <v>7263</v>
      </c>
      <c r="N2118" s="4" t="s">
        <v>7264</v>
      </c>
      <c r="T2118" s="4" t="s">
        <v>10493</v>
      </c>
      <c r="U2118" s="4" t="s">
        <v>138</v>
      </c>
      <c r="V2118" s="4" t="s">
        <v>139</v>
      </c>
      <c r="Y2118" s="4" t="s">
        <v>7277</v>
      </c>
      <c r="Z2118" s="4" t="s">
        <v>7278</v>
      </c>
      <c r="AD2118" s="4" t="s">
        <v>771</v>
      </c>
      <c r="AE2118" s="4" t="s">
        <v>772</v>
      </c>
    </row>
    <row r="2119" spans="1:72" ht="13.5" customHeight="1">
      <c r="A2119" s="6" t="str">
        <f>HYPERLINK("http://kyu.snu.ac.kr/sdhj/index.jsp?type=hj/GK14791_00IM0001_159b.jpg","1870_해북촌_159b")</f>
        <v>1870_해북촌_159b</v>
      </c>
      <c r="B2119" s="4">
        <v>1870</v>
      </c>
      <c r="C2119" s="4" t="s">
        <v>9961</v>
      </c>
      <c r="D2119" s="4" t="s">
        <v>9962</v>
      </c>
      <c r="E2119" s="4">
        <v>2118</v>
      </c>
      <c r="F2119" s="4">
        <v>13</v>
      </c>
      <c r="G2119" s="4" t="s">
        <v>7206</v>
      </c>
      <c r="H2119" s="4" t="s">
        <v>7207</v>
      </c>
      <c r="I2119" s="4">
        <v>1</v>
      </c>
      <c r="L2119" s="4">
        <v>4</v>
      </c>
      <c r="M2119" s="4" t="s">
        <v>7263</v>
      </c>
      <c r="N2119" s="4" t="s">
        <v>7264</v>
      </c>
      <c r="T2119" s="4" t="s">
        <v>10493</v>
      </c>
      <c r="U2119" s="4" t="s">
        <v>138</v>
      </c>
      <c r="V2119" s="4" t="s">
        <v>139</v>
      </c>
      <c r="Y2119" s="4" t="s">
        <v>2536</v>
      </c>
      <c r="Z2119" s="4" t="s">
        <v>2537</v>
      </c>
      <c r="AD2119" s="4" t="s">
        <v>122</v>
      </c>
      <c r="AE2119" s="4" t="s">
        <v>123</v>
      </c>
    </row>
    <row r="2120" spans="1:72" ht="13.5" customHeight="1">
      <c r="A2120" s="6" t="str">
        <f>HYPERLINK("http://kyu.snu.ac.kr/sdhj/index.jsp?type=hj/GK14791_00IM0001_159b.jpg","1870_해북촌_159b")</f>
        <v>1870_해북촌_159b</v>
      </c>
      <c r="B2120" s="4">
        <v>1870</v>
      </c>
      <c r="C2120" s="4" t="s">
        <v>9961</v>
      </c>
      <c r="D2120" s="4" t="s">
        <v>9962</v>
      </c>
      <c r="E2120" s="4">
        <v>2119</v>
      </c>
      <c r="F2120" s="4">
        <v>13</v>
      </c>
      <c r="G2120" s="4" t="s">
        <v>7206</v>
      </c>
      <c r="H2120" s="4" t="s">
        <v>7207</v>
      </c>
      <c r="I2120" s="4">
        <v>1</v>
      </c>
      <c r="L2120" s="4">
        <v>5</v>
      </c>
      <c r="M2120" s="4" t="s">
        <v>7279</v>
      </c>
      <c r="N2120" s="4" t="s">
        <v>7280</v>
      </c>
      <c r="Q2120" s="4" t="s">
        <v>7281</v>
      </c>
      <c r="R2120" s="4" t="s">
        <v>7282</v>
      </c>
      <c r="T2120" s="4" t="s">
        <v>9089</v>
      </c>
      <c r="U2120" s="4" t="s">
        <v>73</v>
      </c>
      <c r="V2120" s="4" t="s">
        <v>74</v>
      </c>
      <c r="W2120" s="4" t="s">
        <v>10494</v>
      </c>
      <c r="X2120" s="4" t="s">
        <v>10495</v>
      </c>
      <c r="Y2120" s="4" t="s">
        <v>7283</v>
      </c>
      <c r="Z2120" s="4" t="s">
        <v>7284</v>
      </c>
      <c r="AC2120" s="4">
        <v>33</v>
      </c>
      <c r="AD2120" s="4" t="s">
        <v>621</v>
      </c>
      <c r="AE2120" s="4" t="s">
        <v>622</v>
      </c>
      <c r="AJ2120" s="4" t="s">
        <v>34</v>
      </c>
      <c r="AK2120" s="4" t="s">
        <v>35</v>
      </c>
      <c r="AL2120" s="4" t="s">
        <v>260</v>
      </c>
      <c r="AM2120" s="4" t="s">
        <v>261</v>
      </c>
      <c r="AT2120" s="4" t="s">
        <v>82</v>
      </c>
      <c r="AU2120" s="4" t="s">
        <v>83</v>
      </c>
      <c r="AV2120" s="4" t="s">
        <v>7285</v>
      </c>
      <c r="AW2120" s="4" t="s">
        <v>7286</v>
      </c>
      <c r="BG2120" s="4" t="s">
        <v>82</v>
      </c>
      <c r="BH2120" s="4" t="s">
        <v>83</v>
      </c>
      <c r="BI2120" s="4" t="s">
        <v>7287</v>
      </c>
      <c r="BJ2120" s="4" t="s">
        <v>7288</v>
      </c>
      <c r="BK2120" s="4" t="s">
        <v>82</v>
      </c>
      <c r="BL2120" s="4" t="s">
        <v>83</v>
      </c>
      <c r="BM2120" s="4" t="s">
        <v>5054</v>
      </c>
      <c r="BN2120" s="4" t="s">
        <v>5055</v>
      </c>
      <c r="BO2120" s="4" t="s">
        <v>82</v>
      </c>
      <c r="BP2120" s="4" t="s">
        <v>83</v>
      </c>
      <c r="BQ2120" s="4" t="s">
        <v>7289</v>
      </c>
      <c r="BR2120" s="4" t="s">
        <v>7290</v>
      </c>
      <c r="BS2120" s="4" t="s">
        <v>488</v>
      </c>
      <c r="BT2120" s="4" t="s">
        <v>489</v>
      </c>
    </row>
    <row r="2121" spans="1:72" ht="13.5" customHeight="1">
      <c r="A2121" s="6" t="str">
        <f>HYPERLINK("http://kyu.snu.ac.kr/sdhj/index.jsp?type=hj/GK14791_00IM0001_159b.jpg","1870_해북촌_159b")</f>
        <v>1870_해북촌_159b</v>
      </c>
      <c r="B2121" s="4">
        <v>1870</v>
      </c>
      <c r="C2121" s="4" t="s">
        <v>9144</v>
      </c>
      <c r="D2121" s="4" t="s">
        <v>9145</v>
      </c>
      <c r="E2121" s="4">
        <v>2120</v>
      </c>
      <c r="F2121" s="4">
        <v>13</v>
      </c>
      <c r="G2121" s="4" t="s">
        <v>7206</v>
      </c>
      <c r="H2121" s="4" t="s">
        <v>7207</v>
      </c>
      <c r="I2121" s="4">
        <v>1</v>
      </c>
      <c r="L2121" s="4">
        <v>5</v>
      </c>
      <c r="M2121" s="4" t="s">
        <v>7279</v>
      </c>
      <c r="N2121" s="4" t="s">
        <v>7280</v>
      </c>
      <c r="S2121" s="4" t="s">
        <v>96</v>
      </c>
      <c r="T2121" s="4" t="s">
        <v>97</v>
      </c>
      <c r="W2121" s="4" t="s">
        <v>198</v>
      </c>
      <c r="X2121" s="4" t="s">
        <v>199</v>
      </c>
      <c r="Y2121" s="4" t="s">
        <v>100</v>
      </c>
      <c r="Z2121" s="4" t="s">
        <v>101</v>
      </c>
      <c r="AC2121" s="4">
        <v>33</v>
      </c>
      <c r="AD2121" s="4" t="s">
        <v>621</v>
      </c>
      <c r="AE2121" s="4" t="s">
        <v>622</v>
      </c>
      <c r="AJ2121" s="4" t="s">
        <v>34</v>
      </c>
      <c r="AK2121" s="4" t="s">
        <v>35</v>
      </c>
      <c r="AL2121" s="4" t="s">
        <v>202</v>
      </c>
      <c r="AM2121" s="4" t="s">
        <v>203</v>
      </c>
      <c r="AT2121" s="4" t="s">
        <v>82</v>
      </c>
      <c r="AU2121" s="4" t="s">
        <v>83</v>
      </c>
      <c r="AV2121" s="4" t="s">
        <v>7291</v>
      </c>
      <c r="AW2121" s="4" t="s">
        <v>7292</v>
      </c>
      <c r="BG2121" s="4" t="s">
        <v>82</v>
      </c>
      <c r="BH2121" s="4" t="s">
        <v>83</v>
      </c>
      <c r="BI2121" s="4" t="s">
        <v>7293</v>
      </c>
      <c r="BJ2121" s="4" t="s">
        <v>7294</v>
      </c>
      <c r="BK2121" s="4" t="s">
        <v>82</v>
      </c>
      <c r="BL2121" s="4" t="s">
        <v>83</v>
      </c>
      <c r="BM2121" s="4" t="s">
        <v>7295</v>
      </c>
      <c r="BN2121" s="4" t="s">
        <v>7296</v>
      </c>
      <c r="BO2121" s="4" t="s">
        <v>82</v>
      </c>
      <c r="BP2121" s="4" t="s">
        <v>83</v>
      </c>
      <c r="BQ2121" s="4" t="s">
        <v>10496</v>
      </c>
      <c r="BR2121" s="4" t="s">
        <v>7297</v>
      </c>
      <c r="BS2121" s="4" t="s">
        <v>1039</v>
      </c>
      <c r="BT2121" s="4" t="s">
        <v>1040</v>
      </c>
    </row>
    <row r="2122" spans="1:72" ht="13.5" customHeight="1">
      <c r="A2122" s="6" t="str">
        <f>HYPERLINK("http://kyu.snu.ac.kr/sdhj/index.jsp?type=hj/GK14791_00IM0001_159b.jpg","1870_해북촌_159b")</f>
        <v>1870_해북촌_159b</v>
      </c>
      <c r="B2122" s="4">
        <v>1870</v>
      </c>
      <c r="C2122" s="4" t="s">
        <v>9393</v>
      </c>
      <c r="D2122" s="4" t="s">
        <v>9394</v>
      </c>
      <c r="E2122" s="4">
        <v>2121</v>
      </c>
      <c r="F2122" s="4">
        <v>13</v>
      </c>
      <c r="G2122" s="4" t="s">
        <v>7206</v>
      </c>
      <c r="H2122" s="4" t="s">
        <v>7207</v>
      </c>
      <c r="I2122" s="4">
        <v>1</v>
      </c>
      <c r="L2122" s="4">
        <v>5</v>
      </c>
      <c r="M2122" s="4" t="s">
        <v>7279</v>
      </c>
      <c r="N2122" s="4" t="s">
        <v>7280</v>
      </c>
      <c r="T2122" s="4" t="s">
        <v>9096</v>
      </c>
      <c r="U2122" s="4" t="s">
        <v>138</v>
      </c>
      <c r="V2122" s="4" t="s">
        <v>139</v>
      </c>
      <c r="Y2122" s="4" t="s">
        <v>1747</v>
      </c>
      <c r="Z2122" s="4" t="s">
        <v>1748</v>
      </c>
      <c r="AD2122" s="4" t="s">
        <v>258</v>
      </c>
      <c r="AE2122" s="4" t="s">
        <v>259</v>
      </c>
    </row>
    <row r="2123" spans="1:72" ht="13.5" customHeight="1">
      <c r="A2123" s="6" t="str">
        <f>HYPERLINK("http://kyu.snu.ac.kr/sdhj/index.jsp?type=hj/GK14791_00IM0001_159b.jpg","1870_해북촌_159b")</f>
        <v>1870_해북촌_159b</v>
      </c>
      <c r="B2123" s="4">
        <v>1870</v>
      </c>
      <c r="C2123" s="4" t="s">
        <v>9016</v>
      </c>
      <c r="D2123" s="4" t="s">
        <v>9017</v>
      </c>
      <c r="E2123" s="4">
        <v>2122</v>
      </c>
      <c r="F2123" s="4">
        <v>13</v>
      </c>
      <c r="G2123" s="4" t="s">
        <v>7206</v>
      </c>
      <c r="H2123" s="4" t="s">
        <v>7207</v>
      </c>
      <c r="I2123" s="4">
        <v>1</v>
      </c>
      <c r="L2123" s="4">
        <v>5</v>
      </c>
      <c r="M2123" s="4" t="s">
        <v>7279</v>
      </c>
      <c r="N2123" s="4" t="s">
        <v>7280</v>
      </c>
      <c r="T2123" s="4" t="s">
        <v>9096</v>
      </c>
      <c r="U2123" s="4" t="s">
        <v>138</v>
      </c>
      <c r="V2123" s="4" t="s">
        <v>139</v>
      </c>
      <c r="Y2123" s="4" t="s">
        <v>1751</v>
      </c>
      <c r="Z2123" s="4" t="s">
        <v>1752</v>
      </c>
      <c r="AD2123" s="4" t="s">
        <v>282</v>
      </c>
      <c r="AE2123" s="4" t="s">
        <v>283</v>
      </c>
    </row>
    <row r="2124" spans="1:72" ht="13.5" customHeight="1">
      <c r="A2124" s="6" t="str">
        <f>HYPERLINK("http://kyu.snu.ac.kr/sdhj/index.jsp?type=hj/GK14791_00IM0001_159b.jpg","1870_해북촌_159b")</f>
        <v>1870_해북촌_159b</v>
      </c>
      <c r="B2124" s="4">
        <v>1870</v>
      </c>
      <c r="C2124" s="4" t="s">
        <v>9016</v>
      </c>
      <c r="D2124" s="4" t="s">
        <v>9017</v>
      </c>
      <c r="E2124" s="4">
        <v>2123</v>
      </c>
      <c r="F2124" s="4">
        <v>13</v>
      </c>
      <c r="G2124" s="4" t="s">
        <v>7206</v>
      </c>
      <c r="H2124" s="4" t="s">
        <v>7207</v>
      </c>
      <c r="I2124" s="4">
        <v>2</v>
      </c>
      <c r="J2124" s="4" t="s">
        <v>7298</v>
      </c>
      <c r="K2124" s="4" t="s">
        <v>7299</v>
      </c>
      <c r="L2124" s="4">
        <v>1</v>
      </c>
      <c r="M2124" s="4" t="s">
        <v>7300</v>
      </c>
      <c r="N2124" s="4" t="s">
        <v>7301</v>
      </c>
      <c r="T2124" s="4" t="s">
        <v>9121</v>
      </c>
      <c r="U2124" s="4" t="s">
        <v>73</v>
      </c>
      <c r="V2124" s="4" t="s">
        <v>74</v>
      </c>
      <c r="W2124" s="4" t="s">
        <v>126</v>
      </c>
      <c r="X2124" s="4" t="s">
        <v>9138</v>
      </c>
      <c r="Y2124" s="4" t="s">
        <v>7302</v>
      </c>
      <c r="Z2124" s="4" t="s">
        <v>7303</v>
      </c>
      <c r="AC2124" s="4">
        <v>78</v>
      </c>
      <c r="AD2124" s="4" t="s">
        <v>194</v>
      </c>
      <c r="AE2124" s="4" t="s">
        <v>195</v>
      </c>
      <c r="AJ2124" s="4" t="s">
        <v>34</v>
      </c>
      <c r="AK2124" s="4" t="s">
        <v>35</v>
      </c>
      <c r="AL2124" s="4" t="s">
        <v>260</v>
      </c>
      <c r="AM2124" s="4" t="s">
        <v>261</v>
      </c>
      <c r="AT2124" s="4" t="s">
        <v>82</v>
      </c>
      <c r="AU2124" s="4" t="s">
        <v>83</v>
      </c>
      <c r="AV2124" s="4" t="s">
        <v>10497</v>
      </c>
      <c r="AW2124" s="4" t="s">
        <v>2450</v>
      </c>
      <c r="BG2124" s="4" t="s">
        <v>82</v>
      </c>
      <c r="BH2124" s="4" t="s">
        <v>83</v>
      </c>
      <c r="BI2124" s="4" t="s">
        <v>3893</v>
      </c>
      <c r="BJ2124" s="4" t="s">
        <v>3894</v>
      </c>
      <c r="BK2124" s="4" t="s">
        <v>82</v>
      </c>
      <c r="BL2124" s="4" t="s">
        <v>83</v>
      </c>
      <c r="BM2124" s="4" t="s">
        <v>2525</v>
      </c>
      <c r="BN2124" s="4" t="s">
        <v>2526</v>
      </c>
      <c r="BO2124" s="4" t="s">
        <v>82</v>
      </c>
      <c r="BP2124" s="4" t="s">
        <v>83</v>
      </c>
      <c r="BQ2124" s="4" t="s">
        <v>7304</v>
      </c>
      <c r="BR2124" s="4" t="s">
        <v>7305</v>
      </c>
      <c r="BS2124" s="4" t="s">
        <v>202</v>
      </c>
      <c r="BT2124" s="4" t="s">
        <v>203</v>
      </c>
    </row>
    <row r="2125" spans="1:72" ht="13.5" customHeight="1">
      <c r="A2125" s="6" t="str">
        <f>HYPERLINK("http://kyu.snu.ac.kr/sdhj/index.jsp?type=hj/GK14791_00IM0001_159b.jpg","1870_해북촌_159b")</f>
        <v>1870_해북촌_159b</v>
      </c>
      <c r="B2125" s="4">
        <v>1870</v>
      </c>
      <c r="C2125" s="4" t="s">
        <v>9064</v>
      </c>
      <c r="D2125" s="4" t="s">
        <v>9065</v>
      </c>
      <c r="E2125" s="4">
        <v>2124</v>
      </c>
      <c r="F2125" s="4">
        <v>13</v>
      </c>
      <c r="G2125" s="4" t="s">
        <v>7206</v>
      </c>
      <c r="H2125" s="4" t="s">
        <v>7207</v>
      </c>
      <c r="I2125" s="4">
        <v>2</v>
      </c>
      <c r="L2125" s="4">
        <v>1</v>
      </c>
      <c r="M2125" s="4" t="s">
        <v>7300</v>
      </c>
      <c r="N2125" s="4" t="s">
        <v>7301</v>
      </c>
      <c r="S2125" s="4" t="s">
        <v>96</v>
      </c>
      <c r="T2125" s="4" t="s">
        <v>97</v>
      </c>
      <c r="W2125" s="4" t="s">
        <v>558</v>
      </c>
      <c r="X2125" s="4" t="s">
        <v>559</v>
      </c>
      <c r="Y2125" s="4" t="s">
        <v>100</v>
      </c>
      <c r="Z2125" s="4" t="s">
        <v>101</v>
      </c>
      <c r="AC2125" s="4">
        <v>58</v>
      </c>
      <c r="AD2125" s="4" t="s">
        <v>330</v>
      </c>
      <c r="AE2125" s="4" t="s">
        <v>331</v>
      </c>
      <c r="AJ2125" s="4" t="s">
        <v>104</v>
      </c>
      <c r="AK2125" s="4" t="s">
        <v>105</v>
      </c>
      <c r="AL2125" s="4" t="s">
        <v>883</v>
      </c>
      <c r="AM2125" s="4" t="s">
        <v>884</v>
      </c>
      <c r="AT2125" s="4" t="s">
        <v>82</v>
      </c>
      <c r="AU2125" s="4" t="s">
        <v>83</v>
      </c>
      <c r="AV2125" s="4" t="s">
        <v>5266</v>
      </c>
      <c r="AW2125" s="4" t="s">
        <v>5216</v>
      </c>
      <c r="BG2125" s="4" t="s">
        <v>82</v>
      </c>
      <c r="BH2125" s="4" t="s">
        <v>83</v>
      </c>
      <c r="BI2125" s="4" t="s">
        <v>6098</v>
      </c>
      <c r="BJ2125" s="4" t="s">
        <v>6099</v>
      </c>
      <c r="BK2125" s="4" t="s">
        <v>82</v>
      </c>
      <c r="BL2125" s="4" t="s">
        <v>83</v>
      </c>
      <c r="BM2125" s="4" t="s">
        <v>6934</v>
      </c>
      <c r="BN2125" s="4" t="s">
        <v>6101</v>
      </c>
      <c r="BO2125" s="4" t="s">
        <v>82</v>
      </c>
      <c r="BP2125" s="4" t="s">
        <v>83</v>
      </c>
      <c r="BQ2125" s="4" t="s">
        <v>7306</v>
      </c>
      <c r="BR2125" s="4" t="s">
        <v>7307</v>
      </c>
      <c r="BS2125" s="4" t="s">
        <v>488</v>
      </c>
      <c r="BT2125" s="4" t="s">
        <v>489</v>
      </c>
    </row>
    <row r="2126" spans="1:72" ht="13.5" customHeight="1">
      <c r="A2126" s="6" t="str">
        <f>HYPERLINK("http://kyu.snu.ac.kr/sdhj/index.jsp?type=hj/GK14791_00IM0001_159b.jpg","1870_해북촌_159b")</f>
        <v>1870_해북촌_159b</v>
      </c>
      <c r="B2126" s="4">
        <v>1870</v>
      </c>
      <c r="C2126" s="4" t="s">
        <v>9033</v>
      </c>
      <c r="D2126" s="4" t="s">
        <v>9034</v>
      </c>
      <c r="E2126" s="4">
        <v>2125</v>
      </c>
      <c r="F2126" s="4">
        <v>13</v>
      </c>
      <c r="G2126" s="4" t="s">
        <v>7206</v>
      </c>
      <c r="H2126" s="4" t="s">
        <v>7207</v>
      </c>
      <c r="I2126" s="4">
        <v>2</v>
      </c>
      <c r="L2126" s="4">
        <v>1</v>
      </c>
      <c r="M2126" s="4" t="s">
        <v>7300</v>
      </c>
      <c r="N2126" s="4" t="s">
        <v>7301</v>
      </c>
      <c r="S2126" s="4" t="s">
        <v>1490</v>
      </c>
      <c r="T2126" s="4" t="s">
        <v>1491</v>
      </c>
      <c r="Y2126" s="4" t="s">
        <v>7308</v>
      </c>
      <c r="Z2126" s="4" t="s">
        <v>3535</v>
      </c>
      <c r="AC2126" s="4">
        <v>39</v>
      </c>
      <c r="AD2126" s="4" t="s">
        <v>232</v>
      </c>
      <c r="AE2126" s="4" t="s">
        <v>233</v>
      </c>
    </row>
    <row r="2127" spans="1:72" ht="13.5" customHeight="1">
      <c r="A2127" s="6" t="str">
        <f>HYPERLINK("http://kyu.snu.ac.kr/sdhj/index.jsp?type=hj/GK14791_00IM0001_159b.jpg","1870_해북촌_159b")</f>
        <v>1870_해북촌_159b</v>
      </c>
      <c r="B2127" s="4">
        <v>1870</v>
      </c>
      <c r="C2127" s="4" t="s">
        <v>9127</v>
      </c>
      <c r="D2127" s="4" t="s">
        <v>9128</v>
      </c>
      <c r="E2127" s="4">
        <v>2126</v>
      </c>
      <c r="F2127" s="4">
        <v>13</v>
      </c>
      <c r="G2127" s="4" t="s">
        <v>7206</v>
      </c>
      <c r="H2127" s="4" t="s">
        <v>7207</v>
      </c>
      <c r="I2127" s="4">
        <v>2</v>
      </c>
      <c r="L2127" s="4">
        <v>1</v>
      </c>
      <c r="M2127" s="4" t="s">
        <v>7300</v>
      </c>
      <c r="N2127" s="4" t="s">
        <v>7301</v>
      </c>
      <c r="S2127" s="4" t="s">
        <v>2958</v>
      </c>
      <c r="T2127" s="4" t="s">
        <v>591</v>
      </c>
      <c r="W2127" s="4" t="s">
        <v>126</v>
      </c>
      <c r="X2127" s="4" t="s">
        <v>9138</v>
      </c>
      <c r="Y2127" s="4" t="s">
        <v>100</v>
      </c>
      <c r="Z2127" s="4" t="s">
        <v>101</v>
      </c>
      <c r="AC2127" s="4">
        <v>31</v>
      </c>
      <c r="AD2127" s="4" t="s">
        <v>414</v>
      </c>
      <c r="AE2127" s="4" t="s">
        <v>415</v>
      </c>
    </row>
    <row r="2128" spans="1:72" ht="13.5" customHeight="1">
      <c r="A2128" s="6" t="str">
        <f>HYPERLINK("http://kyu.snu.ac.kr/sdhj/index.jsp?type=hj/GK14791_00IM0001_159b.jpg","1870_해북촌_159b")</f>
        <v>1870_해북촌_159b</v>
      </c>
      <c r="B2128" s="4">
        <v>1870</v>
      </c>
      <c r="C2128" s="4" t="s">
        <v>9127</v>
      </c>
      <c r="D2128" s="4" t="s">
        <v>9128</v>
      </c>
      <c r="E2128" s="4">
        <v>2127</v>
      </c>
      <c r="F2128" s="4">
        <v>13</v>
      </c>
      <c r="G2128" s="4" t="s">
        <v>7206</v>
      </c>
      <c r="H2128" s="4" t="s">
        <v>7207</v>
      </c>
      <c r="I2128" s="4">
        <v>2</v>
      </c>
      <c r="L2128" s="4">
        <v>1</v>
      </c>
      <c r="M2128" s="4" t="s">
        <v>7300</v>
      </c>
      <c r="N2128" s="4" t="s">
        <v>7301</v>
      </c>
      <c r="T2128" s="4" t="s">
        <v>9139</v>
      </c>
      <c r="U2128" s="4" t="s">
        <v>138</v>
      </c>
      <c r="V2128" s="4" t="s">
        <v>139</v>
      </c>
      <c r="Y2128" s="4" t="s">
        <v>1095</v>
      </c>
      <c r="Z2128" s="4" t="s">
        <v>1096</v>
      </c>
      <c r="AD2128" s="4" t="s">
        <v>169</v>
      </c>
      <c r="AE2128" s="4" t="s">
        <v>170</v>
      </c>
    </row>
    <row r="2129" spans="1:72" ht="13.5" customHeight="1">
      <c r="A2129" s="6" t="str">
        <f>HYPERLINK("http://kyu.snu.ac.kr/sdhj/index.jsp?type=hj/GK14791_00IM0001_160a.jpg","1870_해북촌_160a")</f>
        <v>1870_해북촌_160a</v>
      </c>
      <c r="B2129" s="4">
        <v>1870</v>
      </c>
      <c r="C2129" s="4" t="s">
        <v>9127</v>
      </c>
      <c r="D2129" s="4" t="s">
        <v>9128</v>
      </c>
      <c r="E2129" s="4">
        <v>2128</v>
      </c>
      <c r="F2129" s="4">
        <v>13</v>
      </c>
      <c r="G2129" s="4" t="s">
        <v>7206</v>
      </c>
      <c r="H2129" s="4" t="s">
        <v>7207</v>
      </c>
      <c r="I2129" s="4">
        <v>2</v>
      </c>
      <c r="L2129" s="4">
        <v>1</v>
      </c>
      <c r="M2129" s="4" t="s">
        <v>7300</v>
      </c>
      <c r="N2129" s="4" t="s">
        <v>7301</v>
      </c>
      <c r="T2129" s="4" t="s">
        <v>9139</v>
      </c>
      <c r="U2129" s="4" t="s">
        <v>138</v>
      </c>
      <c r="V2129" s="4" t="s">
        <v>139</v>
      </c>
      <c r="Y2129" s="4" t="s">
        <v>7309</v>
      </c>
      <c r="Z2129" s="4" t="s">
        <v>7310</v>
      </c>
      <c r="AD2129" s="4" t="s">
        <v>330</v>
      </c>
      <c r="AE2129" s="4" t="s">
        <v>331</v>
      </c>
    </row>
    <row r="2130" spans="1:72" ht="13.5" customHeight="1">
      <c r="A2130" s="6" t="str">
        <f>HYPERLINK("http://kyu.snu.ac.kr/sdhj/index.jsp?type=hj/GK14791_00IM0001_160a.jpg","1870_해북촌_160a")</f>
        <v>1870_해북촌_160a</v>
      </c>
      <c r="B2130" s="4">
        <v>1870</v>
      </c>
      <c r="C2130" s="4" t="s">
        <v>9127</v>
      </c>
      <c r="D2130" s="4" t="s">
        <v>9128</v>
      </c>
      <c r="E2130" s="4">
        <v>2129</v>
      </c>
      <c r="F2130" s="4">
        <v>13</v>
      </c>
      <c r="G2130" s="4" t="s">
        <v>7206</v>
      </c>
      <c r="H2130" s="4" t="s">
        <v>7207</v>
      </c>
      <c r="I2130" s="4">
        <v>2</v>
      </c>
      <c r="L2130" s="4">
        <v>2</v>
      </c>
      <c r="M2130" s="4" t="s">
        <v>7311</v>
      </c>
      <c r="N2130" s="4" t="s">
        <v>7312</v>
      </c>
      <c r="T2130" s="4" t="s">
        <v>9150</v>
      </c>
      <c r="U2130" s="4" t="s">
        <v>73</v>
      </c>
      <c r="V2130" s="4" t="s">
        <v>74</v>
      </c>
      <c r="W2130" s="4" t="s">
        <v>776</v>
      </c>
      <c r="X2130" s="4" t="s">
        <v>777</v>
      </c>
      <c r="Y2130" s="4" t="s">
        <v>7313</v>
      </c>
      <c r="Z2130" s="4" t="s">
        <v>7314</v>
      </c>
      <c r="AC2130" s="4">
        <v>41</v>
      </c>
      <c r="AD2130" s="4" t="s">
        <v>174</v>
      </c>
      <c r="AE2130" s="4" t="s">
        <v>175</v>
      </c>
      <c r="AJ2130" s="4" t="s">
        <v>34</v>
      </c>
      <c r="AK2130" s="4" t="s">
        <v>35</v>
      </c>
      <c r="AL2130" s="4" t="s">
        <v>1039</v>
      </c>
      <c r="AM2130" s="4" t="s">
        <v>1040</v>
      </c>
      <c r="AT2130" s="4" t="s">
        <v>82</v>
      </c>
      <c r="AU2130" s="4" t="s">
        <v>83</v>
      </c>
      <c r="AV2130" s="4" t="s">
        <v>7315</v>
      </c>
      <c r="AW2130" s="4" t="s">
        <v>7316</v>
      </c>
      <c r="BG2130" s="4" t="s">
        <v>82</v>
      </c>
      <c r="BH2130" s="4" t="s">
        <v>83</v>
      </c>
      <c r="BI2130" s="4" t="s">
        <v>3893</v>
      </c>
      <c r="BJ2130" s="4" t="s">
        <v>3894</v>
      </c>
      <c r="BK2130" s="4" t="s">
        <v>2969</v>
      </c>
      <c r="BL2130" s="4" t="s">
        <v>2970</v>
      </c>
      <c r="BM2130" s="4" t="s">
        <v>5384</v>
      </c>
      <c r="BN2130" s="4" t="s">
        <v>5385</v>
      </c>
      <c r="BO2130" s="4" t="s">
        <v>7317</v>
      </c>
      <c r="BP2130" s="4" t="s">
        <v>7318</v>
      </c>
      <c r="BQ2130" s="4" t="s">
        <v>7319</v>
      </c>
      <c r="BR2130" s="4" t="s">
        <v>7320</v>
      </c>
      <c r="BS2130" s="4" t="s">
        <v>428</v>
      </c>
      <c r="BT2130" s="4" t="s">
        <v>429</v>
      </c>
    </row>
    <row r="2131" spans="1:72" ht="13.5" customHeight="1">
      <c r="A2131" s="6" t="str">
        <f>HYPERLINK("http://kyu.snu.ac.kr/sdhj/index.jsp?type=hj/GK14791_00IM0001_160a.jpg","1870_해북촌_160a")</f>
        <v>1870_해북촌_160a</v>
      </c>
      <c r="B2131" s="4">
        <v>1870</v>
      </c>
      <c r="C2131" s="4" t="s">
        <v>9199</v>
      </c>
      <c r="D2131" s="4" t="s">
        <v>9200</v>
      </c>
      <c r="E2131" s="4">
        <v>2130</v>
      </c>
      <c r="F2131" s="4">
        <v>13</v>
      </c>
      <c r="G2131" s="4" t="s">
        <v>7206</v>
      </c>
      <c r="H2131" s="4" t="s">
        <v>7207</v>
      </c>
      <c r="I2131" s="4">
        <v>2</v>
      </c>
      <c r="L2131" s="4">
        <v>2</v>
      </c>
      <c r="M2131" s="4" t="s">
        <v>7311</v>
      </c>
      <c r="N2131" s="4" t="s">
        <v>7312</v>
      </c>
      <c r="S2131" s="4" t="s">
        <v>214</v>
      </c>
      <c r="T2131" s="4" t="s">
        <v>215</v>
      </c>
      <c r="W2131" s="4" t="s">
        <v>426</v>
      </c>
      <c r="X2131" s="4" t="s">
        <v>427</v>
      </c>
      <c r="Y2131" s="4" t="s">
        <v>100</v>
      </c>
      <c r="Z2131" s="4" t="s">
        <v>101</v>
      </c>
      <c r="AC2131" s="4">
        <v>67</v>
      </c>
      <c r="AD2131" s="4" t="s">
        <v>560</v>
      </c>
      <c r="AE2131" s="4" t="s">
        <v>561</v>
      </c>
    </row>
    <row r="2132" spans="1:72" ht="13.5" customHeight="1">
      <c r="A2132" s="6" t="str">
        <f>HYPERLINK("http://kyu.snu.ac.kr/sdhj/index.jsp?type=hj/GK14791_00IM0001_160a.jpg","1870_해북촌_160a")</f>
        <v>1870_해북촌_160a</v>
      </c>
      <c r="B2132" s="4">
        <v>1870</v>
      </c>
      <c r="C2132" s="4" t="s">
        <v>9156</v>
      </c>
      <c r="D2132" s="4" t="s">
        <v>9157</v>
      </c>
      <c r="E2132" s="4">
        <v>2131</v>
      </c>
      <c r="F2132" s="4">
        <v>13</v>
      </c>
      <c r="G2132" s="4" t="s">
        <v>7206</v>
      </c>
      <c r="H2132" s="4" t="s">
        <v>7207</v>
      </c>
      <c r="I2132" s="4">
        <v>2</v>
      </c>
      <c r="L2132" s="4">
        <v>2</v>
      </c>
      <c r="M2132" s="4" t="s">
        <v>7311</v>
      </c>
      <c r="N2132" s="4" t="s">
        <v>7312</v>
      </c>
      <c r="S2132" s="4" t="s">
        <v>96</v>
      </c>
      <c r="T2132" s="4" t="s">
        <v>97</v>
      </c>
      <c r="W2132" s="4" t="s">
        <v>126</v>
      </c>
      <c r="X2132" s="4" t="s">
        <v>10427</v>
      </c>
      <c r="Y2132" s="4" t="s">
        <v>100</v>
      </c>
      <c r="Z2132" s="4" t="s">
        <v>101</v>
      </c>
      <c r="AC2132" s="4">
        <v>38</v>
      </c>
      <c r="AD2132" s="4" t="s">
        <v>312</v>
      </c>
      <c r="AE2132" s="4" t="s">
        <v>313</v>
      </c>
      <c r="AJ2132" s="4" t="s">
        <v>104</v>
      </c>
      <c r="AK2132" s="4" t="s">
        <v>105</v>
      </c>
      <c r="AL2132" s="4" t="s">
        <v>115</v>
      </c>
      <c r="AM2132" s="4" t="s">
        <v>10120</v>
      </c>
      <c r="AT2132" s="4" t="s">
        <v>82</v>
      </c>
      <c r="AU2132" s="4" t="s">
        <v>83</v>
      </c>
      <c r="AV2132" s="4" t="s">
        <v>7321</v>
      </c>
      <c r="AW2132" s="4" t="s">
        <v>7322</v>
      </c>
      <c r="BG2132" s="4" t="s">
        <v>82</v>
      </c>
      <c r="BH2132" s="4" t="s">
        <v>83</v>
      </c>
      <c r="BI2132" s="4" t="s">
        <v>7323</v>
      </c>
      <c r="BJ2132" s="4" t="s">
        <v>6060</v>
      </c>
      <c r="BK2132" s="4" t="s">
        <v>82</v>
      </c>
      <c r="BL2132" s="4" t="s">
        <v>83</v>
      </c>
      <c r="BM2132" s="4" t="s">
        <v>7324</v>
      </c>
      <c r="BN2132" s="4" t="s">
        <v>3740</v>
      </c>
      <c r="BO2132" s="4" t="s">
        <v>82</v>
      </c>
      <c r="BP2132" s="4" t="s">
        <v>83</v>
      </c>
      <c r="BQ2132" s="4" t="s">
        <v>7325</v>
      </c>
      <c r="BR2132" s="4" t="s">
        <v>7326</v>
      </c>
      <c r="BS2132" s="4" t="s">
        <v>260</v>
      </c>
      <c r="BT2132" s="4" t="s">
        <v>261</v>
      </c>
    </row>
    <row r="2133" spans="1:72" ht="13.5" customHeight="1">
      <c r="A2133" s="6" t="str">
        <f>HYPERLINK("http://kyu.snu.ac.kr/sdhj/index.jsp?type=hj/GK14791_00IM0001_160a.jpg","1870_해북촌_160a")</f>
        <v>1870_해북촌_160a</v>
      </c>
      <c r="B2133" s="4">
        <v>1870</v>
      </c>
      <c r="C2133" s="4" t="s">
        <v>9233</v>
      </c>
      <c r="D2133" s="4" t="s">
        <v>9234</v>
      </c>
      <c r="E2133" s="4">
        <v>2132</v>
      </c>
      <c r="F2133" s="4">
        <v>13</v>
      </c>
      <c r="G2133" s="4" t="s">
        <v>7206</v>
      </c>
      <c r="H2133" s="4" t="s">
        <v>7207</v>
      </c>
      <c r="I2133" s="4">
        <v>2</v>
      </c>
      <c r="L2133" s="4">
        <v>2</v>
      </c>
      <c r="M2133" s="4" t="s">
        <v>7311</v>
      </c>
      <c r="N2133" s="4" t="s">
        <v>7312</v>
      </c>
      <c r="T2133" s="4" t="s">
        <v>9159</v>
      </c>
      <c r="U2133" s="4" t="s">
        <v>138</v>
      </c>
      <c r="V2133" s="4" t="s">
        <v>139</v>
      </c>
      <c r="Y2133" s="4" t="s">
        <v>5688</v>
      </c>
      <c r="Z2133" s="4" t="s">
        <v>5255</v>
      </c>
      <c r="AD2133" s="4" t="s">
        <v>248</v>
      </c>
      <c r="AE2133" s="4" t="s">
        <v>249</v>
      </c>
    </row>
    <row r="2134" spans="1:72" ht="13.5" customHeight="1">
      <c r="A2134" s="6" t="str">
        <f>HYPERLINK("http://kyu.snu.ac.kr/sdhj/index.jsp?type=hj/GK14791_00IM0001_160a.jpg","1870_해북촌_160a")</f>
        <v>1870_해북촌_160a</v>
      </c>
      <c r="B2134" s="4">
        <v>1870</v>
      </c>
      <c r="C2134" s="4" t="s">
        <v>9156</v>
      </c>
      <c r="D2134" s="4" t="s">
        <v>9157</v>
      </c>
      <c r="E2134" s="4">
        <v>2133</v>
      </c>
      <c r="F2134" s="4">
        <v>13</v>
      </c>
      <c r="G2134" s="4" t="s">
        <v>7206</v>
      </c>
      <c r="H2134" s="4" t="s">
        <v>7207</v>
      </c>
      <c r="I2134" s="4">
        <v>2</v>
      </c>
      <c r="L2134" s="4">
        <v>3</v>
      </c>
      <c r="M2134" s="4" t="s">
        <v>10498</v>
      </c>
      <c r="N2134" s="4" t="s">
        <v>10499</v>
      </c>
      <c r="T2134" s="4" t="s">
        <v>9109</v>
      </c>
      <c r="U2134" s="4" t="s">
        <v>7327</v>
      </c>
      <c r="V2134" s="4" t="s">
        <v>7328</v>
      </c>
      <c r="W2134" s="4" t="s">
        <v>10500</v>
      </c>
      <c r="X2134" s="4" t="s">
        <v>9110</v>
      </c>
      <c r="Y2134" s="4" t="s">
        <v>2272</v>
      </c>
      <c r="Z2134" s="4" t="s">
        <v>2273</v>
      </c>
      <c r="AC2134" s="4">
        <v>66</v>
      </c>
      <c r="AD2134" s="4" t="s">
        <v>671</v>
      </c>
      <c r="AE2134" s="4" t="s">
        <v>672</v>
      </c>
      <c r="AJ2134" s="4" t="s">
        <v>34</v>
      </c>
      <c r="AK2134" s="4" t="s">
        <v>35</v>
      </c>
      <c r="AL2134" s="4" t="s">
        <v>10501</v>
      </c>
      <c r="AM2134" s="4" t="s">
        <v>10502</v>
      </c>
      <c r="AT2134" s="4" t="s">
        <v>82</v>
      </c>
      <c r="AU2134" s="4" t="s">
        <v>83</v>
      </c>
      <c r="AV2134" s="4" t="s">
        <v>7329</v>
      </c>
      <c r="AW2134" s="4" t="s">
        <v>7330</v>
      </c>
      <c r="BG2134" s="4" t="s">
        <v>82</v>
      </c>
      <c r="BH2134" s="4" t="s">
        <v>83</v>
      </c>
      <c r="BI2134" s="4" t="s">
        <v>2275</v>
      </c>
      <c r="BJ2134" s="4" t="s">
        <v>2276</v>
      </c>
      <c r="BK2134" s="4" t="s">
        <v>82</v>
      </c>
      <c r="BL2134" s="4" t="s">
        <v>83</v>
      </c>
      <c r="BM2134" s="4" t="s">
        <v>7331</v>
      </c>
      <c r="BN2134" s="4" t="s">
        <v>7332</v>
      </c>
      <c r="BO2134" s="4" t="s">
        <v>82</v>
      </c>
      <c r="BP2134" s="4" t="s">
        <v>83</v>
      </c>
      <c r="BQ2134" s="4" t="s">
        <v>7333</v>
      </c>
      <c r="BR2134" s="4" t="s">
        <v>7334</v>
      </c>
      <c r="BS2134" s="4" t="s">
        <v>1656</v>
      </c>
      <c r="BT2134" s="4" t="s">
        <v>1657</v>
      </c>
    </row>
    <row r="2135" spans="1:72" ht="13.5" customHeight="1">
      <c r="A2135" s="6" t="str">
        <f>HYPERLINK("http://kyu.snu.ac.kr/sdhj/index.jsp?type=hj/GK14791_00IM0001_160a.jpg","1870_해북촌_160a")</f>
        <v>1870_해북촌_160a</v>
      </c>
      <c r="B2135" s="4">
        <v>1870</v>
      </c>
      <c r="C2135" s="4" t="s">
        <v>10503</v>
      </c>
      <c r="D2135" s="4" t="s">
        <v>10504</v>
      </c>
      <c r="E2135" s="4">
        <v>2134</v>
      </c>
      <c r="F2135" s="4">
        <v>13</v>
      </c>
      <c r="G2135" s="4" t="s">
        <v>7206</v>
      </c>
      <c r="H2135" s="4" t="s">
        <v>7207</v>
      </c>
      <c r="I2135" s="4">
        <v>2</v>
      </c>
      <c r="L2135" s="4">
        <v>3</v>
      </c>
      <c r="M2135" s="4" t="s">
        <v>10498</v>
      </c>
      <c r="N2135" s="4" t="s">
        <v>10499</v>
      </c>
      <c r="S2135" s="4" t="s">
        <v>96</v>
      </c>
      <c r="T2135" s="4" t="s">
        <v>97</v>
      </c>
      <c r="W2135" s="4" t="s">
        <v>310</v>
      </c>
      <c r="X2135" s="4" t="s">
        <v>311</v>
      </c>
      <c r="Y2135" s="4" t="s">
        <v>100</v>
      </c>
      <c r="Z2135" s="4" t="s">
        <v>101</v>
      </c>
      <c r="AC2135" s="4">
        <v>68</v>
      </c>
      <c r="AD2135" s="4" t="s">
        <v>560</v>
      </c>
      <c r="AE2135" s="4" t="s">
        <v>561</v>
      </c>
      <c r="AJ2135" s="4" t="s">
        <v>34</v>
      </c>
      <c r="AK2135" s="4" t="s">
        <v>35</v>
      </c>
      <c r="AL2135" s="4" t="s">
        <v>488</v>
      </c>
      <c r="AM2135" s="4" t="s">
        <v>489</v>
      </c>
      <c r="AT2135" s="4" t="s">
        <v>82</v>
      </c>
      <c r="AU2135" s="4" t="s">
        <v>83</v>
      </c>
      <c r="AV2135" s="4" t="s">
        <v>679</v>
      </c>
      <c r="AW2135" s="4" t="s">
        <v>10505</v>
      </c>
      <c r="BG2135" s="4" t="s">
        <v>82</v>
      </c>
      <c r="BH2135" s="4" t="s">
        <v>83</v>
      </c>
      <c r="BI2135" s="4" t="s">
        <v>7335</v>
      </c>
      <c r="BJ2135" s="4" t="s">
        <v>7336</v>
      </c>
      <c r="BK2135" s="4" t="s">
        <v>82</v>
      </c>
      <c r="BL2135" s="4" t="s">
        <v>83</v>
      </c>
      <c r="BM2135" s="4" t="s">
        <v>7337</v>
      </c>
      <c r="BN2135" s="4" t="s">
        <v>7338</v>
      </c>
      <c r="BO2135" s="4" t="s">
        <v>82</v>
      </c>
      <c r="BP2135" s="4" t="s">
        <v>83</v>
      </c>
      <c r="BQ2135" s="4" t="s">
        <v>7339</v>
      </c>
      <c r="BR2135" s="4" t="s">
        <v>7340</v>
      </c>
      <c r="BS2135" s="4" t="s">
        <v>697</v>
      </c>
      <c r="BT2135" s="4" t="s">
        <v>698</v>
      </c>
    </row>
    <row r="2136" spans="1:72" ht="13.5" customHeight="1">
      <c r="A2136" s="6" t="str">
        <f>HYPERLINK("http://kyu.snu.ac.kr/sdhj/index.jsp?type=hj/GK14791_00IM0001_160a.jpg","1870_해북촌_160a")</f>
        <v>1870_해북촌_160a</v>
      </c>
      <c r="B2136" s="4">
        <v>1870</v>
      </c>
      <c r="C2136" s="4" t="s">
        <v>9339</v>
      </c>
      <c r="D2136" s="4" t="s">
        <v>9340</v>
      </c>
      <c r="E2136" s="4">
        <v>2135</v>
      </c>
      <c r="F2136" s="4">
        <v>13</v>
      </c>
      <c r="G2136" s="4" t="s">
        <v>7206</v>
      </c>
      <c r="H2136" s="4" t="s">
        <v>7207</v>
      </c>
      <c r="I2136" s="4">
        <v>2</v>
      </c>
      <c r="L2136" s="4">
        <v>3</v>
      </c>
      <c r="M2136" s="4" t="s">
        <v>10498</v>
      </c>
      <c r="N2136" s="4" t="s">
        <v>10499</v>
      </c>
      <c r="S2136" s="4" t="s">
        <v>116</v>
      </c>
      <c r="T2136" s="4" t="s">
        <v>117</v>
      </c>
      <c r="Y2136" s="4" t="s">
        <v>7341</v>
      </c>
      <c r="Z2136" s="4" t="s">
        <v>7342</v>
      </c>
      <c r="AC2136" s="4">
        <v>16</v>
      </c>
      <c r="AD2136" s="4" t="s">
        <v>701</v>
      </c>
      <c r="AE2136" s="4" t="s">
        <v>702</v>
      </c>
    </row>
    <row r="2137" spans="1:72" ht="13.5" customHeight="1">
      <c r="A2137" s="6" t="str">
        <f>HYPERLINK("http://kyu.snu.ac.kr/sdhj/index.jsp?type=hj/GK14791_00IM0001_160a.jpg","1870_해북촌_160a")</f>
        <v>1870_해북촌_160a</v>
      </c>
      <c r="B2137" s="4">
        <v>1870</v>
      </c>
      <c r="C2137" s="4" t="s">
        <v>9116</v>
      </c>
      <c r="D2137" s="4" t="s">
        <v>9117</v>
      </c>
      <c r="E2137" s="4">
        <v>2136</v>
      </c>
      <c r="F2137" s="4">
        <v>13</v>
      </c>
      <c r="G2137" s="4" t="s">
        <v>7206</v>
      </c>
      <c r="H2137" s="4" t="s">
        <v>7207</v>
      </c>
      <c r="I2137" s="4">
        <v>2</v>
      </c>
      <c r="L2137" s="4">
        <v>3</v>
      </c>
      <c r="M2137" s="4" t="s">
        <v>10498</v>
      </c>
      <c r="N2137" s="4" t="s">
        <v>10499</v>
      </c>
      <c r="T2137" s="4" t="s">
        <v>9120</v>
      </c>
      <c r="U2137" s="4" t="s">
        <v>284</v>
      </c>
      <c r="V2137" s="4" t="s">
        <v>285</v>
      </c>
      <c r="Y2137" s="4" t="s">
        <v>7343</v>
      </c>
      <c r="Z2137" s="4" t="s">
        <v>7344</v>
      </c>
      <c r="AD2137" s="4" t="s">
        <v>134</v>
      </c>
      <c r="AE2137" s="4" t="s">
        <v>135</v>
      </c>
    </row>
    <row r="2138" spans="1:72" ht="13.5" customHeight="1">
      <c r="A2138" s="6" t="str">
        <f>HYPERLINK("http://kyu.snu.ac.kr/sdhj/index.jsp?type=hj/GK14791_00IM0001_160a.jpg","1870_해북촌_160a")</f>
        <v>1870_해북촌_160a</v>
      </c>
      <c r="B2138" s="4">
        <v>1870</v>
      </c>
      <c r="C2138" s="4" t="s">
        <v>9116</v>
      </c>
      <c r="D2138" s="4" t="s">
        <v>9117</v>
      </c>
      <c r="E2138" s="4">
        <v>2137</v>
      </c>
      <c r="F2138" s="4">
        <v>13</v>
      </c>
      <c r="G2138" s="4" t="s">
        <v>7206</v>
      </c>
      <c r="H2138" s="4" t="s">
        <v>7207</v>
      </c>
      <c r="I2138" s="4">
        <v>2</v>
      </c>
      <c r="L2138" s="4">
        <v>4</v>
      </c>
      <c r="M2138" s="4" t="s">
        <v>7345</v>
      </c>
      <c r="N2138" s="4" t="s">
        <v>7346</v>
      </c>
      <c r="T2138" s="4" t="s">
        <v>9210</v>
      </c>
      <c r="U2138" s="4" t="s">
        <v>73</v>
      </c>
      <c r="V2138" s="4" t="s">
        <v>74</v>
      </c>
      <c r="W2138" s="4" t="s">
        <v>580</v>
      </c>
      <c r="X2138" s="4" t="s">
        <v>581</v>
      </c>
      <c r="Y2138" s="4" t="s">
        <v>7347</v>
      </c>
      <c r="Z2138" s="4" t="s">
        <v>7348</v>
      </c>
      <c r="AC2138" s="4">
        <v>74</v>
      </c>
      <c r="AD2138" s="4" t="s">
        <v>218</v>
      </c>
      <c r="AE2138" s="4" t="s">
        <v>219</v>
      </c>
      <c r="AJ2138" s="4" t="s">
        <v>34</v>
      </c>
      <c r="AK2138" s="4" t="s">
        <v>35</v>
      </c>
      <c r="AL2138" s="4" t="s">
        <v>202</v>
      </c>
      <c r="AM2138" s="4" t="s">
        <v>203</v>
      </c>
      <c r="AT2138" s="4" t="s">
        <v>82</v>
      </c>
      <c r="AU2138" s="4" t="s">
        <v>83</v>
      </c>
      <c r="AV2138" s="4" t="s">
        <v>5861</v>
      </c>
      <c r="AW2138" s="4" t="s">
        <v>5862</v>
      </c>
      <c r="BG2138" s="4" t="s">
        <v>82</v>
      </c>
      <c r="BH2138" s="4" t="s">
        <v>83</v>
      </c>
      <c r="BI2138" s="4" t="s">
        <v>7349</v>
      </c>
      <c r="BJ2138" s="4" t="s">
        <v>7350</v>
      </c>
      <c r="BK2138" s="4" t="s">
        <v>82</v>
      </c>
      <c r="BL2138" s="4" t="s">
        <v>83</v>
      </c>
      <c r="BM2138" s="4" t="s">
        <v>7351</v>
      </c>
      <c r="BN2138" s="4" t="s">
        <v>7352</v>
      </c>
      <c r="BO2138" s="4" t="s">
        <v>82</v>
      </c>
      <c r="BP2138" s="4" t="s">
        <v>83</v>
      </c>
      <c r="BQ2138" s="4" t="s">
        <v>7353</v>
      </c>
      <c r="BR2138" s="4" t="s">
        <v>7354</v>
      </c>
      <c r="BS2138" s="4" t="s">
        <v>463</v>
      </c>
      <c r="BT2138" s="4" t="s">
        <v>464</v>
      </c>
    </row>
    <row r="2139" spans="1:72" ht="13.5" customHeight="1">
      <c r="A2139" s="6" t="str">
        <f>HYPERLINK("http://kyu.snu.ac.kr/sdhj/index.jsp?type=hj/GK14791_00IM0001_160a.jpg","1870_해북촌_160a")</f>
        <v>1870_해북촌_160a</v>
      </c>
      <c r="B2139" s="4">
        <v>1870</v>
      </c>
      <c r="C2139" s="4" t="s">
        <v>9261</v>
      </c>
      <c r="D2139" s="4" t="s">
        <v>9262</v>
      </c>
      <c r="E2139" s="4">
        <v>2138</v>
      </c>
      <c r="F2139" s="4">
        <v>13</v>
      </c>
      <c r="G2139" s="4" t="s">
        <v>7206</v>
      </c>
      <c r="H2139" s="4" t="s">
        <v>7207</v>
      </c>
      <c r="I2139" s="4">
        <v>2</v>
      </c>
      <c r="L2139" s="4">
        <v>4</v>
      </c>
      <c r="M2139" s="4" t="s">
        <v>7345</v>
      </c>
      <c r="N2139" s="4" t="s">
        <v>7346</v>
      </c>
      <c r="S2139" s="4" t="s">
        <v>96</v>
      </c>
      <c r="T2139" s="4" t="s">
        <v>97</v>
      </c>
      <c r="W2139" s="4" t="s">
        <v>126</v>
      </c>
      <c r="X2139" s="4" t="s">
        <v>9936</v>
      </c>
      <c r="Y2139" s="4" t="s">
        <v>100</v>
      </c>
      <c r="Z2139" s="4" t="s">
        <v>101</v>
      </c>
      <c r="AC2139" s="4">
        <v>74</v>
      </c>
      <c r="AD2139" s="4" t="s">
        <v>218</v>
      </c>
      <c r="AE2139" s="4" t="s">
        <v>219</v>
      </c>
      <c r="AJ2139" s="4" t="s">
        <v>104</v>
      </c>
      <c r="AK2139" s="4" t="s">
        <v>105</v>
      </c>
      <c r="AL2139" s="4" t="s">
        <v>115</v>
      </c>
      <c r="AM2139" s="4" t="s">
        <v>9937</v>
      </c>
      <c r="AT2139" s="4" t="s">
        <v>82</v>
      </c>
      <c r="AU2139" s="4" t="s">
        <v>83</v>
      </c>
      <c r="AV2139" s="4" t="s">
        <v>2493</v>
      </c>
      <c r="AW2139" s="4" t="s">
        <v>2494</v>
      </c>
      <c r="BG2139" s="4" t="s">
        <v>82</v>
      </c>
      <c r="BH2139" s="4" t="s">
        <v>83</v>
      </c>
      <c r="BI2139" s="4" t="s">
        <v>7355</v>
      </c>
      <c r="BJ2139" s="4" t="s">
        <v>5604</v>
      </c>
      <c r="BK2139" s="4" t="s">
        <v>82</v>
      </c>
      <c r="BL2139" s="4" t="s">
        <v>83</v>
      </c>
      <c r="BM2139" s="4" t="s">
        <v>7356</v>
      </c>
      <c r="BN2139" s="4" t="s">
        <v>7357</v>
      </c>
      <c r="BO2139" s="4" t="s">
        <v>82</v>
      </c>
      <c r="BP2139" s="4" t="s">
        <v>83</v>
      </c>
      <c r="BQ2139" s="4" t="s">
        <v>7358</v>
      </c>
      <c r="BR2139" s="4" t="s">
        <v>7359</v>
      </c>
      <c r="BS2139" s="4" t="s">
        <v>7360</v>
      </c>
      <c r="BT2139" s="4" t="s">
        <v>969</v>
      </c>
    </row>
    <row r="2140" spans="1:72" ht="13.5" customHeight="1">
      <c r="A2140" s="6" t="str">
        <f>HYPERLINK("http://kyu.snu.ac.kr/sdhj/index.jsp?type=hj/GK14791_00IM0001_160a.jpg","1870_해북촌_160a")</f>
        <v>1870_해북촌_160a</v>
      </c>
      <c r="B2140" s="4">
        <v>1870</v>
      </c>
      <c r="C2140" s="4" t="s">
        <v>9016</v>
      </c>
      <c r="D2140" s="4" t="s">
        <v>9017</v>
      </c>
      <c r="E2140" s="4">
        <v>2139</v>
      </c>
      <c r="F2140" s="4">
        <v>13</v>
      </c>
      <c r="G2140" s="4" t="s">
        <v>7206</v>
      </c>
      <c r="H2140" s="4" t="s">
        <v>7207</v>
      </c>
      <c r="I2140" s="4">
        <v>2</v>
      </c>
      <c r="L2140" s="4">
        <v>4</v>
      </c>
      <c r="M2140" s="4" t="s">
        <v>7345</v>
      </c>
      <c r="N2140" s="4" t="s">
        <v>7346</v>
      </c>
      <c r="T2140" s="4" t="s">
        <v>9216</v>
      </c>
      <c r="U2140" s="4" t="s">
        <v>138</v>
      </c>
      <c r="V2140" s="4" t="s">
        <v>139</v>
      </c>
      <c r="Y2140" s="4" t="s">
        <v>2690</v>
      </c>
      <c r="Z2140" s="4" t="s">
        <v>2691</v>
      </c>
      <c r="AD2140" s="4" t="s">
        <v>258</v>
      </c>
      <c r="AE2140" s="4" t="s">
        <v>259</v>
      </c>
    </row>
    <row r="2141" spans="1:72" ht="13.5" customHeight="1">
      <c r="A2141" s="6" t="str">
        <f>HYPERLINK("http://kyu.snu.ac.kr/sdhj/index.jsp?type=hj/GK14791_00IM0001_160a.jpg","1870_해북촌_160a")</f>
        <v>1870_해북촌_160a</v>
      </c>
      <c r="B2141" s="4">
        <v>1870</v>
      </c>
      <c r="C2141" s="4" t="s">
        <v>9214</v>
      </c>
      <c r="D2141" s="4" t="s">
        <v>9215</v>
      </c>
      <c r="E2141" s="4">
        <v>2140</v>
      </c>
      <c r="F2141" s="4">
        <v>13</v>
      </c>
      <c r="G2141" s="4" t="s">
        <v>7206</v>
      </c>
      <c r="H2141" s="4" t="s">
        <v>7207</v>
      </c>
      <c r="I2141" s="4">
        <v>2</v>
      </c>
      <c r="L2141" s="4">
        <v>4</v>
      </c>
      <c r="M2141" s="4" t="s">
        <v>7345</v>
      </c>
      <c r="N2141" s="4" t="s">
        <v>7346</v>
      </c>
      <c r="T2141" s="4" t="s">
        <v>9216</v>
      </c>
      <c r="U2141" s="4" t="s">
        <v>138</v>
      </c>
      <c r="V2141" s="4" t="s">
        <v>139</v>
      </c>
      <c r="Y2141" s="4" t="s">
        <v>7361</v>
      </c>
      <c r="Z2141" s="4" t="s">
        <v>7123</v>
      </c>
      <c r="AD2141" s="4" t="s">
        <v>414</v>
      </c>
      <c r="AE2141" s="4" t="s">
        <v>415</v>
      </c>
    </row>
    <row r="2142" spans="1:72" ht="13.5" customHeight="1">
      <c r="A2142" s="6" t="str">
        <f>HYPERLINK("http://kyu.snu.ac.kr/sdhj/index.jsp?type=hj/GK14791_00IM0001_160a.jpg","1870_해북촌_160a")</f>
        <v>1870_해북촌_160a</v>
      </c>
      <c r="B2142" s="4">
        <v>1870</v>
      </c>
      <c r="C2142" s="4" t="s">
        <v>9214</v>
      </c>
      <c r="D2142" s="4" t="s">
        <v>9215</v>
      </c>
      <c r="E2142" s="4">
        <v>2141</v>
      </c>
      <c r="F2142" s="4">
        <v>13</v>
      </c>
      <c r="G2142" s="4" t="s">
        <v>7206</v>
      </c>
      <c r="H2142" s="4" t="s">
        <v>7207</v>
      </c>
      <c r="I2142" s="4">
        <v>2</v>
      </c>
      <c r="L2142" s="4">
        <v>5</v>
      </c>
      <c r="M2142" s="4" t="s">
        <v>7362</v>
      </c>
      <c r="N2142" s="4" t="s">
        <v>7363</v>
      </c>
      <c r="T2142" s="4" t="s">
        <v>9150</v>
      </c>
      <c r="U2142" s="4" t="s">
        <v>73</v>
      </c>
      <c r="V2142" s="4" t="s">
        <v>74</v>
      </c>
      <c r="W2142" s="4" t="s">
        <v>776</v>
      </c>
      <c r="X2142" s="4" t="s">
        <v>777</v>
      </c>
      <c r="Y2142" s="4" t="s">
        <v>7364</v>
      </c>
      <c r="Z2142" s="4" t="s">
        <v>5485</v>
      </c>
      <c r="AC2142" s="4">
        <v>54</v>
      </c>
      <c r="AD2142" s="4" t="s">
        <v>151</v>
      </c>
      <c r="AE2142" s="4" t="s">
        <v>152</v>
      </c>
      <c r="AJ2142" s="4" t="s">
        <v>34</v>
      </c>
      <c r="AK2142" s="4" t="s">
        <v>35</v>
      </c>
      <c r="AL2142" s="4" t="s">
        <v>1039</v>
      </c>
      <c r="AM2142" s="4" t="s">
        <v>1040</v>
      </c>
      <c r="AT2142" s="4" t="s">
        <v>82</v>
      </c>
      <c r="AU2142" s="4" t="s">
        <v>83</v>
      </c>
      <c r="AV2142" s="4" t="s">
        <v>7365</v>
      </c>
      <c r="AW2142" s="4" t="s">
        <v>7366</v>
      </c>
      <c r="BG2142" s="4" t="s">
        <v>82</v>
      </c>
      <c r="BH2142" s="4" t="s">
        <v>83</v>
      </c>
      <c r="BI2142" s="4" t="s">
        <v>4746</v>
      </c>
      <c r="BJ2142" s="4" t="s">
        <v>3167</v>
      </c>
      <c r="BK2142" s="4" t="s">
        <v>82</v>
      </c>
      <c r="BL2142" s="4" t="s">
        <v>83</v>
      </c>
      <c r="BM2142" s="4" t="s">
        <v>5384</v>
      </c>
      <c r="BN2142" s="4" t="s">
        <v>5385</v>
      </c>
      <c r="BO2142" s="4" t="s">
        <v>82</v>
      </c>
      <c r="BP2142" s="4" t="s">
        <v>83</v>
      </c>
      <c r="BQ2142" s="4" t="s">
        <v>8986</v>
      </c>
      <c r="BR2142" s="4" t="s">
        <v>7367</v>
      </c>
      <c r="BS2142" s="4" t="s">
        <v>115</v>
      </c>
      <c r="BT2142" s="4" t="s">
        <v>9221</v>
      </c>
    </row>
    <row r="2143" spans="1:72" ht="13.5" customHeight="1">
      <c r="A2143" s="6" t="str">
        <f>HYPERLINK("http://kyu.snu.ac.kr/sdhj/index.jsp?type=hj/GK14791_00IM0001_160a.jpg","1870_해북촌_160a")</f>
        <v>1870_해북촌_160a</v>
      </c>
      <c r="B2143" s="4">
        <v>1870</v>
      </c>
      <c r="C2143" s="4" t="s">
        <v>9142</v>
      </c>
      <c r="D2143" s="4" t="s">
        <v>9143</v>
      </c>
      <c r="E2143" s="4">
        <v>2142</v>
      </c>
      <c r="F2143" s="4">
        <v>13</v>
      </c>
      <c r="G2143" s="4" t="s">
        <v>7206</v>
      </c>
      <c r="H2143" s="4" t="s">
        <v>7207</v>
      </c>
      <c r="I2143" s="4">
        <v>2</v>
      </c>
      <c r="L2143" s="4">
        <v>5</v>
      </c>
      <c r="M2143" s="4" t="s">
        <v>7362</v>
      </c>
      <c r="N2143" s="4" t="s">
        <v>7363</v>
      </c>
      <c r="S2143" s="4" t="s">
        <v>96</v>
      </c>
      <c r="T2143" s="4" t="s">
        <v>97</v>
      </c>
      <c r="W2143" s="4" t="s">
        <v>75</v>
      </c>
      <c r="X2143" s="4" t="s">
        <v>9158</v>
      </c>
      <c r="Y2143" s="4" t="s">
        <v>100</v>
      </c>
      <c r="Z2143" s="4" t="s">
        <v>101</v>
      </c>
      <c r="AC2143" s="4">
        <v>54</v>
      </c>
      <c r="AD2143" s="4" t="s">
        <v>151</v>
      </c>
      <c r="AE2143" s="4" t="s">
        <v>152</v>
      </c>
      <c r="AJ2143" s="4" t="s">
        <v>34</v>
      </c>
      <c r="AK2143" s="4" t="s">
        <v>35</v>
      </c>
      <c r="AL2143" s="4" t="s">
        <v>260</v>
      </c>
      <c r="AM2143" s="4" t="s">
        <v>261</v>
      </c>
      <c r="AT2143" s="4" t="s">
        <v>82</v>
      </c>
      <c r="AU2143" s="4" t="s">
        <v>83</v>
      </c>
      <c r="AV2143" s="4" t="s">
        <v>6515</v>
      </c>
      <c r="AW2143" s="4" t="s">
        <v>4383</v>
      </c>
      <c r="BG2143" s="4" t="s">
        <v>82</v>
      </c>
      <c r="BH2143" s="4" t="s">
        <v>83</v>
      </c>
      <c r="BI2143" s="4" t="s">
        <v>6516</v>
      </c>
      <c r="BJ2143" s="4" t="s">
        <v>10506</v>
      </c>
      <c r="BK2143" s="4" t="s">
        <v>82</v>
      </c>
      <c r="BL2143" s="4" t="s">
        <v>83</v>
      </c>
      <c r="BM2143" s="4" t="s">
        <v>7368</v>
      </c>
      <c r="BN2143" s="4" t="s">
        <v>7369</v>
      </c>
      <c r="BO2143" s="4" t="s">
        <v>82</v>
      </c>
      <c r="BP2143" s="4" t="s">
        <v>83</v>
      </c>
      <c r="BQ2143" s="4" t="s">
        <v>7370</v>
      </c>
      <c r="BR2143" s="4" t="s">
        <v>7371</v>
      </c>
      <c r="BS2143" s="4" t="s">
        <v>260</v>
      </c>
      <c r="BT2143" s="4" t="s">
        <v>261</v>
      </c>
    </row>
    <row r="2144" spans="1:72" ht="13.5" customHeight="1">
      <c r="A2144" s="6" t="str">
        <f>HYPERLINK("http://kyu.snu.ac.kr/sdhj/index.jsp?type=hj/GK14791_00IM0001_160a.jpg","1870_해북촌_160a")</f>
        <v>1870_해북촌_160a</v>
      </c>
      <c r="B2144" s="4">
        <v>1870</v>
      </c>
      <c r="C2144" s="4" t="s">
        <v>9033</v>
      </c>
      <c r="D2144" s="4" t="s">
        <v>9034</v>
      </c>
      <c r="E2144" s="4">
        <v>2143</v>
      </c>
      <c r="F2144" s="4">
        <v>13</v>
      </c>
      <c r="G2144" s="4" t="s">
        <v>7206</v>
      </c>
      <c r="H2144" s="4" t="s">
        <v>7207</v>
      </c>
      <c r="I2144" s="4">
        <v>2</v>
      </c>
      <c r="L2144" s="4">
        <v>5</v>
      </c>
      <c r="M2144" s="4" t="s">
        <v>7362</v>
      </c>
      <c r="N2144" s="4" t="s">
        <v>7363</v>
      </c>
      <c r="T2144" s="4" t="s">
        <v>9159</v>
      </c>
      <c r="U2144" s="4" t="s">
        <v>138</v>
      </c>
      <c r="V2144" s="4" t="s">
        <v>139</v>
      </c>
      <c r="Y2144" s="4" t="s">
        <v>1284</v>
      </c>
      <c r="Z2144" s="4" t="s">
        <v>1285</v>
      </c>
      <c r="AD2144" s="4" t="s">
        <v>242</v>
      </c>
      <c r="AE2144" s="4" t="s">
        <v>243</v>
      </c>
    </row>
    <row r="2145" spans="1:72" ht="13.5" customHeight="1">
      <c r="A2145" s="6" t="str">
        <f>HYPERLINK("http://kyu.snu.ac.kr/sdhj/index.jsp?type=hj/GK14791_00IM0001_160a.jpg","1870_해북촌_160a")</f>
        <v>1870_해북촌_160a</v>
      </c>
      <c r="B2145" s="4">
        <v>1870</v>
      </c>
      <c r="C2145" s="4" t="s">
        <v>9156</v>
      </c>
      <c r="D2145" s="4" t="s">
        <v>9157</v>
      </c>
      <c r="E2145" s="4">
        <v>2144</v>
      </c>
      <c r="F2145" s="4">
        <v>13</v>
      </c>
      <c r="G2145" s="4" t="s">
        <v>7206</v>
      </c>
      <c r="H2145" s="4" t="s">
        <v>7207</v>
      </c>
      <c r="I2145" s="4">
        <v>2</v>
      </c>
      <c r="L2145" s="4">
        <v>5</v>
      </c>
      <c r="M2145" s="4" t="s">
        <v>7362</v>
      </c>
      <c r="N2145" s="4" t="s">
        <v>7363</v>
      </c>
      <c r="T2145" s="4" t="s">
        <v>9159</v>
      </c>
      <c r="U2145" s="4" t="s">
        <v>138</v>
      </c>
      <c r="V2145" s="4" t="s">
        <v>139</v>
      </c>
      <c r="Y2145" s="4" t="s">
        <v>1853</v>
      </c>
      <c r="Z2145" s="4" t="s">
        <v>1854</v>
      </c>
      <c r="AD2145" s="4" t="s">
        <v>102</v>
      </c>
      <c r="AE2145" s="4" t="s">
        <v>103</v>
      </c>
    </row>
    <row r="2146" spans="1:72" ht="13.5" customHeight="1">
      <c r="A2146" s="6" t="str">
        <f>HYPERLINK("http://kyu.snu.ac.kr/sdhj/index.jsp?type=hj/GK14791_00IM0001_160a.jpg","1870_해북촌_160a")</f>
        <v>1870_해북촌_160a</v>
      </c>
      <c r="B2146" s="4">
        <v>1870</v>
      </c>
      <c r="C2146" s="4" t="s">
        <v>9156</v>
      </c>
      <c r="D2146" s="4" t="s">
        <v>9157</v>
      </c>
      <c r="E2146" s="4">
        <v>2145</v>
      </c>
      <c r="F2146" s="4">
        <v>13</v>
      </c>
      <c r="G2146" s="4" t="s">
        <v>7206</v>
      </c>
      <c r="H2146" s="4" t="s">
        <v>7207</v>
      </c>
      <c r="I2146" s="4">
        <v>3</v>
      </c>
      <c r="J2146" s="4" t="s">
        <v>7372</v>
      </c>
      <c r="K2146" s="4" t="s">
        <v>7373</v>
      </c>
      <c r="L2146" s="4">
        <v>1</v>
      </c>
      <c r="M2146" s="4" t="s">
        <v>7374</v>
      </c>
      <c r="N2146" s="4" t="s">
        <v>7375</v>
      </c>
      <c r="T2146" s="4" t="s">
        <v>9089</v>
      </c>
      <c r="U2146" s="4" t="s">
        <v>73</v>
      </c>
      <c r="V2146" s="4" t="s">
        <v>74</v>
      </c>
      <c r="W2146" s="4" t="s">
        <v>688</v>
      </c>
      <c r="X2146" s="4" t="s">
        <v>689</v>
      </c>
      <c r="Y2146" s="4" t="s">
        <v>7376</v>
      </c>
      <c r="Z2146" s="4" t="s">
        <v>2719</v>
      </c>
      <c r="AC2146" s="4">
        <v>58</v>
      </c>
      <c r="AD2146" s="4" t="s">
        <v>330</v>
      </c>
      <c r="AE2146" s="4" t="s">
        <v>331</v>
      </c>
      <c r="AJ2146" s="4" t="s">
        <v>34</v>
      </c>
      <c r="AK2146" s="4" t="s">
        <v>35</v>
      </c>
      <c r="AL2146" s="4" t="s">
        <v>260</v>
      </c>
      <c r="AM2146" s="4" t="s">
        <v>261</v>
      </c>
      <c r="AT2146" s="4" t="s">
        <v>82</v>
      </c>
      <c r="AU2146" s="4" t="s">
        <v>83</v>
      </c>
      <c r="AV2146" s="4" t="s">
        <v>7377</v>
      </c>
      <c r="AW2146" s="4" t="s">
        <v>7378</v>
      </c>
      <c r="BG2146" s="4" t="s">
        <v>82</v>
      </c>
      <c r="BH2146" s="4" t="s">
        <v>83</v>
      </c>
      <c r="BI2146" s="4" t="s">
        <v>7379</v>
      </c>
      <c r="BJ2146" s="4" t="s">
        <v>7380</v>
      </c>
      <c r="BK2146" s="4" t="s">
        <v>82</v>
      </c>
      <c r="BL2146" s="4" t="s">
        <v>83</v>
      </c>
      <c r="BM2146" s="4" t="s">
        <v>5054</v>
      </c>
      <c r="BN2146" s="4" t="s">
        <v>5055</v>
      </c>
      <c r="BO2146" s="4" t="s">
        <v>82</v>
      </c>
      <c r="BP2146" s="4" t="s">
        <v>83</v>
      </c>
      <c r="BQ2146" s="4" t="s">
        <v>7381</v>
      </c>
      <c r="BR2146" s="4" t="s">
        <v>7382</v>
      </c>
      <c r="BS2146" s="4" t="s">
        <v>260</v>
      </c>
      <c r="BT2146" s="4" t="s">
        <v>261</v>
      </c>
    </row>
    <row r="2147" spans="1:72" ht="13.5" customHeight="1">
      <c r="A2147" s="6" t="str">
        <f>HYPERLINK("http://kyu.snu.ac.kr/sdhj/index.jsp?type=hj/GK14791_00IM0001_160a.jpg","1870_해북촌_160a")</f>
        <v>1870_해북촌_160a</v>
      </c>
      <c r="B2147" s="4">
        <v>1870</v>
      </c>
      <c r="C2147" s="4" t="s">
        <v>9084</v>
      </c>
      <c r="D2147" s="4" t="s">
        <v>9085</v>
      </c>
      <c r="E2147" s="4">
        <v>2146</v>
      </c>
      <c r="F2147" s="4">
        <v>13</v>
      </c>
      <c r="G2147" s="4" t="s">
        <v>7206</v>
      </c>
      <c r="H2147" s="4" t="s">
        <v>7207</v>
      </c>
      <c r="I2147" s="4">
        <v>3</v>
      </c>
      <c r="L2147" s="4">
        <v>1</v>
      </c>
      <c r="M2147" s="4" t="s">
        <v>7374</v>
      </c>
      <c r="N2147" s="4" t="s">
        <v>7375</v>
      </c>
      <c r="S2147" s="4" t="s">
        <v>96</v>
      </c>
      <c r="T2147" s="4" t="s">
        <v>97</v>
      </c>
      <c r="W2147" s="4" t="s">
        <v>75</v>
      </c>
      <c r="X2147" s="4" t="s">
        <v>10385</v>
      </c>
      <c r="Y2147" s="4" t="s">
        <v>100</v>
      </c>
      <c r="Z2147" s="4" t="s">
        <v>101</v>
      </c>
      <c r="AC2147" s="4">
        <v>54</v>
      </c>
      <c r="AD2147" s="4" t="s">
        <v>7383</v>
      </c>
      <c r="AE2147" s="4" t="s">
        <v>7384</v>
      </c>
      <c r="AJ2147" s="4" t="s">
        <v>104</v>
      </c>
      <c r="AK2147" s="4" t="s">
        <v>105</v>
      </c>
      <c r="AL2147" s="4" t="s">
        <v>260</v>
      </c>
      <c r="AM2147" s="4" t="s">
        <v>261</v>
      </c>
      <c r="AT2147" s="4" t="s">
        <v>82</v>
      </c>
      <c r="AU2147" s="4" t="s">
        <v>83</v>
      </c>
      <c r="AV2147" s="4" t="s">
        <v>10507</v>
      </c>
      <c r="AW2147" s="4" t="s">
        <v>7385</v>
      </c>
      <c r="BG2147" s="4" t="s">
        <v>82</v>
      </c>
      <c r="BH2147" s="4" t="s">
        <v>83</v>
      </c>
      <c r="BI2147" s="4" t="s">
        <v>7386</v>
      </c>
      <c r="BJ2147" s="4" t="s">
        <v>7387</v>
      </c>
      <c r="BK2147" s="4" t="s">
        <v>82</v>
      </c>
      <c r="BL2147" s="4" t="s">
        <v>83</v>
      </c>
      <c r="BM2147" s="4" t="s">
        <v>7388</v>
      </c>
      <c r="BN2147" s="4" t="s">
        <v>7389</v>
      </c>
      <c r="BO2147" s="4" t="s">
        <v>82</v>
      </c>
      <c r="BP2147" s="4" t="s">
        <v>83</v>
      </c>
      <c r="BQ2147" s="4" t="s">
        <v>7390</v>
      </c>
      <c r="BR2147" s="4" t="s">
        <v>7391</v>
      </c>
      <c r="BS2147" s="4" t="s">
        <v>115</v>
      </c>
      <c r="BT2147" s="4" t="s">
        <v>9061</v>
      </c>
    </row>
    <row r="2148" spans="1:72" ht="13.5" customHeight="1">
      <c r="A2148" s="6" t="str">
        <f>HYPERLINK("http://kyu.snu.ac.kr/sdhj/index.jsp?type=hj/GK14791_00IM0001_160a.jpg","1870_해북촌_160a")</f>
        <v>1870_해북촌_160a</v>
      </c>
      <c r="B2148" s="4">
        <v>1870</v>
      </c>
      <c r="C2148" s="4" t="s">
        <v>9062</v>
      </c>
      <c r="D2148" s="4" t="s">
        <v>9063</v>
      </c>
      <c r="E2148" s="4">
        <v>2147</v>
      </c>
      <c r="F2148" s="4">
        <v>13</v>
      </c>
      <c r="G2148" s="4" t="s">
        <v>7206</v>
      </c>
      <c r="H2148" s="4" t="s">
        <v>7207</v>
      </c>
      <c r="I2148" s="4">
        <v>3</v>
      </c>
      <c r="L2148" s="4">
        <v>1</v>
      </c>
      <c r="M2148" s="4" t="s">
        <v>7374</v>
      </c>
      <c r="N2148" s="4" t="s">
        <v>7375</v>
      </c>
      <c r="T2148" s="4" t="s">
        <v>9096</v>
      </c>
      <c r="U2148" s="4" t="s">
        <v>138</v>
      </c>
      <c r="V2148" s="4" t="s">
        <v>139</v>
      </c>
      <c r="Y2148" s="4" t="s">
        <v>862</v>
      </c>
      <c r="Z2148" s="4" t="s">
        <v>863</v>
      </c>
      <c r="AD2148" s="4" t="s">
        <v>274</v>
      </c>
      <c r="AE2148" s="4" t="s">
        <v>275</v>
      </c>
    </row>
    <row r="2149" spans="1:72" ht="13.5" customHeight="1">
      <c r="A2149" s="6" t="str">
        <f>HYPERLINK("http://kyu.snu.ac.kr/sdhj/index.jsp?type=hj/GK14791_00IM0001_160a.jpg","1870_해북촌_160a")</f>
        <v>1870_해북촌_160a</v>
      </c>
      <c r="B2149" s="4">
        <v>1870</v>
      </c>
      <c r="C2149" s="4" t="s">
        <v>9016</v>
      </c>
      <c r="D2149" s="4" t="s">
        <v>9017</v>
      </c>
      <c r="E2149" s="4">
        <v>2148</v>
      </c>
      <c r="F2149" s="4">
        <v>13</v>
      </c>
      <c r="G2149" s="4" t="s">
        <v>7206</v>
      </c>
      <c r="H2149" s="4" t="s">
        <v>7207</v>
      </c>
      <c r="I2149" s="4">
        <v>3</v>
      </c>
      <c r="L2149" s="4">
        <v>1</v>
      </c>
      <c r="M2149" s="4" t="s">
        <v>7374</v>
      </c>
      <c r="N2149" s="4" t="s">
        <v>7375</v>
      </c>
      <c r="T2149" s="4" t="s">
        <v>9096</v>
      </c>
      <c r="U2149" s="4" t="s">
        <v>138</v>
      </c>
      <c r="V2149" s="4" t="s">
        <v>139</v>
      </c>
      <c r="Y2149" s="4" t="s">
        <v>872</v>
      </c>
      <c r="Z2149" s="4" t="s">
        <v>873</v>
      </c>
      <c r="AD2149" s="4" t="s">
        <v>414</v>
      </c>
      <c r="AE2149" s="4" t="s">
        <v>415</v>
      </c>
    </row>
    <row r="2150" spans="1:72" ht="13.5" customHeight="1">
      <c r="A2150" s="6" t="str">
        <f>HYPERLINK("http://kyu.snu.ac.kr/sdhj/index.jsp?type=hj/GK14791_00IM0001_160b.jpg","1870_해북촌_160b")</f>
        <v>1870_해북촌_160b</v>
      </c>
      <c r="B2150" s="4">
        <v>1870</v>
      </c>
      <c r="C2150" s="4" t="s">
        <v>9016</v>
      </c>
      <c r="D2150" s="4" t="s">
        <v>9017</v>
      </c>
      <c r="E2150" s="4">
        <v>2149</v>
      </c>
      <c r="F2150" s="4">
        <v>13</v>
      </c>
      <c r="G2150" s="4" t="s">
        <v>7206</v>
      </c>
      <c r="H2150" s="4" t="s">
        <v>7207</v>
      </c>
      <c r="I2150" s="4">
        <v>3</v>
      </c>
      <c r="L2150" s="4">
        <v>2</v>
      </c>
      <c r="M2150" s="4" t="s">
        <v>10508</v>
      </c>
      <c r="N2150" s="4" t="s">
        <v>10509</v>
      </c>
      <c r="T2150" s="4" t="s">
        <v>9109</v>
      </c>
      <c r="U2150" s="4" t="s">
        <v>73</v>
      </c>
      <c r="V2150" s="4" t="s">
        <v>74</v>
      </c>
      <c r="W2150" s="4" t="s">
        <v>776</v>
      </c>
      <c r="X2150" s="4" t="s">
        <v>777</v>
      </c>
      <c r="Y2150" s="4" t="s">
        <v>10510</v>
      </c>
      <c r="Z2150" s="4" t="s">
        <v>10511</v>
      </c>
      <c r="AC2150" s="4">
        <v>63</v>
      </c>
      <c r="AD2150" s="4" t="s">
        <v>738</v>
      </c>
      <c r="AE2150" s="4" t="s">
        <v>739</v>
      </c>
      <c r="AJ2150" s="4" t="s">
        <v>34</v>
      </c>
      <c r="AK2150" s="4" t="s">
        <v>35</v>
      </c>
      <c r="AL2150" s="4" t="s">
        <v>1039</v>
      </c>
      <c r="AM2150" s="4" t="s">
        <v>1040</v>
      </c>
      <c r="AT2150" s="4" t="s">
        <v>82</v>
      </c>
      <c r="AU2150" s="4" t="s">
        <v>83</v>
      </c>
      <c r="AV2150" s="4" t="s">
        <v>7392</v>
      </c>
      <c r="AW2150" s="4" t="s">
        <v>6022</v>
      </c>
      <c r="BG2150" s="4" t="s">
        <v>82</v>
      </c>
      <c r="BH2150" s="4" t="s">
        <v>83</v>
      </c>
      <c r="BI2150" s="4" t="s">
        <v>7393</v>
      </c>
      <c r="BJ2150" s="4" t="s">
        <v>7394</v>
      </c>
      <c r="BK2150" s="4" t="s">
        <v>82</v>
      </c>
      <c r="BL2150" s="4" t="s">
        <v>83</v>
      </c>
      <c r="BM2150" s="4" t="s">
        <v>7395</v>
      </c>
      <c r="BN2150" s="4" t="s">
        <v>7396</v>
      </c>
      <c r="BO2150" s="4" t="s">
        <v>82</v>
      </c>
      <c r="BP2150" s="4" t="s">
        <v>83</v>
      </c>
      <c r="BQ2150" s="4" t="s">
        <v>7397</v>
      </c>
      <c r="BR2150" s="4" t="s">
        <v>10512</v>
      </c>
      <c r="BS2150" s="4" t="s">
        <v>257</v>
      </c>
      <c r="BT2150" s="4" t="s">
        <v>10513</v>
      </c>
    </row>
    <row r="2151" spans="1:72" ht="13.5" customHeight="1">
      <c r="A2151" s="6" t="str">
        <f>HYPERLINK("http://kyu.snu.ac.kr/sdhj/index.jsp?type=hj/GK14791_00IM0001_160b.jpg","1870_해북촌_160b")</f>
        <v>1870_해북촌_160b</v>
      </c>
      <c r="B2151" s="4">
        <v>1870</v>
      </c>
      <c r="C2151" s="4" t="s">
        <v>10514</v>
      </c>
      <c r="D2151" s="4" t="s">
        <v>10515</v>
      </c>
      <c r="E2151" s="4">
        <v>2150</v>
      </c>
      <c r="F2151" s="4">
        <v>13</v>
      </c>
      <c r="G2151" s="4" t="s">
        <v>7206</v>
      </c>
      <c r="H2151" s="4" t="s">
        <v>7207</v>
      </c>
      <c r="I2151" s="4">
        <v>3</v>
      </c>
      <c r="L2151" s="4">
        <v>2</v>
      </c>
      <c r="M2151" s="4" t="s">
        <v>10508</v>
      </c>
      <c r="N2151" s="4" t="s">
        <v>10509</v>
      </c>
      <c r="S2151" s="4" t="s">
        <v>96</v>
      </c>
      <c r="T2151" s="4" t="s">
        <v>97</v>
      </c>
      <c r="W2151" s="4" t="s">
        <v>1167</v>
      </c>
      <c r="X2151" s="4" t="s">
        <v>1168</v>
      </c>
      <c r="Y2151" s="4" t="s">
        <v>100</v>
      </c>
      <c r="Z2151" s="4" t="s">
        <v>101</v>
      </c>
      <c r="AC2151" s="4">
        <v>60</v>
      </c>
      <c r="AD2151" s="4" t="s">
        <v>319</v>
      </c>
      <c r="AE2151" s="4" t="s">
        <v>320</v>
      </c>
      <c r="AJ2151" s="4" t="s">
        <v>104</v>
      </c>
      <c r="AK2151" s="4" t="s">
        <v>105</v>
      </c>
      <c r="AL2151" s="4" t="s">
        <v>893</v>
      </c>
      <c r="AM2151" s="4" t="s">
        <v>894</v>
      </c>
      <c r="AT2151" s="4" t="s">
        <v>82</v>
      </c>
      <c r="AU2151" s="4" t="s">
        <v>83</v>
      </c>
      <c r="AV2151" s="4" t="s">
        <v>7398</v>
      </c>
      <c r="AW2151" s="4" t="s">
        <v>7399</v>
      </c>
      <c r="BG2151" s="4" t="s">
        <v>82</v>
      </c>
      <c r="BH2151" s="4" t="s">
        <v>83</v>
      </c>
      <c r="BI2151" s="4" t="s">
        <v>10516</v>
      </c>
      <c r="BJ2151" s="4" t="s">
        <v>10517</v>
      </c>
      <c r="BK2151" s="4" t="s">
        <v>7400</v>
      </c>
      <c r="BL2151" s="4" t="s">
        <v>10518</v>
      </c>
      <c r="BM2151" s="4" t="s">
        <v>10519</v>
      </c>
      <c r="BN2151" s="4" t="s">
        <v>2648</v>
      </c>
      <c r="BO2151" s="4" t="s">
        <v>82</v>
      </c>
      <c r="BP2151" s="4" t="s">
        <v>83</v>
      </c>
      <c r="BQ2151" s="4" t="s">
        <v>10520</v>
      </c>
      <c r="BR2151" s="4" t="s">
        <v>7401</v>
      </c>
      <c r="BS2151" s="4" t="s">
        <v>4163</v>
      </c>
      <c r="BT2151" s="4" t="s">
        <v>4164</v>
      </c>
    </row>
    <row r="2152" spans="1:72" ht="13.5" customHeight="1">
      <c r="A2152" s="6" t="str">
        <f>HYPERLINK("http://kyu.snu.ac.kr/sdhj/index.jsp?type=hj/GK14791_00IM0001_160b.jpg","1870_해북촌_160b")</f>
        <v>1870_해북촌_160b</v>
      </c>
      <c r="B2152" s="4">
        <v>1870</v>
      </c>
      <c r="C2152" s="4" t="s">
        <v>9156</v>
      </c>
      <c r="D2152" s="4" t="s">
        <v>9157</v>
      </c>
      <c r="E2152" s="4">
        <v>2151</v>
      </c>
      <c r="F2152" s="4">
        <v>13</v>
      </c>
      <c r="G2152" s="4" t="s">
        <v>7206</v>
      </c>
      <c r="H2152" s="4" t="s">
        <v>7207</v>
      </c>
      <c r="I2152" s="4">
        <v>3</v>
      </c>
      <c r="L2152" s="4">
        <v>2</v>
      </c>
      <c r="M2152" s="4" t="s">
        <v>10508</v>
      </c>
      <c r="N2152" s="4" t="s">
        <v>10509</v>
      </c>
      <c r="S2152" s="4" t="s">
        <v>10521</v>
      </c>
      <c r="T2152" s="4" t="s">
        <v>10522</v>
      </c>
      <c r="Y2152" s="4" t="s">
        <v>10523</v>
      </c>
      <c r="Z2152" s="4" t="s">
        <v>7402</v>
      </c>
      <c r="AC2152" s="4">
        <v>33</v>
      </c>
      <c r="AD2152" s="4" t="s">
        <v>540</v>
      </c>
      <c r="AE2152" s="4" t="s">
        <v>541</v>
      </c>
    </row>
    <row r="2153" spans="1:72" ht="13.5" customHeight="1">
      <c r="A2153" s="6" t="str">
        <f>HYPERLINK("http://kyu.snu.ac.kr/sdhj/index.jsp?type=hj/GK14791_00IM0001_160b.jpg","1870_해북촌_160b")</f>
        <v>1870_해북촌_160b</v>
      </c>
      <c r="B2153" s="4">
        <v>1870</v>
      </c>
      <c r="C2153" s="4" t="s">
        <v>9116</v>
      </c>
      <c r="D2153" s="4" t="s">
        <v>9117</v>
      </c>
      <c r="E2153" s="4">
        <v>2152</v>
      </c>
      <c r="F2153" s="4">
        <v>13</v>
      </c>
      <c r="G2153" s="4" t="s">
        <v>7206</v>
      </c>
      <c r="H2153" s="4" t="s">
        <v>7207</v>
      </c>
      <c r="I2153" s="4">
        <v>3</v>
      </c>
      <c r="L2153" s="4">
        <v>2</v>
      </c>
      <c r="M2153" s="4" t="s">
        <v>10508</v>
      </c>
      <c r="N2153" s="4" t="s">
        <v>10509</v>
      </c>
      <c r="S2153" s="4" t="s">
        <v>9191</v>
      </c>
      <c r="T2153" s="4" t="s">
        <v>9192</v>
      </c>
      <c r="W2153" s="4" t="s">
        <v>126</v>
      </c>
      <c r="X2153" s="4" t="s">
        <v>9119</v>
      </c>
      <c r="Y2153" s="4" t="s">
        <v>100</v>
      </c>
      <c r="Z2153" s="4" t="s">
        <v>101</v>
      </c>
      <c r="AC2153" s="4">
        <v>30</v>
      </c>
      <c r="AD2153" s="4" t="s">
        <v>414</v>
      </c>
      <c r="AE2153" s="4" t="s">
        <v>415</v>
      </c>
    </row>
    <row r="2154" spans="1:72" ht="13.5" customHeight="1">
      <c r="A2154" s="6" t="str">
        <f>HYPERLINK("http://kyu.snu.ac.kr/sdhj/index.jsp?type=hj/GK14791_00IM0001_160b.jpg","1870_해북촌_160b")</f>
        <v>1870_해북촌_160b</v>
      </c>
      <c r="B2154" s="4">
        <v>1870</v>
      </c>
      <c r="C2154" s="4" t="s">
        <v>9116</v>
      </c>
      <c r="D2154" s="4" t="s">
        <v>9117</v>
      </c>
      <c r="E2154" s="4">
        <v>2153</v>
      </c>
      <c r="F2154" s="4">
        <v>13</v>
      </c>
      <c r="G2154" s="4" t="s">
        <v>7206</v>
      </c>
      <c r="H2154" s="4" t="s">
        <v>7207</v>
      </c>
      <c r="I2154" s="4">
        <v>3</v>
      </c>
      <c r="L2154" s="4">
        <v>3</v>
      </c>
      <c r="M2154" s="4" t="s">
        <v>7403</v>
      </c>
      <c r="N2154" s="4" t="s">
        <v>7404</v>
      </c>
      <c r="T2154" s="4" t="s">
        <v>9150</v>
      </c>
      <c r="U2154" s="4" t="s">
        <v>73</v>
      </c>
      <c r="V2154" s="4" t="s">
        <v>74</v>
      </c>
      <c r="W2154" s="4" t="s">
        <v>776</v>
      </c>
      <c r="X2154" s="4" t="s">
        <v>777</v>
      </c>
      <c r="Y2154" s="4" t="s">
        <v>6822</v>
      </c>
      <c r="Z2154" s="4" t="s">
        <v>2802</v>
      </c>
      <c r="AC2154" s="4">
        <v>45</v>
      </c>
      <c r="AD2154" s="4" t="s">
        <v>510</v>
      </c>
      <c r="AE2154" s="4" t="s">
        <v>511</v>
      </c>
      <c r="AJ2154" s="4" t="s">
        <v>34</v>
      </c>
      <c r="AK2154" s="4" t="s">
        <v>35</v>
      </c>
      <c r="AL2154" s="4" t="s">
        <v>1039</v>
      </c>
      <c r="AM2154" s="4" t="s">
        <v>1040</v>
      </c>
      <c r="AT2154" s="4" t="s">
        <v>82</v>
      </c>
      <c r="AU2154" s="4" t="s">
        <v>83</v>
      </c>
      <c r="AV2154" s="4" t="s">
        <v>7405</v>
      </c>
      <c r="AW2154" s="4" t="s">
        <v>10524</v>
      </c>
      <c r="BG2154" s="4" t="s">
        <v>82</v>
      </c>
      <c r="BH2154" s="4" t="s">
        <v>83</v>
      </c>
      <c r="BI2154" s="4" t="s">
        <v>7392</v>
      </c>
      <c r="BJ2154" s="4" t="s">
        <v>6022</v>
      </c>
      <c r="BK2154" s="4" t="s">
        <v>82</v>
      </c>
      <c r="BL2154" s="4" t="s">
        <v>83</v>
      </c>
      <c r="BM2154" s="4" t="s">
        <v>7393</v>
      </c>
      <c r="BN2154" s="4" t="s">
        <v>7394</v>
      </c>
      <c r="BO2154" s="4" t="s">
        <v>82</v>
      </c>
      <c r="BP2154" s="4" t="s">
        <v>83</v>
      </c>
      <c r="BQ2154" s="4" t="s">
        <v>5419</v>
      </c>
      <c r="BR2154" s="4" t="s">
        <v>5420</v>
      </c>
      <c r="BS2154" s="4" t="s">
        <v>4516</v>
      </c>
      <c r="BT2154" s="4" t="s">
        <v>4517</v>
      </c>
    </row>
    <row r="2155" spans="1:72" ht="13.5" customHeight="1">
      <c r="A2155" s="6" t="str">
        <f>HYPERLINK("http://kyu.snu.ac.kr/sdhj/index.jsp?type=hj/GK14791_00IM0001_160b.jpg","1870_해북촌_160b")</f>
        <v>1870_해북촌_160b</v>
      </c>
      <c r="B2155" s="4">
        <v>1870</v>
      </c>
      <c r="C2155" s="4" t="s">
        <v>9812</v>
      </c>
      <c r="D2155" s="4" t="s">
        <v>9813</v>
      </c>
      <c r="E2155" s="4">
        <v>2154</v>
      </c>
      <c r="F2155" s="4">
        <v>13</v>
      </c>
      <c r="G2155" s="4" t="s">
        <v>7206</v>
      </c>
      <c r="H2155" s="4" t="s">
        <v>7207</v>
      </c>
      <c r="I2155" s="4">
        <v>3</v>
      </c>
      <c r="L2155" s="4">
        <v>3</v>
      </c>
      <c r="M2155" s="4" t="s">
        <v>7403</v>
      </c>
      <c r="N2155" s="4" t="s">
        <v>7404</v>
      </c>
      <c r="S2155" s="4" t="s">
        <v>96</v>
      </c>
      <c r="T2155" s="4" t="s">
        <v>97</v>
      </c>
      <c r="W2155" s="4" t="s">
        <v>3992</v>
      </c>
      <c r="X2155" s="4" t="s">
        <v>3993</v>
      </c>
      <c r="Y2155" s="4" t="s">
        <v>100</v>
      </c>
      <c r="Z2155" s="4" t="s">
        <v>101</v>
      </c>
      <c r="AC2155" s="4">
        <v>33</v>
      </c>
      <c r="AD2155" s="4" t="s">
        <v>621</v>
      </c>
      <c r="AE2155" s="4" t="s">
        <v>622</v>
      </c>
      <c r="AJ2155" s="4" t="s">
        <v>34</v>
      </c>
      <c r="AK2155" s="4" t="s">
        <v>35</v>
      </c>
      <c r="AL2155" s="4" t="s">
        <v>4108</v>
      </c>
      <c r="AM2155" s="4" t="s">
        <v>4109</v>
      </c>
    </row>
    <row r="2156" spans="1:72" ht="13.5" customHeight="1">
      <c r="A2156" s="6" t="str">
        <f>HYPERLINK("http://kyu.snu.ac.kr/sdhj/index.jsp?type=hj/GK14791_00IM0001_160b.jpg","1870_해북촌_160b")</f>
        <v>1870_해북촌_160b</v>
      </c>
      <c r="B2156" s="4">
        <v>1870</v>
      </c>
      <c r="C2156" s="4" t="s">
        <v>9156</v>
      </c>
      <c r="D2156" s="4" t="s">
        <v>9157</v>
      </c>
      <c r="E2156" s="4">
        <v>2155</v>
      </c>
      <c r="F2156" s="4">
        <v>13</v>
      </c>
      <c r="G2156" s="4" t="s">
        <v>7206</v>
      </c>
      <c r="H2156" s="4" t="s">
        <v>7207</v>
      </c>
      <c r="I2156" s="4">
        <v>3</v>
      </c>
      <c r="L2156" s="4">
        <v>3</v>
      </c>
      <c r="M2156" s="4" t="s">
        <v>7403</v>
      </c>
      <c r="N2156" s="4" t="s">
        <v>7404</v>
      </c>
      <c r="T2156" s="4" t="s">
        <v>9159</v>
      </c>
      <c r="U2156" s="4" t="s">
        <v>138</v>
      </c>
      <c r="V2156" s="4" t="s">
        <v>139</v>
      </c>
      <c r="Y2156" s="4" t="s">
        <v>1099</v>
      </c>
      <c r="Z2156" s="4" t="s">
        <v>1100</v>
      </c>
      <c r="AD2156" s="4" t="s">
        <v>151</v>
      </c>
      <c r="AE2156" s="4" t="s">
        <v>152</v>
      </c>
    </row>
    <row r="2157" spans="1:72" ht="13.5" customHeight="1">
      <c r="A2157" s="6" t="str">
        <f>HYPERLINK("http://kyu.snu.ac.kr/sdhj/index.jsp?type=hj/GK14791_00IM0001_160b.jpg","1870_해북촌_160b")</f>
        <v>1870_해북촌_160b</v>
      </c>
      <c r="B2157" s="4">
        <v>1870</v>
      </c>
      <c r="C2157" s="4" t="s">
        <v>9156</v>
      </c>
      <c r="D2157" s="4" t="s">
        <v>9157</v>
      </c>
      <c r="E2157" s="4">
        <v>2156</v>
      </c>
      <c r="F2157" s="4">
        <v>13</v>
      </c>
      <c r="G2157" s="4" t="s">
        <v>7206</v>
      </c>
      <c r="H2157" s="4" t="s">
        <v>7207</v>
      </c>
      <c r="I2157" s="4">
        <v>3</v>
      </c>
      <c r="L2157" s="4">
        <v>3</v>
      </c>
      <c r="M2157" s="4" t="s">
        <v>7403</v>
      </c>
      <c r="N2157" s="4" t="s">
        <v>7404</v>
      </c>
      <c r="T2157" s="4" t="s">
        <v>9159</v>
      </c>
      <c r="U2157" s="4" t="s">
        <v>138</v>
      </c>
      <c r="V2157" s="4" t="s">
        <v>139</v>
      </c>
      <c r="Y2157" s="4" t="s">
        <v>1095</v>
      </c>
      <c r="Z2157" s="4" t="s">
        <v>1096</v>
      </c>
      <c r="AD2157" s="4" t="s">
        <v>480</v>
      </c>
      <c r="AE2157" s="4" t="s">
        <v>481</v>
      </c>
    </row>
    <row r="2158" spans="1:72" ht="13.5" customHeight="1">
      <c r="A2158" s="6" t="str">
        <f>HYPERLINK("http://kyu.snu.ac.kr/sdhj/index.jsp?type=hj/GK14791_00IM0001_160b.jpg","1870_해북촌_160b")</f>
        <v>1870_해북촌_160b</v>
      </c>
      <c r="B2158" s="4">
        <v>1870</v>
      </c>
      <c r="C2158" s="4" t="s">
        <v>9156</v>
      </c>
      <c r="D2158" s="4" t="s">
        <v>9157</v>
      </c>
      <c r="E2158" s="4">
        <v>2157</v>
      </c>
      <c r="F2158" s="4">
        <v>13</v>
      </c>
      <c r="G2158" s="4" t="s">
        <v>7206</v>
      </c>
      <c r="H2158" s="4" t="s">
        <v>7207</v>
      </c>
      <c r="I2158" s="4">
        <v>3</v>
      </c>
      <c r="L2158" s="4">
        <v>4</v>
      </c>
      <c r="M2158" s="4" t="s">
        <v>7372</v>
      </c>
      <c r="N2158" s="4" t="s">
        <v>7373</v>
      </c>
      <c r="T2158" s="4" t="s">
        <v>9256</v>
      </c>
      <c r="U2158" s="4" t="s">
        <v>73</v>
      </c>
      <c r="V2158" s="4" t="s">
        <v>74</v>
      </c>
      <c r="W2158" s="4" t="s">
        <v>688</v>
      </c>
      <c r="X2158" s="4" t="s">
        <v>689</v>
      </c>
      <c r="Y2158" s="4" t="s">
        <v>7406</v>
      </c>
      <c r="Z2158" s="4" t="s">
        <v>6014</v>
      </c>
      <c r="AC2158" s="4">
        <v>49</v>
      </c>
      <c r="AD2158" s="4" t="s">
        <v>308</v>
      </c>
      <c r="AE2158" s="4" t="s">
        <v>309</v>
      </c>
      <c r="AJ2158" s="4" t="s">
        <v>34</v>
      </c>
      <c r="AK2158" s="4" t="s">
        <v>35</v>
      </c>
      <c r="AL2158" s="4" t="s">
        <v>260</v>
      </c>
      <c r="AM2158" s="4" t="s">
        <v>261</v>
      </c>
      <c r="AT2158" s="4" t="s">
        <v>82</v>
      </c>
      <c r="AU2158" s="4" t="s">
        <v>83</v>
      </c>
      <c r="AV2158" s="4" t="s">
        <v>7407</v>
      </c>
      <c r="AW2158" s="4" t="s">
        <v>7408</v>
      </c>
      <c r="BG2158" s="4" t="s">
        <v>82</v>
      </c>
      <c r="BH2158" s="4" t="s">
        <v>83</v>
      </c>
      <c r="BI2158" s="4" t="s">
        <v>5789</v>
      </c>
      <c r="BJ2158" s="4" t="s">
        <v>2636</v>
      </c>
      <c r="BK2158" s="4" t="s">
        <v>82</v>
      </c>
      <c r="BL2158" s="4" t="s">
        <v>83</v>
      </c>
      <c r="BM2158" s="4" t="s">
        <v>10525</v>
      </c>
      <c r="BN2158" s="4" t="s">
        <v>10526</v>
      </c>
      <c r="BO2158" s="4" t="s">
        <v>82</v>
      </c>
      <c r="BP2158" s="4" t="s">
        <v>83</v>
      </c>
      <c r="BQ2158" s="4" t="s">
        <v>7409</v>
      </c>
      <c r="BR2158" s="4" t="s">
        <v>7410</v>
      </c>
      <c r="BS2158" s="4" t="s">
        <v>202</v>
      </c>
      <c r="BT2158" s="4" t="s">
        <v>203</v>
      </c>
    </row>
    <row r="2159" spans="1:72" ht="13.5" customHeight="1">
      <c r="A2159" s="6" t="str">
        <f>HYPERLINK("http://kyu.snu.ac.kr/sdhj/index.jsp?type=hj/GK14791_00IM0001_160b.jpg","1870_해북촌_160b")</f>
        <v>1870_해북촌_160b</v>
      </c>
      <c r="B2159" s="4">
        <v>1870</v>
      </c>
      <c r="C2159" s="4" t="s">
        <v>9297</v>
      </c>
      <c r="D2159" s="4" t="s">
        <v>9298</v>
      </c>
      <c r="E2159" s="4">
        <v>2158</v>
      </c>
      <c r="F2159" s="4">
        <v>13</v>
      </c>
      <c r="G2159" s="4" t="s">
        <v>7206</v>
      </c>
      <c r="H2159" s="4" t="s">
        <v>7207</v>
      </c>
      <c r="I2159" s="4">
        <v>3</v>
      </c>
      <c r="L2159" s="4">
        <v>4</v>
      </c>
      <c r="M2159" s="4" t="s">
        <v>7372</v>
      </c>
      <c r="N2159" s="4" t="s">
        <v>7373</v>
      </c>
      <c r="S2159" s="4" t="s">
        <v>96</v>
      </c>
      <c r="T2159" s="4" t="s">
        <v>97</v>
      </c>
      <c r="W2159" s="4" t="s">
        <v>686</v>
      </c>
      <c r="X2159" s="4" t="s">
        <v>687</v>
      </c>
      <c r="Y2159" s="4" t="s">
        <v>100</v>
      </c>
      <c r="Z2159" s="4" t="s">
        <v>101</v>
      </c>
      <c r="AC2159" s="4">
        <v>49</v>
      </c>
      <c r="AD2159" s="4" t="s">
        <v>169</v>
      </c>
      <c r="AE2159" s="4" t="s">
        <v>170</v>
      </c>
      <c r="AJ2159" s="4" t="s">
        <v>104</v>
      </c>
      <c r="AK2159" s="4" t="s">
        <v>105</v>
      </c>
      <c r="AL2159" s="4" t="s">
        <v>684</v>
      </c>
      <c r="AM2159" s="4" t="s">
        <v>685</v>
      </c>
      <c r="AT2159" s="4" t="s">
        <v>82</v>
      </c>
      <c r="AU2159" s="4" t="s">
        <v>83</v>
      </c>
      <c r="AV2159" s="4" t="s">
        <v>7411</v>
      </c>
      <c r="AW2159" s="4" t="s">
        <v>10527</v>
      </c>
      <c r="BG2159" s="4" t="s">
        <v>82</v>
      </c>
      <c r="BH2159" s="4" t="s">
        <v>83</v>
      </c>
      <c r="BI2159" s="4" t="s">
        <v>3174</v>
      </c>
      <c r="BJ2159" s="4" t="s">
        <v>3175</v>
      </c>
      <c r="BK2159" s="4" t="s">
        <v>82</v>
      </c>
      <c r="BL2159" s="4" t="s">
        <v>83</v>
      </c>
      <c r="BM2159" s="4" t="s">
        <v>3176</v>
      </c>
      <c r="BN2159" s="4" t="s">
        <v>3177</v>
      </c>
      <c r="BO2159" s="4" t="s">
        <v>82</v>
      </c>
      <c r="BP2159" s="4" t="s">
        <v>83</v>
      </c>
      <c r="BQ2159" s="4" t="s">
        <v>7412</v>
      </c>
      <c r="BR2159" s="4" t="s">
        <v>7413</v>
      </c>
      <c r="BS2159" s="4" t="s">
        <v>502</v>
      </c>
      <c r="BT2159" s="4" t="s">
        <v>10528</v>
      </c>
    </row>
    <row r="2160" spans="1:72" ht="13.5" customHeight="1">
      <c r="A2160" s="6" t="str">
        <f>HYPERLINK("http://kyu.snu.ac.kr/sdhj/index.jsp?type=hj/GK14791_00IM0001_160b.jpg","1870_해북촌_160b")</f>
        <v>1870_해북촌_160b</v>
      </c>
      <c r="B2160" s="4">
        <v>1870</v>
      </c>
      <c r="C2160" s="4" t="s">
        <v>9523</v>
      </c>
      <c r="D2160" s="4" t="s">
        <v>9524</v>
      </c>
      <c r="E2160" s="4">
        <v>2159</v>
      </c>
      <c r="F2160" s="4">
        <v>13</v>
      </c>
      <c r="G2160" s="4" t="s">
        <v>7206</v>
      </c>
      <c r="H2160" s="4" t="s">
        <v>7207</v>
      </c>
      <c r="I2160" s="4">
        <v>3</v>
      </c>
      <c r="L2160" s="4">
        <v>4</v>
      </c>
      <c r="M2160" s="4" t="s">
        <v>7372</v>
      </c>
      <c r="N2160" s="4" t="s">
        <v>7373</v>
      </c>
      <c r="S2160" s="4" t="s">
        <v>165</v>
      </c>
      <c r="T2160" s="4" t="s">
        <v>166</v>
      </c>
      <c r="Y2160" s="4" t="s">
        <v>6978</v>
      </c>
      <c r="Z2160" s="4" t="s">
        <v>6196</v>
      </c>
      <c r="AC2160" s="4">
        <v>46</v>
      </c>
      <c r="AD2160" s="4" t="s">
        <v>287</v>
      </c>
      <c r="AE2160" s="4" t="s">
        <v>288</v>
      </c>
    </row>
    <row r="2161" spans="1:72" ht="13.5" customHeight="1">
      <c r="A2161" s="6" t="str">
        <f>HYPERLINK("http://kyu.snu.ac.kr/sdhj/index.jsp?type=hj/GK14791_00IM0001_160b.jpg","1870_해북촌_160b")</f>
        <v>1870_해북촌_160b</v>
      </c>
      <c r="B2161" s="4">
        <v>1870</v>
      </c>
      <c r="C2161" s="4" t="s">
        <v>9258</v>
      </c>
      <c r="D2161" s="4" t="s">
        <v>9259</v>
      </c>
      <c r="E2161" s="4">
        <v>2160</v>
      </c>
      <c r="F2161" s="4">
        <v>13</v>
      </c>
      <c r="G2161" s="4" t="s">
        <v>7206</v>
      </c>
      <c r="H2161" s="4" t="s">
        <v>7207</v>
      </c>
      <c r="I2161" s="4">
        <v>3</v>
      </c>
      <c r="L2161" s="4">
        <v>4</v>
      </c>
      <c r="M2161" s="4" t="s">
        <v>7372</v>
      </c>
      <c r="N2161" s="4" t="s">
        <v>7373</v>
      </c>
      <c r="S2161" s="4" t="s">
        <v>171</v>
      </c>
      <c r="T2161" s="4" t="s">
        <v>172</v>
      </c>
      <c r="W2161" s="4" t="s">
        <v>1269</v>
      </c>
      <c r="X2161" s="4" t="s">
        <v>585</v>
      </c>
      <c r="Y2161" s="4" t="s">
        <v>100</v>
      </c>
      <c r="Z2161" s="4" t="s">
        <v>101</v>
      </c>
      <c r="AC2161" s="4">
        <v>35</v>
      </c>
      <c r="AD2161" s="4" t="s">
        <v>404</v>
      </c>
      <c r="AE2161" s="4" t="s">
        <v>405</v>
      </c>
    </row>
    <row r="2162" spans="1:72" ht="13.5" customHeight="1">
      <c r="A2162" s="6" t="str">
        <f>HYPERLINK("http://kyu.snu.ac.kr/sdhj/index.jsp?type=hj/GK14791_00IM0001_160b.jpg","1870_해북촌_160b")</f>
        <v>1870_해북촌_160b</v>
      </c>
      <c r="B2162" s="4">
        <v>1870</v>
      </c>
      <c r="C2162" s="4" t="s">
        <v>9258</v>
      </c>
      <c r="D2162" s="4" t="s">
        <v>9259</v>
      </c>
      <c r="E2162" s="4">
        <v>2161</v>
      </c>
      <c r="F2162" s="4">
        <v>13</v>
      </c>
      <c r="G2162" s="4" t="s">
        <v>7206</v>
      </c>
      <c r="H2162" s="4" t="s">
        <v>7207</v>
      </c>
      <c r="I2162" s="4">
        <v>3</v>
      </c>
      <c r="L2162" s="4">
        <v>4</v>
      </c>
      <c r="M2162" s="4" t="s">
        <v>7372</v>
      </c>
      <c r="N2162" s="4" t="s">
        <v>7373</v>
      </c>
      <c r="T2162" s="4" t="s">
        <v>9263</v>
      </c>
      <c r="U2162" s="4" t="s">
        <v>138</v>
      </c>
      <c r="V2162" s="4" t="s">
        <v>139</v>
      </c>
      <c r="Y2162" s="4" t="s">
        <v>6446</v>
      </c>
      <c r="Z2162" s="4" t="s">
        <v>6447</v>
      </c>
      <c r="AD2162" s="4" t="s">
        <v>771</v>
      </c>
      <c r="AE2162" s="4" t="s">
        <v>772</v>
      </c>
    </row>
    <row r="2163" spans="1:72" ht="13.5" customHeight="1">
      <c r="A2163" s="6" t="str">
        <f>HYPERLINK("http://kyu.snu.ac.kr/sdhj/index.jsp?type=hj/GK14791_00IM0001_160b.jpg","1870_해북촌_160b")</f>
        <v>1870_해북촌_160b</v>
      </c>
      <c r="B2163" s="4">
        <v>1870</v>
      </c>
      <c r="C2163" s="4" t="s">
        <v>9258</v>
      </c>
      <c r="D2163" s="4" t="s">
        <v>9259</v>
      </c>
      <c r="E2163" s="4">
        <v>2162</v>
      </c>
      <c r="F2163" s="4">
        <v>13</v>
      </c>
      <c r="G2163" s="4" t="s">
        <v>7206</v>
      </c>
      <c r="H2163" s="4" t="s">
        <v>7207</v>
      </c>
      <c r="I2163" s="4">
        <v>3</v>
      </c>
      <c r="L2163" s="4">
        <v>4</v>
      </c>
      <c r="M2163" s="4" t="s">
        <v>7372</v>
      </c>
      <c r="N2163" s="4" t="s">
        <v>7373</v>
      </c>
      <c r="T2163" s="4" t="s">
        <v>9263</v>
      </c>
      <c r="U2163" s="4" t="s">
        <v>138</v>
      </c>
      <c r="V2163" s="4" t="s">
        <v>139</v>
      </c>
      <c r="Y2163" s="4" t="s">
        <v>1600</v>
      </c>
      <c r="Z2163" s="4" t="s">
        <v>1601</v>
      </c>
      <c r="AD2163" s="4" t="s">
        <v>448</v>
      </c>
      <c r="AE2163" s="4" t="s">
        <v>449</v>
      </c>
    </row>
    <row r="2164" spans="1:72" ht="13.5" customHeight="1">
      <c r="A2164" s="6" t="str">
        <f>HYPERLINK("http://kyu.snu.ac.kr/sdhj/index.jsp?type=hj/GK14791_00IM0001_160b.jpg","1870_해북촌_160b")</f>
        <v>1870_해북촌_160b</v>
      </c>
      <c r="B2164" s="4">
        <v>1870</v>
      </c>
      <c r="C2164" s="4" t="s">
        <v>9258</v>
      </c>
      <c r="D2164" s="4" t="s">
        <v>9259</v>
      </c>
      <c r="E2164" s="4">
        <v>2163</v>
      </c>
      <c r="F2164" s="4">
        <v>13</v>
      </c>
      <c r="G2164" s="4" t="s">
        <v>7206</v>
      </c>
      <c r="H2164" s="4" t="s">
        <v>7207</v>
      </c>
      <c r="I2164" s="4">
        <v>3</v>
      </c>
      <c r="L2164" s="4">
        <v>5</v>
      </c>
      <c r="M2164" s="4" t="s">
        <v>7414</v>
      </c>
      <c r="N2164" s="4" t="s">
        <v>7415</v>
      </c>
      <c r="T2164" s="4" t="s">
        <v>9237</v>
      </c>
      <c r="U2164" s="4" t="s">
        <v>7416</v>
      </c>
      <c r="V2164" s="4" t="s">
        <v>7417</v>
      </c>
      <c r="W2164" s="4" t="s">
        <v>1269</v>
      </c>
      <c r="X2164" s="4" t="s">
        <v>585</v>
      </c>
      <c r="Y2164" s="4" t="s">
        <v>7418</v>
      </c>
      <c r="Z2164" s="4" t="s">
        <v>7419</v>
      </c>
      <c r="AC2164" s="4">
        <v>28</v>
      </c>
      <c r="AD2164" s="4" t="s">
        <v>771</v>
      </c>
      <c r="AE2164" s="4" t="s">
        <v>772</v>
      </c>
      <c r="AJ2164" s="4" t="s">
        <v>34</v>
      </c>
      <c r="AK2164" s="4" t="s">
        <v>35</v>
      </c>
      <c r="AL2164" s="4" t="s">
        <v>659</v>
      </c>
      <c r="AM2164" s="4" t="s">
        <v>660</v>
      </c>
      <c r="AT2164" s="4" t="s">
        <v>1971</v>
      </c>
      <c r="AU2164" s="4" t="s">
        <v>1972</v>
      </c>
      <c r="AV2164" s="4" t="s">
        <v>7420</v>
      </c>
      <c r="AW2164" s="4" t="s">
        <v>4722</v>
      </c>
      <c r="BG2164" s="4" t="s">
        <v>1971</v>
      </c>
      <c r="BH2164" s="4" t="s">
        <v>1972</v>
      </c>
      <c r="BI2164" s="4" t="s">
        <v>7421</v>
      </c>
      <c r="BJ2164" s="4" t="s">
        <v>7422</v>
      </c>
      <c r="BK2164" s="4" t="s">
        <v>1971</v>
      </c>
      <c r="BL2164" s="4" t="s">
        <v>1972</v>
      </c>
      <c r="BM2164" s="4" t="s">
        <v>7423</v>
      </c>
      <c r="BN2164" s="4" t="s">
        <v>2733</v>
      </c>
      <c r="BO2164" s="4" t="s">
        <v>1971</v>
      </c>
      <c r="BP2164" s="4" t="s">
        <v>1972</v>
      </c>
      <c r="BQ2164" s="4" t="s">
        <v>7424</v>
      </c>
      <c r="BR2164" s="4" t="s">
        <v>7425</v>
      </c>
      <c r="BS2164" s="4" t="s">
        <v>260</v>
      </c>
      <c r="BT2164" s="4" t="s">
        <v>261</v>
      </c>
    </row>
    <row r="2165" spans="1:72" ht="13.5" customHeight="1">
      <c r="A2165" s="6" t="str">
        <f>HYPERLINK("http://kyu.snu.ac.kr/sdhj/index.jsp?type=hj/GK14791_00IM0001_160b.jpg","1870_해북촌_160b")</f>
        <v>1870_해북촌_160b</v>
      </c>
      <c r="B2165" s="4">
        <v>1870</v>
      </c>
      <c r="C2165" s="4" t="s">
        <v>9484</v>
      </c>
      <c r="D2165" s="4" t="s">
        <v>9485</v>
      </c>
      <c r="E2165" s="4">
        <v>2164</v>
      </c>
      <c r="F2165" s="4">
        <v>13</v>
      </c>
      <c r="G2165" s="4" t="s">
        <v>7206</v>
      </c>
      <c r="H2165" s="4" t="s">
        <v>7207</v>
      </c>
      <c r="I2165" s="4">
        <v>3</v>
      </c>
      <c r="L2165" s="4">
        <v>5</v>
      </c>
      <c r="M2165" s="4" t="s">
        <v>7414</v>
      </c>
      <c r="N2165" s="4" t="s">
        <v>7415</v>
      </c>
      <c r="S2165" s="4" t="s">
        <v>214</v>
      </c>
      <c r="T2165" s="4" t="s">
        <v>215</v>
      </c>
      <c r="W2165" s="4" t="s">
        <v>688</v>
      </c>
      <c r="X2165" s="4" t="s">
        <v>689</v>
      </c>
      <c r="Y2165" s="4" t="s">
        <v>21</v>
      </c>
      <c r="Z2165" s="4" t="s">
        <v>22</v>
      </c>
      <c r="AC2165" s="4">
        <v>50</v>
      </c>
      <c r="AD2165" s="4" t="s">
        <v>169</v>
      </c>
      <c r="AE2165" s="4" t="s">
        <v>170</v>
      </c>
    </row>
    <row r="2166" spans="1:72" ht="13.5" customHeight="1">
      <c r="A2166" s="6" t="str">
        <f>HYPERLINK("http://kyu.snu.ac.kr/sdhj/index.jsp?type=hj/GK14791_00IM0001_160b.jpg","1870_해북촌_160b")</f>
        <v>1870_해북촌_160b</v>
      </c>
      <c r="B2166" s="4">
        <v>1870</v>
      </c>
      <c r="C2166" s="4" t="s">
        <v>9244</v>
      </c>
      <c r="D2166" s="4" t="s">
        <v>9245</v>
      </c>
      <c r="E2166" s="4">
        <v>2165</v>
      </c>
      <c r="F2166" s="4">
        <v>13</v>
      </c>
      <c r="G2166" s="4" t="s">
        <v>7206</v>
      </c>
      <c r="H2166" s="4" t="s">
        <v>7207</v>
      </c>
      <c r="I2166" s="4">
        <v>3</v>
      </c>
      <c r="L2166" s="4">
        <v>5</v>
      </c>
      <c r="M2166" s="4" t="s">
        <v>7414</v>
      </c>
      <c r="N2166" s="4" t="s">
        <v>7415</v>
      </c>
      <c r="S2166" s="4" t="s">
        <v>4978</v>
      </c>
      <c r="T2166" s="4" t="s">
        <v>4979</v>
      </c>
      <c r="AC2166" s="4">
        <v>13</v>
      </c>
      <c r="AD2166" s="4" t="s">
        <v>550</v>
      </c>
      <c r="AE2166" s="4" t="s">
        <v>551</v>
      </c>
    </row>
    <row r="2167" spans="1:72" ht="13.5" customHeight="1">
      <c r="A2167" s="6" t="str">
        <f>HYPERLINK("http://kyu.snu.ac.kr/sdhj/index.jsp?type=hj/GK14791_00IM0001_160b.jpg","1870_해북촌_160b")</f>
        <v>1870_해북촌_160b</v>
      </c>
      <c r="B2167" s="4">
        <v>1870</v>
      </c>
      <c r="C2167" s="4" t="s">
        <v>9244</v>
      </c>
      <c r="D2167" s="4" t="s">
        <v>9245</v>
      </c>
      <c r="E2167" s="4">
        <v>2166</v>
      </c>
      <c r="F2167" s="4">
        <v>13</v>
      </c>
      <c r="G2167" s="4" t="s">
        <v>7206</v>
      </c>
      <c r="H2167" s="4" t="s">
        <v>7207</v>
      </c>
      <c r="I2167" s="4">
        <v>3</v>
      </c>
      <c r="L2167" s="4">
        <v>5</v>
      </c>
      <c r="M2167" s="4" t="s">
        <v>7414</v>
      </c>
      <c r="N2167" s="4" t="s">
        <v>7415</v>
      </c>
      <c r="S2167" s="4" t="s">
        <v>4978</v>
      </c>
      <c r="T2167" s="4" t="s">
        <v>4979</v>
      </c>
      <c r="AC2167" s="4">
        <v>7</v>
      </c>
      <c r="AD2167" s="4" t="s">
        <v>238</v>
      </c>
      <c r="AE2167" s="4" t="s">
        <v>239</v>
      </c>
    </row>
    <row r="2168" spans="1:72" ht="13.5" customHeight="1">
      <c r="A2168" s="6" t="str">
        <f>HYPERLINK("http://kyu.snu.ac.kr/sdhj/index.jsp?type=hj/GK14791_00IM0001_160b.jpg","1870_해북촌_160b")</f>
        <v>1870_해북촌_160b</v>
      </c>
      <c r="B2168" s="4">
        <v>1870</v>
      </c>
      <c r="C2168" s="4" t="s">
        <v>9244</v>
      </c>
      <c r="D2168" s="4" t="s">
        <v>9245</v>
      </c>
      <c r="E2168" s="4">
        <v>2167</v>
      </c>
      <c r="F2168" s="4">
        <v>13</v>
      </c>
      <c r="G2168" s="4" t="s">
        <v>7206</v>
      </c>
      <c r="H2168" s="4" t="s">
        <v>7207</v>
      </c>
      <c r="I2168" s="4">
        <v>4</v>
      </c>
      <c r="J2168" s="4" t="s">
        <v>7426</v>
      </c>
      <c r="K2168" s="4" t="s">
        <v>7427</v>
      </c>
      <c r="L2168" s="4">
        <v>1</v>
      </c>
      <c r="M2168" s="4" t="s">
        <v>7428</v>
      </c>
      <c r="N2168" s="4" t="s">
        <v>7429</v>
      </c>
      <c r="T2168" s="4" t="s">
        <v>9150</v>
      </c>
      <c r="U2168" s="4" t="s">
        <v>73</v>
      </c>
      <c r="V2168" s="4" t="s">
        <v>74</v>
      </c>
      <c r="W2168" s="4" t="s">
        <v>776</v>
      </c>
      <c r="X2168" s="4" t="s">
        <v>777</v>
      </c>
      <c r="Y2168" s="4" t="s">
        <v>7430</v>
      </c>
      <c r="Z2168" s="4" t="s">
        <v>618</v>
      </c>
      <c r="AC2168" s="4">
        <v>37</v>
      </c>
      <c r="AD2168" s="4" t="s">
        <v>312</v>
      </c>
      <c r="AE2168" s="4" t="s">
        <v>313</v>
      </c>
      <c r="AJ2168" s="4" t="s">
        <v>34</v>
      </c>
      <c r="AK2168" s="4" t="s">
        <v>35</v>
      </c>
      <c r="AL2168" s="4" t="s">
        <v>1039</v>
      </c>
      <c r="AM2168" s="4" t="s">
        <v>1040</v>
      </c>
      <c r="AT2168" s="4" t="s">
        <v>82</v>
      </c>
      <c r="AU2168" s="4" t="s">
        <v>83</v>
      </c>
      <c r="AV2168" s="4" t="s">
        <v>7431</v>
      </c>
      <c r="AW2168" s="4" t="s">
        <v>7432</v>
      </c>
      <c r="BG2168" s="4" t="s">
        <v>82</v>
      </c>
      <c r="BH2168" s="4" t="s">
        <v>83</v>
      </c>
      <c r="BI2168" s="4" t="s">
        <v>3893</v>
      </c>
      <c r="BJ2168" s="4" t="s">
        <v>3894</v>
      </c>
      <c r="BK2168" s="4" t="s">
        <v>7433</v>
      </c>
      <c r="BL2168" s="4" t="s">
        <v>7434</v>
      </c>
      <c r="BM2168" s="4" t="s">
        <v>5384</v>
      </c>
      <c r="BN2168" s="4" t="s">
        <v>5385</v>
      </c>
      <c r="BO2168" s="4" t="s">
        <v>82</v>
      </c>
      <c r="BP2168" s="4" t="s">
        <v>83</v>
      </c>
      <c r="BQ2168" s="4" t="s">
        <v>7435</v>
      </c>
      <c r="BR2168" s="4" t="s">
        <v>7436</v>
      </c>
      <c r="BS2168" s="4" t="s">
        <v>115</v>
      </c>
      <c r="BT2168" s="4" t="s">
        <v>10529</v>
      </c>
    </row>
    <row r="2169" spans="1:72" ht="13.5" customHeight="1">
      <c r="A2169" s="6" t="str">
        <f>HYPERLINK("http://kyu.snu.ac.kr/sdhj/index.jsp?type=hj/GK14791_00IM0001_160b.jpg","1870_해북촌_160b")</f>
        <v>1870_해북촌_160b</v>
      </c>
      <c r="B2169" s="4">
        <v>1870</v>
      </c>
      <c r="C2169" s="4" t="s">
        <v>9077</v>
      </c>
      <c r="D2169" s="4" t="s">
        <v>9078</v>
      </c>
      <c r="E2169" s="4">
        <v>2168</v>
      </c>
      <c r="F2169" s="4">
        <v>13</v>
      </c>
      <c r="G2169" s="4" t="s">
        <v>7206</v>
      </c>
      <c r="H2169" s="4" t="s">
        <v>7207</v>
      </c>
      <c r="I2169" s="4">
        <v>4</v>
      </c>
      <c r="L2169" s="4">
        <v>1</v>
      </c>
      <c r="M2169" s="4" t="s">
        <v>7428</v>
      </c>
      <c r="N2169" s="4" t="s">
        <v>7429</v>
      </c>
      <c r="S2169" s="4" t="s">
        <v>214</v>
      </c>
      <c r="T2169" s="4" t="s">
        <v>215</v>
      </c>
      <c r="W2169" s="4" t="s">
        <v>126</v>
      </c>
      <c r="X2169" s="4" t="s">
        <v>10427</v>
      </c>
      <c r="Y2169" s="4" t="s">
        <v>100</v>
      </c>
      <c r="Z2169" s="4" t="s">
        <v>101</v>
      </c>
      <c r="AC2169" s="4">
        <v>74</v>
      </c>
      <c r="AD2169" s="4" t="s">
        <v>218</v>
      </c>
      <c r="AE2169" s="4" t="s">
        <v>219</v>
      </c>
    </row>
    <row r="2170" spans="1:72" ht="13.5" customHeight="1">
      <c r="A2170" s="6" t="str">
        <f>HYPERLINK("http://kyu.snu.ac.kr/sdhj/index.jsp?type=hj/GK14791_00IM0001_160b.jpg","1870_해북촌_160b")</f>
        <v>1870_해북촌_160b</v>
      </c>
      <c r="B2170" s="4">
        <v>1870</v>
      </c>
      <c r="C2170" s="4" t="s">
        <v>9156</v>
      </c>
      <c r="D2170" s="4" t="s">
        <v>9157</v>
      </c>
      <c r="E2170" s="4">
        <v>2169</v>
      </c>
      <c r="F2170" s="4">
        <v>13</v>
      </c>
      <c r="G2170" s="4" t="s">
        <v>7206</v>
      </c>
      <c r="H2170" s="4" t="s">
        <v>7207</v>
      </c>
      <c r="I2170" s="4">
        <v>4</v>
      </c>
      <c r="L2170" s="4">
        <v>1</v>
      </c>
      <c r="M2170" s="4" t="s">
        <v>7428</v>
      </c>
      <c r="N2170" s="4" t="s">
        <v>7429</v>
      </c>
      <c r="S2170" s="4" t="s">
        <v>96</v>
      </c>
      <c r="T2170" s="4" t="s">
        <v>97</v>
      </c>
      <c r="W2170" s="4" t="s">
        <v>396</v>
      </c>
      <c r="X2170" s="4" t="s">
        <v>397</v>
      </c>
      <c r="Y2170" s="4" t="s">
        <v>100</v>
      </c>
      <c r="Z2170" s="4" t="s">
        <v>101</v>
      </c>
      <c r="AC2170" s="4">
        <v>36</v>
      </c>
      <c r="AD2170" s="4" t="s">
        <v>278</v>
      </c>
      <c r="AE2170" s="4" t="s">
        <v>279</v>
      </c>
      <c r="AJ2170" s="4" t="s">
        <v>104</v>
      </c>
      <c r="AK2170" s="4" t="s">
        <v>105</v>
      </c>
      <c r="AL2170" s="4" t="s">
        <v>7437</v>
      </c>
      <c r="AM2170" s="4" t="s">
        <v>10530</v>
      </c>
      <c r="AT2170" s="4" t="s">
        <v>82</v>
      </c>
      <c r="AU2170" s="4" t="s">
        <v>83</v>
      </c>
      <c r="AV2170" s="4" t="s">
        <v>7438</v>
      </c>
      <c r="AW2170" s="4" t="s">
        <v>7439</v>
      </c>
      <c r="BG2170" s="4" t="s">
        <v>82</v>
      </c>
      <c r="BH2170" s="4" t="s">
        <v>83</v>
      </c>
      <c r="BI2170" s="4" t="s">
        <v>7440</v>
      </c>
      <c r="BJ2170" s="4" t="s">
        <v>7441</v>
      </c>
      <c r="BK2170" s="4" t="s">
        <v>82</v>
      </c>
      <c r="BL2170" s="4" t="s">
        <v>83</v>
      </c>
      <c r="BM2170" s="4" t="s">
        <v>7442</v>
      </c>
      <c r="BN2170" s="4" t="s">
        <v>7443</v>
      </c>
      <c r="BO2170" s="4" t="s">
        <v>82</v>
      </c>
      <c r="BP2170" s="4" t="s">
        <v>83</v>
      </c>
      <c r="BQ2170" s="4" t="s">
        <v>7444</v>
      </c>
      <c r="BR2170" s="4" t="s">
        <v>7445</v>
      </c>
      <c r="BS2170" s="4" t="s">
        <v>5611</v>
      </c>
      <c r="BT2170" s="4" t="s">
        <v>5612</v>
      </c>
    </row>
    <row r="2171" spans="1:72" ht="13.5" customHeight="1">
      <c r="A2171" s="6" t="str">
        <f>HYPERLINK("http://kyu.snu.ac.kr/sdhj/index.jsp?type=hj/GK14791_00IM0001_160b.jpg","1870_해북촌_160b")</f>
        <v>1870_해북촌_160b</v>
      </c>
      <c r="B2171" s="4">
        <v>1870</v>
      </c>
      <c r="C2171" s="4" t="s">
        <v>9033</v>
      </c>
      <c r="D2171" s="4" t="s">
        <v>9034</v>
      </c>
      <c r="E2171" s="4">
        <v>2170</v>
      </c>
      <c r="F2171" s="4">
        <v>13</v>
      </c>
      <c r="G2171" s="4" t="s">
        <v>7206</v>
      </c>
      <c r="H2171" s="4" t="s">
        <v>7207</v>
      </c>
      <c r="I2171" s="4">
        <v>4</v>
      </c>
      <c r="L2171" s="4">
        <v>1</v>
      </c>
      <c r="M2171" s="4" t="s">
        <v>7428</v>
      </c>
      <c r="N2171" s="4" t="s">
        <v>7429</v>
      </c>
      <c r="T2171" s="4" t="s">
        <v>9159</v>
      </c>
      <c r="U2171" s="4" t="s">
        <v>138</v>
      </c>
      <c r="V2171" s="4" t="s">
        <v>139</v>
      </c>
      <c r="Y2171" s="4" t="s">
        <v>5688</v>
      </c>
      <c r="Z2171" s="4" t="s">
        <v>5255</v>
      </c>
      <c r="AD2171" s="4" t="s">
        <v>151</v>
      </c>
      <c r="AE2171" s="4" t="s">
        <v>152</v>
      </c>
    </row>
    <row r="2172" spans="1:72" ht="13.5" customHeight="1">
      <c r="A2172" s="6" t="str">
        <f>HYPERLINK("http://kyu.snu.ac.kr/sdhj/index.jsp?type=hj/GK14791_00IM0001_160b.jpg","1870_해북촌_160b")</f>
        <v>1870_해북촌_160b</v>
      </c>
      <c r="B2172" s="4">
        <v>1870</v>
      </c>
      <c r="C2172" s="4" t="s">
        <v>9156</v>
      </c>
      <c r="D2172" s="4" t="s">
        <v>9157</v>
      </c>
      <c r="E2172" s="4">
        <v>2171</v>
      </c>
      <c r="F2172" s="4">
        <v>13</v>
      </c>
      <c r="G2172" s="4" t="s">
        <v>7206</v>
      </c>
      <c r="H2172" s="4" t="s">
        <v>7207</v>
      </c>
      <c r="I2172" s="4">
        <v>4</v>
      </c>
      <c r="L2172" s="4">
        <v>1</v>
      </c>
      <c r="M2172" s="4" t="s">
        <v>7428</v>
      </c>
      <c r="N2172" s="4" t="s">
        <v>7429</v>
      </c>
      <c r="T2172" s="4" t="s">
        <v>9159</v>
      </c>
      <c r="U2172" s="4" t="s">
        <v>284</v>
      </c>
      <c r="V2172" s="4" t="s">
        <v>285</v>
      </c>
      <c r="Y2172" s="4" t="s">
        <v>7446</v>
      </c>
      <c r="Z2172" s="4" t="s">
        <v>7447</v>
      </c>
      <c r="AD2172" s="4" t="s">
        <v>238</v>
      </c>
      <c r="AE2172" s="4" t="s">
        <v>239</v>
      </c>
    </row>
    <row r="2173" spans="1:72" ht="13.5" customHeight="1">
      <c r="A2173" s="6" t="str">
        <f>HYPERLINK("http://kyu.snu.ac.kr/sdhj/index.jsp?type=hj/GK14791_00IM0001_161a.jpg","1870_해북촌_161a")</f>
        <v>1870_해북촌_161a</v>
      </c>
      <c r="B2173" s="4">
        <v>1870</v>
      </c>
      <c r="C2173" s="4" t="s">
        <v>9156</v>
      </c>
      <c r="D2173" s="4" t="s">
        <v>9157</v>
      </c>
      <c r="E2173" s="4">
        <v>2172</v>
      </c>
      <c r="F2173" s="4">
        <v>13</v>
      </c>
      <c r="G2173" s="4" t="s">
        <v>7206</v>
      </c>
      <c r="H2173" s="4" t="s">
        <v>7207</v>
      </c>
      <c r="I2173" s="4">
        <v>4</v>
      </c>
      <c r="L2173" s="4">
        <v>2</v>
      </c>
      <c r="M2173" s="4" t="s">
        <v>7448</v>
      </c>
      <c r="N2173" s="4" t="s">
        <v>7449</v>
      </c>
      <c r="T2173" s="4" t="s">
        <v>9825</v>
      </c>
      <c r="U2173" s="4" t="s">
        <v>73</v>
      </c>
      <c r="V2173" s="4" t="s">
        <v>74</v>
      </c>
      <c r="W2173" s="4" t="s">
        <v>310</v>
      </c>
      <c r="X2173" s="4" t="s">
        <v>311</v>
      </c>
      <c r="Y2173" s="4" t="s">
        <v>7450</v>
      </c>
      <c r="Z2173" s="4" t="s">
        <v>3368</v>
      </c>
      <c r="AC2173" s="4">
        <v>55</v>
      </c>
      <c r="AD2173" s="4" t="s">
        <v>258</v>
      </c>
      <c r="AE2173" s="4" t="s">
        <v>259</v>
      </c>
      <c r="AJ2173" s="4" t="s">
        <v>34</v>
      </c>
      <c r="AK2173" s="4" t="s">
        <v>35</v>
      </c>
      <c r="AL2173" s="4" t="s">
        <v>909</v>
      </c>
      <c r="AM2173" s="4" t="s">
        <v>910</v>
      </c>
      <c r="AT2173" s="4" t="s">
        <v>82</v>
      </c>
      <c r="AU2173" s="4" t="s">
        <v>83</v>
      </c>
      <c r="AV2173" s="4" t="s">
        <v>7451</v>
      </c>
      <c r="AW2173" s="4" t="s">
        <v>7452</v>
      </c>
      <c r="BG2173" s="4" t="s">
        <v>82</v>
      </c>
      <c r="BH2173" s="4" t="s">
        <v>83</v>
      </c>
      <c r="BI2173" s="4" t="s">
        <v>2406</v>
      </c>
      <c r="BJ2173" s="4" t="s">
        <v>2407</v>
      </c>
      <c r="BK2173" s="4" t="s">
        <v>82</v>
      </c>
      <c r="BL2173" s="4" t="s">
        <v>83</v>
      </c>
      <c r="BM2173" s="4" t="s">
        <v>3970</v>
      </c>
      <c r="BN2173" s="4" t="s">
        <v>3971</v>
      </c>
      <c r="BO2173" s="4" t="s">
        <v>82</v>
      </c>
      <c r="BP2173" s="4" t="s">
        <v>83</v>
      </c>
      <c r="BQ2173" s="4" t="s">
        <v>8987</v>
      </c>
      <c r="BR2173" s="4" t="s">
        <v>7453</v>
      </c>
      <c r="BS2173" s="4" t="s">
        <v>7454</v>
      </c>
      <c r="BT2173" s="4" t="s">
        <v>10531</v>
      </c>
    </row>
    <row r="2174" spans="1:72" ht="13.5" customHeight="1">
      <c r="A2174" s="6" t="str">
        <f>HYPERLINK("http://kyu.snu.ac.kr/sdhj/index.jsp?type=hj/GK14791_00IM0001_161a.jpg","1870_해북촌_161a")</f>
        <v>1870_해북촌_161a</v>
      </c>
      <c r="B2174" s="4">
        <v>1870</v>
      </c>
      <c r="C2174" s="4" t="s">
        <v>9142</v>
      </c>
      <c r="D2174" s="4" t="s">
        <v>9143</v>
      </c>
      <c r="E2174" s="4">
        <v>2173</v>
      </c>
      <c r="F2174" s="4">
        <v>13</v>
      </c>
      <c r="G2174" s="4" t="s">
        <v>7206</v>
      </c>
      <c r="H2174" s="4" t="s">
        <v>7207</v>
      </c>
      <c r="I2174" s="4">
        <v>4</v>
      </c>
      <c r="L2174" s="4">
        <v>2</v>
      </c>
      <c r="M2174" s="4" t="s">
        <v>7448</v>
      </c>
      <c r="N2174" s="4" t="s">
        <v>7449</v>
      </c>
      <c r="S2174" s="4" t="s">
        <v>96</v>
      </c>
      <c r="T2174" s="4" t="s">
        <v>97</v>
      </c>
      <c r="W2174" s="4" t="s">
        <v>688</v>
      </c>
      <c r="X2174" s="4" t="s">
        <v>689</v>
      </c>
      <c r="Y2174" s="4" t="s">
        <v>100</v>
      </c>
      <c r="Z2174" s="4" t="s">
        <v>101</v>
      </c>
      <c r="AC2174" s="4">
        <v>47</v>
      </c>
      <c r="AD2174" s="4" t="s">
        <v>287</v>
      </c>
      <c r="AE2174" s="4" t="s">
        <v>288</v>
      </c>
      <c r="AJ2174" s="4" t="s">
        <v>104</v>
      </c>
      <c r="AK2174" s="4" t="s">
        <v>105</v>
      </c>
      <c r="AL2174" s="4" t="s">
        <v>4516</v>
      </c>
      <c r="AM2174" s="4" t="s">
        <v>4517</v>
      </c>
      <c r="AT2174" s="4" t="s">
        <v>82</v>
      </c>
      <c r="AU2174" s="4" t="s">
        <v>83</v>
      </c>
      <c r="AV2174" s="4" t="s">
        <v>7455</v>
      </c>
      <c r="AW2174" s="4" t="s">
        <v>7456</v>
      </c>
      <c r="BG2174" s="4" t="s">
        <v>82</v>
      </c>
      <c r="BH2174" s="4" t="s">
        <v>83</v>
      </c>
      <c r="BI2174" s="4" t="s">
        <v>7457</v>
      </c>
      <c r="BJ2174" s="4" t="s">
        <v>7458</v>
      </c>
      <c r="BK2174" s="4" t="s">
        <v>82</v>
      </c>
      <c r="BL2174" s="4" t="s">
        <v>83</v>
      </c>
      <c r="BM2174" s="4" t="s">
        <v>7459</v>
      </c>
      <c r="BN2174" s="4" t="s">
        <v>7460</v>
      </c>
      <c r="BO2174" s="4" t="s">
        <v>82</v>
      </c>
      <c r="BP2174" s="4" t="s">
        <v>83</v>
      </c>
      <c r="BQ2174" s="4" t="s">
        <v>7461</v>
      </c>
      <c r="BR2174" s="4" t="s">
        <v>10532</v>
      </c>
      <c r="BS2174" s="4" t="s">
        <v>260</v>
      </c>
      <c r="BT2174" s="4" t="s">
        <v>261</v>
      </c>
    </row>
    <row r="2175" spans="1:72" ht="13.5" customHeight="1">
      <c r="A2175" s="6" t="str">
        <f>HYPERLINK("http://kyu.snu.ac.kr/sdhj/index.jsp?type=hj/GK14791_00IM0001_161a.jpg","1870_해북촌_161a")</f>
        <v>1870_해북촌_161a</v>
      </c>
      <c r="B2175" s="4">
        <v>1870</v>
      </c>
      <c r="C2175" s="4" t="s">
        <v>10533</v>
      </c>
      <c r="D2175" s="4" t="s">
        <v>10534</v>
      </c>
      <c r="E2175" s="4">
        <v>2174</v>
      </c>
      <c r="F2175" s="4">
        <v>13</v>
      </c>
      <c r="G2175" s="4" t="s">
        <v>7206</v>
      </c>
      <c r="H2175" s="4" t="s">
        <v>7207</v>
      </c>
      <c r="I2175" s="4">
        <v>4</v>
      </c>
      <c r="L2175" s="4">
        <v>2</v>
      </c>
      <c r="M2175" s="4" t="s">
        <v>7448</v>
      </c>
      <c r="N2175" s="4" t="s">
        <v>7449</v>
      </c>
      <c r="T2175" s="4" t="s">
        <v>9826</v>
      </c>
      <c r="U2175" s="4" t="s">
        <v>138</v>
      </c>
      <c r="V2175" s="4" t="s">
        <v>139</v>
      </c>
      <c r="Y2175" s="4" t="s">
        <v>1228</v>
      </c>
      <c r="Z2175" s="4" t="s">
        <v>513</v>
      </c>
      <c r="AD2175" s="4" t="s">
        <v>278</v>
      </c>
      <c r="AE2175" s="4" t="s">
        <v>279</v>
      </c>
    </row>
    <row r="2176" spans="1:72" ht="13.5" customHeight="1">
      <c r="A2176" s="6" t="str">
        <f>HYPERLINK("http://kyu.snu.ac.kr/sdhj/index.jsp?type=hj/GK14791_00IM0001_161a.jpg","1870_해북촌_161a")</f>
        <v>1870_해북촌_161a</v>
      </c>
      <c r="B2176" s="4">
        <v>1870</v>
      </c>
      <c r="C2176" s="4" t="s">
        <v>9204</v>
      </c>
      <c r="D2176" s="4" t="s">
        <v>9205</v>
      </c>
      <c r="E2176" s="4">
        <v>2175</v>
      </c>
      <c r="F2176" s="4">
        <v>13</v>
      </c>
      <c r="G2176" s="4" t="s">
        <v>7206</v>
      </c>
      <c r="H2176" s="4" t="s">
        <v>7207</v>
      </c>
      <c r="I2176" s="4">
        <v>4</v>
      </c>
      <c r="L2176" s="4">
        <v>2</v>
      </c>
      <c r="M2176" s="4" t="s">
        <v>7448</v>
      </c>
      <c r="N2176" s="4" t="s">
        <v>7449</v>
      </c>
      <c r="T2176" s="4" t="s">
        <v>9826</v>
      </c>
      <c r="U2176" s="4" t="s">
        <v>138</v>
      </c>
      <c r="V2176" s="4" t="s">
        <v>139</v>
      </c>
      <c r="Y2176" s="4" t="s">
        <v>594</v>
      </c>
      <c r="Z2176" s="4" t="s">
        <v>595</v>
      </c>
      <c r="AD2176" s="4" t="s">
        <v>278</v>
      </c>
      <c r="AE2176" s="4" t="s">
        <v>279</v>
      </c>
    </row>
    <row r="2177" spans="1:72" ht="13.5" customHeight="1">
      <c r="A2177" s="6" t="str">
        <f>HYPERLINK("http://kyu.snu.ac.kr/sdhj/index.jsp?type=hj/GK14791_00IM0001_161a.jpg","1870_해북촌_161a")</f>
        <v>1870_해북촌_161a</v>
      </c>
      <c r="B2177" s="4">
        <v>1870</v>
      </c>
      <c r="C2177" s="4" t="s">
        <v>9204</v>
      </c>
      <c r="D2177" s="4" t="s">
        <v>9205</v>
      </c>
      <c r="E2177" s="4">
        <v>2176</v>
      </c>
      <c r="F2177" s="4">
        <v>13</v>
      </c>
      <c r="G2177" s="4" t="s">
        <v>7206</v>
      </c>
      <c r="H2177" s="4" t="s">
        <v>7207</v>
      </c>
      <c r="I2177" s="4">
        <v>4</v>
      </c>
      <c r="L2177" s="4">
        <v>3</v>
      </c>
      <c r="M2177" s="4" t="s">
        <v>7462</v>
      </c>
      <c r="N2177" s="4" t="s">
        <v>7463</v>
      </c>
      <c r="T2177" s="4" t="s">
        <v>9150</v>
      </c>
      <c r="U2177" s="4" t="s">
        <v>73</v>
      </c>
      <c r="V2177" s="4" t="s">
        <v>74</v>
      </c>
      <c r="W2177" s="4" t="s">
        <v>776</v>
      </c>
      <c r="X2177" s="4" t="s">
        <v>777</v>
      </c>
      <c r="Y2177" s="4" t="s">
        <v>7464</v>
      </c>
      <c r="Z2177" s="4" t="s">
        <v>7465</v>
      </c>
      <c r="AC2177" s="4">
        <v>52</v>
      </c>
      <c r="AD2177" s="4" t="s">
        <v>142</v>
      </c>
      <c r="AE2177" s="4" t="s">
        <v>143</v>
      </c>
      <c r="AJ2177" s="4" t="s">
        <v>34</v>
      </c>
      <c r="AK2177" s="4" t="s">
        <v>35</v>
      </c>
      <c r="AL2177" s="4" t="s">
        <v>1039</v>
      </c>
      <c r="AM2177" s="4" t="s">
        <v>1040</v>
      </c>
      <c r="AT2177" s="4" t="s">
        <v>82</v>
      </c>
      <c r="AU2177" s="4" t="s">
        <v>83</v>
      </c>
      <c r="AV2177" s="4" t="s">
        <v>7466</v>
      </c>
      <c r="AW2177" s="4" t="s">
        <v>7467</v>
      </c>
      <c r="BG2177" s="4" t="s">
        <v>82</v>
      </c>
      <c r="BH2177" s="4" t="s">
        <v>83</v>
      </c>
      <c r="BI2177" s="4" t="s">
        <v>7468</v>
      </c>
      <c r="BJ2177" s="4" t="s">
        <v>4773</v>
      </c>
      <c r="BK2177" s="4" t="s">
        <v>82</v>
      </c>
      <c r="BL2177" s="4" t="s">
        <v>83</v>
      </c>
      <c r="BM2177" s="4" t="s">
        <v>7393</v>
      </c>
      <c r="BN2177" s="4" t="s">
        <v>7394</v>
      </c>
      <c r="BO2177" s="4" t="s">
        <v>82</v>
      </c>
      <c r="BP2177" s="4" t="s">
        <v>83</v>
      </c>
      <c r="BQ2177" s="4" t="s">
        <v>7469</v>
      </c>
      <c r="BR2177" s="4" t="s">
        <v>7470</v>
      </c>
      <c r="BS2177" s="4" t="s">
        <v>697</v>
      </c>
      <c r="BT2177" s="4" t="s">
        <v>698</v>
      </c>
    </row>
    <row r="2178" spans="1:72" ht="13.5" customHeight="1">
      <c r="A2178" s="6" t="str">
        <f>HYPERLINK("http://kyu.snu.ac.kr/sdhj/index.jsp?type=hj/GK14791_00IM0001_161a.jpg","1870_해북촌_161a")</f>
        <v>1870_해북촌_161a</v>
      </c>
      <c r="B2178" s="4">
        <v>1870</v>
      </c>
      <c r="C2178" s="4" t="s">
        <v>9484</v>
      </c>
      <c r="D2178" s="4" t="s">
        <v>9485</v>
      </c>
      <c r="E2178" s="4">
        <v>2177</v>
      </c>
      <c r="F2178" s="4">
        <v>13</v>
      </c>
      <c r="G2178" s="4" t="s">
        <v>7206</v>
      </c>
      <c r="H2178" s="4" t="s">
        <v>7207</v>
      </c>
      <c r="I2178" s="4">
        <v>4</v>
      </c>
      <c r="L2178" s="4">
        <v>3</v>
      </c>
      <c r="M2178" s="4" t="s">
        <v>7462</v>
      </c>
      <c r="N2178" s="4" t="s">
        <v>7463</v>
      </c>
      <c r="S2178" s="4" t="s">
        <v>96</v>
      </c>
      <c r="T2178" s="4" t="s">
        <v>97</v>
      </c>
      <c r="W2178" s="4" t="s">
        <v>198</v>
      </c>
      <c r="X2178" s="4" t="s">
        <v>199</v>
      </c>
      <c r="Y2178" s="4" t="s">
        <v>100</v>
      </c>
      <c r="Z2178" s="4" t="s">
        <v>101</v>
      </c>
      <c r="AC2178" s="4">
        <v>47</v>
      </c>
      <c r="AD2178" s="4" t="s">
        <v>536</v>
      </c>
      <c r="AE2178" s="4" t="s">
        <v>537</v>
      </c>
      <c r="AJ2178" s="4" t="s">
        <v>104</v>
      </c>
      <c r="AK2178" s="4" t="s">
        <v>105</v>
      </c>
      <c r="AL2178" s="4" t="s">
        <v>202</v>
      </c>
      <c r="AM2178" s="4" t="s">
        <v>203</v>
      </c>
      <c r="AT2178" s="4" t="s">
        <v>82</v>
      </c>
      <c r="AU2178" s="4" t="s">
        <v>83</v>
      </c>
      <c r="AV2178" s="4" t="s">
        <v>7471</v>
      </c>
      <c r="AW2178" s="4" t="s">
        <v>7472</v>
      </c>
      <c r="BG2178" s="4" t="s">
        <v>82</v>
      </c>
      <c r="BH2178" s="4" t="s">
        <v>83</v>
      </c>
      <c r="BI2178" s="4" t="s">
        <v>4105</v>
      </c>
      <c r="BJ2178" s="4" t="s">
        <v>2760</v>
      </c>
      <c r="BK2178" s="4" t="s">
        <v>82</v>
      </c>
      <c r="BL2178" s="4" t="s">
        <v>83</v>
      </c>
      <c r="BM2178" s="4" t="s">
        <v>7421</v>
      </c>
      <c r="BN2178" s="4" t="s">
        <v>7422</v>
      </c>
      <c r="BO2178" s="4" t="s">
        <v>82</v>
      </c>
      <c r="BP2178" s="4" t="s">
        <v>83</v>
      </c>
      <c r="BQ2178" s="4" t="s">
        <v>7473</v>
      </c>
      <c r="BR2178" s="4" t="s">
        <v>7474</v>
      </c>
      <c r="BS2178" s="4" t="s">
        <v>260</v>
      </c>
      <c r="BT2178" s="4" t="s">
        <v>261</v>
      </c>
    </row>
    <row r="2179" spans="1:72" ht="13.5" customHeight="1">
      <c r="A2179" s="6" t="str">
        <f>HYPERLINK("http://kyu.snu.ac.kr/sdhj/index.jsp?type=hj/GK14791_00IM0001_161a.jpg","1870_해북촌_161a")</f>
        <v>1870_해북촌_161a</v>
      </c>
      <c r="B2179" s="4">
        <v>1870</v>
      </c>
      <c r="C2179" s="4" t="s">
        <v>9420</v>
      </c>
      <c r="D2179" s="4" t="s">
        <v>9421</v>
      </c>
      <c r="E2179" s="4">
        <v>2178</v>
      </c>
      <c r="F2179" s="4">
        <v>13</v>
      </c>
      <c r="G2179" s="4" t="s">
        <v>7206</v>
      </c>
      <c r="H2179" s="4" t="s">
        <v>7207</v>
      </c>
      <c r="I2179" s="4">
        <v>4</v>
      </c>
      <c r="L2179" s="4">
        <v>3</v>
      </c>
      <c r="M2179" s="4" t="s">
        <v>7462</v>
      </c>
      <c r="N2179" s="4" t="s">
        <v>7463</v>
      </c>
      <c r="S2179" s="4" t="s">
        <v>2154</v>
      </c>
      <c r="T2179" s="4" t="s">
        <v>2155</v>
      </c>
      <c r="Y2179" s="4" t="s">
        <v>7475</v>
      </c>
      <c r="Z2179" s="4" t="s">
        <v>7476</v>
      </c>
      <c r="AC2179" s="4">
        <v>42</v>
      </c>
      <c r="AD2179" s="4" t="s">
        <v>184</v>
      </c>
      <c r="AE2179" s="4" t="s">
        <v>185</v>
      </c>
    </row>
    <row r="2180" spans="1:72" ht="13.5" customHeight="1">
      <c r="A2180" s="6" t="str">
        <f>HYPERLINK("http://kyu.snu.ac.kr/sdhj/index.jsp?type=hj/GK14791_00IM0001_161a.jpg","1870_해북촌_161a")</f>
        <v>1870_해북촌_161a</v>
      </c>
      <c r="B2180" s="4">
        <v>1870</v>
      </c>
      <c r="C2180" s="4" t="s">
        <v>9156</v>
      </c>
      <c r="D2180" s="4" t="s">
        <v>9157</v>
      </c>
      <c r="E2180" s="4">
        <v>2179</v>
      </c>
      <c r="F2180" s="4">
        <v>13</v>
      </c>
      <c r="G2180" s="4" t="s">
        <v>7206</v>
      </c>
      <c r="H2180" s="4" t="s">
        <v>7207</v>
      </c>
      <c r="I2180" s="4">
        <v>4</v>
      </c>
      <c r="L2180" s="4">
        <v>3</v>
      </c>
      <c r="M2180" s="4" t="s">
        <v>7462</v>
      </c>
      <c r="N2180" s="4" t="s">
        <v>7463</v>
      </c>
      <c r="T2180" s="4" t="s">
        <v>9159</v>
      </c>
      <c r="U2180" s="4" t="s">
        <v>138</v>
      </c>
      <c r="V2180" s="4" t="s">
        <v>139</v>
      </c>
      <c r="Y2180" s="4" t="s">
        <v>1049</v>
      </c>
      <c r="Z2180" s="4" t="s">
        <v>1050</v>
      </c>
      <c r="AD2180" s="4" t="s">
        <v>151</v>
      </c>
      <c r="AE2180" s="4" t="s">
        <v>152</v>
      </c>
    </row>
    <row r="2181" spans="1:72" ht="13.5" customHeight="1">
      <c r="A2181" s="6" t="str">
        <f>HYPERLINK("http://kyu.snu.ac.kr/sdhj/index.jsp?type=hj/GK14791_00IM0001_161a.jpg","1870_해북촌_161a")</f>
        <v>1870_해북촌_161a</v>
      </c>
      <c r="B2181" s="4">
        <v>1870</v>
      </c>
      <c r="C2181" s="4" t="s">
        <v>9156</v>
      </c>
      <c r="D2181" s="4" t="s">
        <v>9157</v>
      </c>
      <c r="E2181" s="4">
        <v>2180</v>
      </c>
      <c r="F2181" s="4">
        <v>13</v>
      </c>
      <c r="G2181" s="4" t="s">
        <v>7206</v>
      </c>
      <c r="H2181" s="4" t="s">
        <v>7207</v>
      </c>
      <c r="I2181" s="4">
        <v>4</v>
      </c>
      <c r="L2181" s="4">
        <v>3</v>
      </c>
      <c r="M2181" s="4" t="s">
        <v>7462</v>
      </c>
      <c r="N2181" s="4" t="s">
        <v>7463</v>
      </c>
      <c r="T2181" s="4" t="s">
        <v>9159</v>
      </c>
      <c r="U2181" s="4" t="s">
        <v>284</v>
      </c>
      <c r="V2181" s="4" t="s">
        <v>285</v>
      </c>
      <c r="Y2181" s="4" t="s">
        <v>2826</v>
      </c>
      <c r="Z2181" s="4" t="s">
        <v>2827</v>
      </c>
      <c r="AD2181" s="4" t="s">
        <v>550</v>
      </c>
      <c r="AE2181" s="4" t="s">
        <v>551</v>
      </c>
    </row>
    <row r="2182" spans="1:72" ht="13.5" customHeight="1">
      <c r="A2182" s="6" t="str">
        <f>HYPERLINK("http://kyu.snu.ac.kr/sdhj/index.jsp?type=hj/GK14791_00IM0001_161a.jpg","1870_해북촌_161a")</f>
        <v>1870_해북촌_161a</v>
      </c>
      <c r="B2182" s="4">
        <v>1870</v>
      </c>
      <c r="C2182" s="4" t="s">
        <v>9156</v>
      </c>
      <c r="D2182" s="4" t="s">
        <v>9157</v>
      </c>
      <c r="E2182" s="4">
        <v>2181</v>
      </c>
      <c r="F2182" s="4">
        <v>13</v>
      </c>
      <c r="G2182" s="4" t="s">
        <v>7206</v>
      </c>
      <c r="H2182" s="4" t="s">
        <v>7207</v>
      </c>
      <c r="I2182" s="4">
        <v>4</v>
      </c>
      <c r="L2182" s="4">
        <v>4</v>
      </c>
      <c r="M2182" s="4" t="s">
        <v>7477</v>
      </c>
      <c r="N2182" s="4" t="s">
        <v>7478</v>
      </c>
      <c r="T2182" s="4" t="s">
        <v>9041</v>
      </c>
      <c r="U2182" s="4" t="s">
        <v>1971</v>
      </c>
      <c r="V2182" s="4" t="s">
        <v>1972</v>
      </c>
      <c r="W2182" s="4" t="s">
        <v>126</v>
      </c>
      <c r="X2182" s="4" t="s">
        <v>10200</v>
      </c>
      <c r="Y2182" s="4" t="s">
        <v>7479</v>
      </c>
      <c r="Z2182" s="4" t="s">
        <v>7480</v>
      </c>
      <c r="AC2182" s="4">
        <v>61</v>
      </c>
      <c r="AD2182" s="4" t="s">
        <v>295</v>
      </c>
      <c r="AE2182" s="4" t="s">
        <v>296</v>
      </c>
      <c r="AJ2182" s="4" t="s">
        <v>34</v>
      </c>
      <c r="AK2182" s="4" t="s">
        <v>35</v>
      </c>
      <c r="AL2182" s="4" t="s">
        <v>115</v>
      </c>
      <c r="AM2182" s="4" t="s">
        <v>9573</v>
      </c>
      <c r="AT2182" s="4" t="s">
        <v>82</v>
      </c>
      <c r="AU2182" s="4" t="s">
        <v>83</v>
      </c>
      <c r="AV2182" s="4" t="s">
        <v>7481</v>
      </c>
      <c r="AW2182" s="4" t="s">
        <v>7482</v>
      </c>
      <c r="BG2182" s="4" t="s">
        <v>1971</v>
      </c>
      <c r="BH2182" s="4" t="s">
        <v>1972</v>
      </c>
      <c r="BI2182" s="4" t="s">
        <v>7483</v>
      </c>
      <c r="BJ2182" s="4" t="s">
        <v>10535</v>
      </c>
      <c r="BK2182" s="4" t="s">
        <v>1971</v>
      </c>
      <c r="BL2182" s="4" t="s">
        <v>1972</v>
      </c>
      <c r="BM2182" s="4" t="s">
        <v>7484</v>
      </c>
      <c r="BN2182" s="4" t="s">
        <v>7485</v>
      </c>
      <c r="BO2182" s="4" t="s">
        <v>1971</v>
      </c>
      <c r="BP2182" s="4" t="s">
        <v>1972</v>
      </c>
      <c r="BQ2182" s="4" t="s">
        <v>7486</v>
      </c>
      <c r="BR2182" s="4" t="s">
        <v>7487</v>
      </c>
      <c r="BS2182" s="4" t="s">
        <v>4516</v>
      </c>
      <c r="BT2182" s="4" t="s">
        <v>4517</v>
      </c>
    </row>
    <row r="2183" spans="1:72" ht="13.5" customHeight="1">
      <c r="A2183" s="6" t="str">
        <f>HYPERLINK("http://kyu.snu.ac.kr/sdhj/index.jsp?type=hj/GK14791_00IM0001_161a.jpg","1870_해북촌_161a")</f>
        <v>1870_해북촌_161a</v>
      </c>
      <c r="B2183" s="4">
        <v>1870</v>
      </c>
      <c r="C2183" s="4" t="s">
        <v>9339</v>
      </c>
      <c r="D2183" s="4" t="s">
        <v>9340</v>
      </c>
      <c r="E2183" s="4">
        <v>2182</v>
      </c>
      <c r="F2183" s="4">
        <v>13</v>
      </c>
      <c r="G2183" s="4" t="s">
        <v>7206</v>
      </c>
      <c r="H2183" s="4" t="s">
        <v>7207</v>
      </c>
      <c r="I2183" s="4">
        <v>4</v>
      </c>
      <c r="L2183" s="4">
        <v>4</v>
      </c>
      <c r="M2183" s="4" t="s">
        <v>7477</v>
      </c>
      <c r="N2183" s="4" t="s">
        <v>7478</v>
      </c>
      <c r="S2183" s="4" t="s">
        <v>96</v>
      </c>
      <c r="T2183" s="4" t="s">
        <v>97</v>
      </c>
      <c r="W2183" s="4" t="s">
        <v>2586</v>
      </c>
      <c r="X2183" s="4" t="s">
        <v>1064</v>
      </c>
      <c r="Y2183" s="4" t="s">
        <v>21</v>
      </c>
      <c r="Z2183" s="4" t="s">
        <v>22</v>
      </c>
      <c r="AC2183" s="4">
        <v>61</v>
      </c>
      <c r="AD2183" s="4" t="s">
        <v>295</v>
      </c>
      <c r="AE2183" s="4" t="s">
        <v>296</v>
      </c>
      <c r="AJ2183" s="4" t="s">
        <v>34</v>
      </c>
      <c r="AK2183" s="4" t="s">
        <v>35</v>
      </c>
      <c r="AL2183" s="4" t="s">
        <v>459</v>
      </c>
      <c r="AM2183" s="4" t="s">
        <v>460</v>
      </c>
      <c r="AT2183" s="4" t="s">
        <v>1971</v>
      </c>
      <c r="AU2183" s="4" t="s">
        <v>1972</v>
      </c>
      <c r="AV2183" s="4" t="s">
        <v>7488</v>
      </c>
      <c r="AW2183" s="4" t="s">
        <v>7489</v>
      </c>
      <c r="BG2183" s="4" t="s">
        <v>1971</v>
      </c>
      <c r="BH2183" s="4" t="s">
        <v>1972</v>
      </c>
      <c r="BI2183" s="4" t="s">
        <v>7490</v>
      </c>
      <c r="BJ2183" s="4" t="s">
        <v>7491</v>
      </c>
      <c r="BK2183" s="4" t="s">
        <v>1971</v>
      </c>
      <c r="BL2183" s="4" t="s">
        <v>1972</v>
      </c>
      <c r="BM2183" s="4" t="s">
        <v>7492</v>
      </c>
      <c r="BN2183" s="4" t="s">
        <v>7493</v>
      </c>
      <c r="BO2183" s="4" t="s">
        <v>1971</v>
      </c>
      <c r="BP2183" s="4" t="s">
        <v>1972</v>
      </c>
      <c r="BQ2183" s="4" t="s">
        <v>7494</v>
      </c>
      <c r="BR2183" s="4" t="s">
        <v>7495</v>
      </c>
      <c r="BS2183" s="4" t="s">
        <v>260</v>
      </c>
      <c r="BT2183" s="4" t="s">
        <v>261</v>
      </c>
    </row>
    <row r="2184" spans="1:72" ht="13.5" customHeight="1">
      <c r="A2184" s="6" t="str">
        <f>HYPERLINK("http://kyu.snu.ac.kr/sdhj/index.jsp?type=hj/GK14791_00IM0001_161a.jpg","1870_해북촌_161a")</f>
        <v>1870_해북촌_161a</v>
      </c>
      <c r="B2184" s="4">
        <v>1870</v>
      </c>
      <c r="C2184" s="4" t="s">
        <v>10503</v>
      </c>
      <c r="D2184" s="4" t="s">
        <v>10504</v>
      </c>
      <c r="E2184" s="4">
        <v>2183</v>
      </c>
      <c r="F2184" s="4">
        <v>13</v>
      </c>
      <c r="G2184" s="4" t="s">
        <v>7206</v>
      </c>
      <c r="H2184" s="4" t="s">
        <v>7207</v>
      </c>
      <c r="I2184" s="4">
        <v>4</v>
      </c>
      <c r="L2184" s="4">
        <v>4</v>
      </c>
      <c r="M2184" s="4" t="s">
        <v>7477</v>
      </c>
      <c r="N2184" s="4" t="s">
        <v>7478</v>
      </c>
      <c r="S2184" s="4" t="s">
        <v>165</v>
      </c>
      <c r="T2184" s="4" t="s">
        <v>166</v>
      </c>
      <c r="Y2184" s="4" t="s">
        <v>7496</v>
      </c>
      <c r="Z2184" s="4" t="s">
        <v>7497</v>
      </c>
      <c r="AC2184" s="4">
        <v>57</v>
      </c>
      <c r="AD2184" s="4" t="s">
        <v>248</v>
      </c>
      <c r="AE2184" s="4" t="s">
        <v>249</v>
      </c>
    </row>
    <row r="2185" spans="1:72" ht="13.5" customHeight="1">
      <c r="A2185" s="6" t="str">
        <f>HYPERLINK("http://kyu.snu.ac.kr/sdhj/index.jsp?type=hj/GK14791_00IM0001_161a.jpg","1870_해북촌_161a")</f>
        <v>1870_해북촌_161a</v>
      </c>
      <c r="B2185" s="4">
        <v>1870</v>
      </c>
      <c r="C2185" s="4" t="s">
        <v>9057</v>
      </c>
      <c r="D2185" s="4" t="s">
        <v>9058</v>
      </c>
      <c r="E2185" s="4">
        <v>2184</v>
      </c>
      <c r="F2185" s="4">
        <v>13</v>
      </c>
      <c r="G2185" s="4" t="s">
        <v>7206</v>
      </c>
      <c r="H2185" s="4" t="s">
        <v>7207</v>
      </c>
      <c r="I2185" s="4">
        <v>4</v>
      </c>
      <c r="L2185" s="4">
        <v>4</v>
      </c>
      <c r="M2185" s="4" t="s">
        <v>7477</v>
      </c>
      <c r="N2185" s="4" t="s">
        <v>7478</v>
      </c>
      <c r="S2185" s="4" t="s">
        <v>1092</v>
      </c>
      <c r="T2185" s="4" t="s">
        <v>495</v>
      </c>
      <c r="W2185" s="4" t="s">
        <v>558</v>
      </c>
      <c r="X2185" s="4" t="s">
        <v>559</v>
      </c>
      <c r="Y2185" s="4" t="s">
        <v>21</v>
      </c>
      <c r="Z2185" s="4" t="s">
        <v>22</v>
      </c>
      <c r="AC2185" s="4">
        <v>45</v>
      </c>
      <c r="AD2185" s="4" t="s">
        <v>510</v>
      </c>
      <c r="AE2185" s="4" t="s">
        <v>511</v>
      </c>
    </row>
    <row r="2186" spans="1:72" ht="13.5" customHeight="1">
      <c r="A2186" s="6" t="str">
        <f>HYPERLINK("http://kyu.snu.ac.kr/sdhj/index.jsp?type=hj/GK14791_00IM0001_161a.jpg","1870_해북촌_161a")</f>
        <v>1870_해북촌_161a</v>
      </c>
      <c r="B2186" s="4">
        <v>1870</v>
      </c>
      <c r="C2186" s="4" t="s">
        <v>9057</v>
      </c>
      <c r="D2186" s="4" t="s">
        <v>9058</v>
      </c>
      <c r="E2186" s="4">
        <v>2185</v>
      </c>
      <c r="F2186" s="4">
        <v>13</v>
      </c>
      <c r="G2186" s="4" t="s">
        <v>7206</v>
      </c>
      <c r="H2186" s="4" t="s">
        <v>7207</v>
      </c>
      <c r="I2186" s="4">
        <v>4</v>
      </c>
      <c r="L2186" s="4">
        <v>4</v>
      </c>
      <c r="M2186" s="4" t="s">
        <v>7477</v>
      </c>
      <c r="N2186" s="4" t="s">
        <v>7478</v>
      </c>
      <c r="S2186" s="4" t="s">
        <v>4978</v>
      </c>
      <c r="T2186" s="4" t="s">
        <v>4979</v>
      </c>
      <c r="AC2186" s="4">
        <v>7</v>
      </c>
      <c r="AD2186" s="4" t="s">
        <v>238</v>
      </c>
      <c r="AE2186" s="4" t="s">
        <v>239</v>
      </c>
    </row>
    <row r="2187" spans="1:72" ht="13.5" customHeight="1">
      <c r="A2187" s="6" t="str">
        <f>HYPERLINK("http://kyu.snu.ac.kr/sdhj/index.jsp?type=hj/GK14791_00IM0001_161a.jpg","1870_해북촌_161a")</f>
        <v>1870_해북촌_161a</v>
      </c>
      <c r="B2187" s="4">
        <v>1870</v>
      </c>
      <c r="C2187" s="4" t="s">
        <v>9057</v>
      </c>
      <c r="D2187" s="4" t="s">
        <v>9058</v>
      </c>
      <c r="E2187" s="4">
        <v>2186</v>
      </c>
      <c r="F2187" s="4">
        <v>13</v>
      </c>
      <c r="G2187" s="4" t="s">
        <v>7206</v>
      </c>
      <c r="H2187" s="4" t="s">
        <v>7207</v>
      </c>
      <c r="I2187" s="4">
        <v>4</v>
      </c>
      <c r="L2187" s="4">
        <v>4</v>
      </c>
      <c r="M2187" s="4" t="s">
        <v>7477</v>
      </c>
      <c r="N2187" s="4" t="s">
        <v>7478</v>
      </c>
      <c r="T2187" s="4" t="s">
        <v>9049</v>
      </c>
      <c r="U2187" s="4" t="s">
        <v>138</v>
      </c>
      <c r="V2187" s="4" t="s">
        <v>139</v>
      </c>
      <c r="Y2187" s="4" t="s">
        <v>7498</v>
      </c>
      <c r="Z2187" s="4" t="s">
        <v>7499</v>
      </c>
      <c r="AD2187" s="4" t="s">
        <v>274</v>
      </c>
      <c r="AE2187" s="4" t="s">
        <v>275</v>
      </c>
    </row>
    <row r="2188" spans="1:72" ht="13.5" customHeight="1">
      <c r="A2188" s="6" t="str">
        <f>HYPERLINK("http://kyu.snu.ac.kr/sdhj/index.jsp?type=hj/GK14791_00IM0001_161a.jpg","1870_해북촌_161a")</f>
        <v>1870_해북촌_161a</v>
      </c>
      <c r="B2188" s="4">
        <v>1870</v>
      </c>
      <c r="C2188" s="4" t="s">
        <v>9057</v>
      </c>
      <c r="D2188" s="4" t="s">
        <v>9058</v>
      </c>
      <c r="E2188" s="4">
        <v>2187</v>
      </c>
      <c r="F2188" s="4">
        <v>13</v>
      </c>
      <c r="G2188" s="4" t="s">
        <v>7206</v>
      </c>
      <c r="H2188" s="4" t="s">
        <v>7207</v>
      </c>
      <c r="I2188" s="4">
        <v>4</v>
      </c>
      <c r="L2188" s="4">
        <v>4</v>
      </c>
      <c r="M2188" s="4" t="s">
        <v>7477</v>
      </c>
      <c r="N2188" s="4" t="s">
        <v>7478</v>
      </c>
      <c r="T2188" s="4" t="s">
        <v>9049</v>
      </c>
      <c r="U2188" s="4" t="s">
        <v>138</v>
      </c>
      <c r="V2188" s="4" t="s">
        <v>139</v>
      </c>
      <c r="Y2188" s="4" t="s">
        <v>7500</v>
      </c>
      <c r="Z2188" s="4" t="s">
        <v>7501</v>
      </c>
      <c r="AD2188" s="4" t="s">
        <v>536</v>
      </c>
      <c r="AE2188" s="4" t="s">
        <v>537</v>
      </c>
    </row>
    <row r="2189" spans="1:72" ht="13.5" customHeight="1">
      <c r="A2189" s="6" t="str">
        <f>HYPERLINK("http://kyu.snu.ac.kr/sdhj/index.jsp?type=hj/GK14791_00IM0001_161a.jpg","1870_해북촌_161a")</f>
        <v>1870_해북촌_161a</v>
      </c>
      <c r="B2189" s="4">
        <v>1870</v>
      </c>
      <c r="C2189" s="4" t="s">
        <v>9057</v>
      </c>
      <c r="D2189" s="4" t="s">
        <v>9058</v>
      </c>
      <c r="E2189" s="4">
        <v>2188</v>
      </c>
      <c r="F2189" s="4">
        <v>13</v>
      </c>
      <c r="G2189" s="4" t="s">
        <v>7206</v>
      </c>
      <c r="H2189" s="4" t="s">
        <v>7207</v>
      </c>
      <c r="I2189" s="4">
        <v>4</v>
      </c>
      <c r="L2189" s="4">
        <v>5</v>
      </c>
      <c r="M2189" s="4" t="s">
        <v>7502</v>
      </c>
      <c r="N2189" s="4" t="s">
        <v>7503</v>
      </c>
      <c r="T2189" s="4" t="s">
        <v>9121</v>
      </c>
      <c r="U2189" s="4" t="s">
        <v>73</v>
      </c>
      <c r="V2189" s="4" t="s">
        <v>74</v>
      </c>
      <c r="W2189" s="4" t="s">
        <v>688</v>
      </c>
      <c r="X2189" s="4" t="s">
        <v>689</v>
      </c>
      <c r="Y2189" s="4" t="s">
        <v>7504</v>
      </c>
      <c r="Z2189" s="4" t="s">
        <v>5781</v>
      </c>
      <c r="AC2189" s="4">
        <v>44</v>
      </c>
      <c r="AD2189" s="4" t="s">
        <v>480</v>
      </c>
      <c r="AE2189" s="4" t="s">
        <v>481</v>
      </c>
      <c r="AJ2189" s="4" t="s">
        <v>34</v>
      </c>
      <c r="AK2189" s="4" t="s">
        <v>35</v>
      </c>
      <c r="AL2189" s="4" t="s">
        <v>260</v>
      </c>
      <c r="AM2189" s="4" t="s">
        <v>261</v>
      </c>
      <c r="AT2189" s="4" t="s">
        <v>82</v>
      </c>
      <c r="AU2189" s="4" t="s">
        <v>83</v>
      </c>
      <c r="AV2189" s="4" t="s">
        <v>7505</v>
      </c>
      <c r="AW2189" s="4" t="s">
        <v>7506</v>
      </c>
      <c r="BG2189" s="4" t="s">
        <v>82</v>
      </c>
      <c r="BH2189" s="4" t="s">
        <v>83</v>
      </c>
      <c r="BI2189" s="4" t="s">
        <v>228</v>
      </c>
      <c r="BJ2189" s="4" t="s">
        <v>229</v>
      </c>
      <c r="BK2189" s="4" t="s">
        <v>82</v>
      </c>
      <c r="BL2189" s="4" t="s">
        <v>83</v>
      </c>
      <c r="BM2189" s="4" t="s">
        <v>224</v>
      </c>
      <c r="BN2189" s="4" t="s">
        <v>225</v>
      </c>
      <c r="BO2189" s="4" t="s">
        <v>82</v>
      </c>
      <c r="BP2189" s="4" t="s">
        <v>83</v>
      </c>
      <c r="BQ2189" s="4" t="s">
        <v>7507</v>
      </c>
      <c r="BR2189" s="4" t="s">
        <v>10536</v>
      </c>
      <c r="BS2189" s="4" t="s">
        <v>115</v>
      </c>
      <c r="BT2189" s="4" t="s">
        <v>10537</v>
      </c>
    </row>
    <row r="2190" spans="1:72" ht="13.5" customHeight="1">
      <c r="A2190" s="6" t="str">
        <f>HYPERLINK("http://kyu.snu.ac.kr/sdhj/index.jsp?type=hj/GK14791_00IM0001_161a.jpg","1870_해북촌_161a")</f>
        <v>1870_해북촌_161a</v>
      </c>
      <c r="B2190" s="4">
        <v>1870</v>
      </c>
      <c r="C2190" s="4" t="s">
        <v>9334</v>
      </c>
      <c r="D2190" s="4" t="s">
        <v>9335</v>
      </c>
      <c r="E2190" s="4">
        <v>2189</v>
      </c>
      <c r="F2190" s="4">
        <v>13</v>
      </c>
      <c r="G2190" s="4" t="s">
        <v>7206</v>
      </c>
      <c r="H2190" s="4" t="s">
        <v>7207</v>
      </c>
      <c r="I2190" s="4">
        <v>4</v>
      </c>
      <c r="L2190" s="4">
        <v>5</v>
      </c>
      <c r="M2190" s="4" t="s">
        <v>7502</v>
      </c>
      <c r="N2190" s="4" t="s">
        <v>7503</v>
      </c>
      <c r="S2190" s="4" t="s">
        <v>214</v>
      </c>
      <c r="T2190" s="4" t="s">
        <v>215</v>
      </c>
      <c r="W2190" s="4" t="s">
        <v>126</v>
      </c>
      <c r="X2190" s="4" t="s">
        <v>9138</v>
      </c>
      <c r="Y2190" s="4" t="s">
        <v>100</v>
      </c>
      <c r="Z2190" s="4" t="s">
        <v>101</v>
      </c>
      <c r="AC2190" s="4">
        <v>63</v>
      </c>
      <c r="AD2190" s="4" t="s">
        <v>319</v>
      </c>
      <c r="AE2190" s="4" t="s">
        <v>320</v>
      </c>
    </row>
    <row r="2191" spans="1:72" ht="13.5" customHeight="1">
      <c r="A2191" s="6" t="str">
        <f>HYPERLINK("http://kyu.snu.ac.kr/sdhj/index.jsp?type=hj/GK14791_00IM0001_161a.jpg","1870_해북촌_161a")</f>
        <v>1870_해북촌_161a</v>
      </c>
      <c r="B2191" s="4">
        <v>1870</v>
      </c>
      <c r="C2191" s="4" t="s">
        <v>9127</v>
      </c>
      <c r="D2191" s="4" t="s">
        <v>9128</v>
      </c>
      <c r="E2191" s="4">
        <v>2190</v>
      </c>
      <c r="F2191" s="4">
        <v>13</v>
      </c>
      <c r="G2191" s="4" t="s">
        <v>7206</v>
      </c>
      <c r="H2191" s="4" t="s">
        <v>7207</v>
      </c>
      <c r="I2191" s="4">
        <v>4</v>
      </c>
      <c r="L2191" s="4">
        <v>5</v>
      </c>
      <c r="M2191" s="4" t="s">
        <v>7502</v>
      </c>
      <c r="N2191" s="4" t="s">
        <v>7503</v>
      </c>
      <c r="S2191" s="4" t="s">
        <v>96</v>
      </c>
      <c r="T2191" s="4" t="s">
        <v>97</v>
      </c>
      <c r="W2191" s="4" t="s">
        <v>75</v>
      </c>
      <c r="X2191" s="4" t="s">
        <v>9126</v>
      </c>
      <c r="Y2191" s="4" t="s">
        <v>100</v>
      </c>
      <c r="Z2191" s="4" t="s">
        <v>101</v>
      </c>
      <c r="AC2191" s="4">
        <v>41</v>
      </c>
      <c r="AD2191" s="4" t="s">
        <v>174</v>
      </c>
      <c r="AE2191" s="4" t="s">
        <v>175</v>
      </c>
      <c r="AJ2191" s="4" t="s">
        <v>104</v>
      </c>
      <c r="AK2191" s="4" t="s">
        <v>105</v>
      </c>
      <c r="AL2191" s="4" t="s">
        <v>260</v>
      </c>
      <c r="AM2191" s="4" t="s">
        <v>261</v>
      </c>
      <c r="AT2191" s="4" t="s">
        <v>82</v>
      </c>
      <c r="AU2191" s="4" t="s">
        <v>83</v>
      </c>
      <c r="AV2191" s="4" t="s">
        <v>2544</v>
      </c>
      <c r="AW2191" s="4" t="s">
        <v>2545</v>
      </c>
      <c r="BG2191" s="4" t="s">
        <v>82</v>
      </c>
      <c r="BH2191" s="4" t="s">
        <v>83</v>
      </c>
      <c r="BI2191" s="4" t="s">
        <v>6890</v>
      </c>
      <c r="BJ2191" s="4" t="s">
        <v>6891</v>
      </c>
      <c r="BK2191" s="4" t="s">
        <v>82</v>
      </c>
      <c r="BL2191" s="4" t="s">
        <v>83</v>
      </c>
      <c r="BM2191" s="4" t="s">
        <v>6892</v>
      </c>
      <c r="BN2191" s="4" t="s">
        <v>6893</v>
      </c>
      <c r="BO2191" s="4" t="s">
        <v>82</v>
      </c>
      <c r="BP2191" s="4" t="s">
        <v>83</v>
      </c>
      <c r="BQ2191" s="4" t="s">
        <v>7508</v>
      </c>
      <c r="BR2191" s="4" t="s">
        <v>7509</v>
      </c>
      <c r="BS2191" s="4" t="s">
        <v>422</v>
      </c>
      <c r="BT2191" s="4" t="s">
        <v>423</v>
      </c>
    </row>
    <row r="2192" spans="1:72" ht="13.5" customHeight="1">
      <c r="A2192" s="6" t="str">
        <f>HYPERLINK("http://kyu.snu.ac.kr/sdhj/index.jsp?type=hj/GK14791_00IM0001_161a.jpg","1870_해북촌_161a")</f>
        <v>1870_해북촌_161a</v>
      </c>
      <c r="B2192" s="4">
        <v>1870</v>
      </c>
      <c r="C2192" s="4" t="s">
        <v>10378</v>
      </c>
      <c r="D2192" s="4" t="s">
        <v>10379</v>
      </c>
      <c r="E2192" s="4">
        <v>2191</v>
      </c>
      <c r="F2192" s="4">
        <v>13</v>
      </c>
      <c r="G2192" s="4" t="s">
        <v>7206</v>
      </c>
      <c r="H2192" s="4" t="s">
        <v>7207</v>
      </c>
      <c r="I2192" s="4">
        <v>4</v>
      </c>
      <c r="L2192" s="4">
        <v>5</v>
      </c>
      <c r="M2192" s="4" t="s">
        <v>7502</v>
      </c>
      <c r="N2192" s="4" t="s">
        <v>7503</v>
      </c>
      <c r="T2192" s="4" t="s">
        <v>9139</v>
      </c>
      <c r="U2192" s="4" t="s">
        <v>138</v>
      </c>
      <c r="V2192" s="4" t="s">
        <v>139</v>
      </c>
      <c r="Y2192" s="4" t="s">
        <v>626</v>
      </c>
      <c r="Z2192" s="4" t="s">
        <v>627</v>
      </c>
      <c r="AD2192" s="4" t="s">
        <v>274</v>
      </c>
      <c r="AE2192" s="4" t="s">
        <v>275</v>
      </c>
    </row>
    <row r="2193" spans="1:72" ht="13.5" customHeight="1">
      <c r="A2193" s="6" t="str">
        <f>HYPERLINK("http://kyu.snu.ac.kr/sdhj/index.jsp?type=hj/GK14791_00IM0001_161a.jpg","1870_해북촌_161a")</f>
        <v>1870_해북촌_161a</v>
      </c>
      <c r="B2193" s="4">
        <v>1870</v>
      </c>
      <c r="C2193" s="4" t="s">
        <v>9127</v>
      </c>
      <c r="D2193" s="4" t="s">
        <v>9128</v>
      </c>
      <c r="E2193" s="4">
        <v>2192</v>
      </c>
      <c r="F2193" s="4">
        <v>13</v>
      </c>
      <c r="G2193" s="4" t="s">
        <v>7206</v>
      </c>
      <c r="H2193" s="4" t="s">
        <v>7207</v>
      </c>
      <c r="I2193" s="4">
        <v>5</v>
      </c>
      <c r="J2193" s="4" t="s">
        <v>7510</v>
      </c>
      <c r="K2193" s="4" t="s">
        <v>10538</v>
      </c>
      <c r="L2193" s="4">
        <v>1</v>
      </c>
      <c r="M2193" s="4" t="s">
        <v>7510</v>
      </c>
      <c r="N2193" s="4" t="s">
        <v>7511</v>
      </c>
      <c r="T2193" s="4" t="s">
        <v>9698</v>
      </c>
      <c r="U2193" s="4" t="s">
        <v>73</v>
      </c>
      <c r="V2193" s="4" t="s">
        <v>74</v>
      </c>
      <c r="W2193" s="4" t="s">
        <v>327</v>
      </c>
      <c r="X2193" s="4" t="s">
        <v>10539</v>
      </c>
      <c r="Y2193" s="4" t="s">
        <v>7512</v>
      </c>
      <c r="Z2193" s="4" t="s">
        <v>7513</v>
      </c>
      <c r="AC2193" s="4">
        <v>54</v>
      </c>
      <c r="AD2193" s="4" t="s">
        <v>248</v>
      </c>
      <c r="AE2193" s="4" t="s">
        <v>249</v>
      </c>
      <c r="AJ2193" s="4" t="s">
        <v>34</v>
      </c>
      <c r="AK2193" s="4" t="s">
        <v>35</v>
      </c>
      <c r="AL2193" s="4" t="s">
        <v>163</v>
      </c>
      <c r="AM2193" s="4" t="s">
        <v>164</v>
      </c>
      <c r="AT2193" s="4" t="s">
        <v>82</v>
      </c>
      <c r="AU2193" s="4" t="s">
        <v>83</v>
      </c>
      <c r="AV2193" s="4" t="s">
        <v>7514</v>
      </c>
      <c r="AW2193" s="4" t="s">
        <v>7515</v>
      </c>
      <c r="BG2193" s="4" t="s">
        <v>82</v>
      </c>
      <c r="BH2193" s="4" t="s">
        <v>83</v>
      </c>
      <c r="BI2193" s="4" t="s">
        <v>7516</v>
      </c>
      <c r="BJ2193" s="4" t="s">
        <v>7517</v>
      </c>
      <c r="BK2193" s="4" t="s">
        <v>1812</v>
      </c>
      <c r="BL2193" s="4" t="s">
        <v>1813</v>
      </c>
      <c r="BM2193" s="4" t="s">
        <v>7518</v>
      </c>
      <c r="BN2193" s="4" t="s">
        <v>7519</v>
      </c>
      <c r="BO2193" s="4" t="s">
        <v>82</v>
      </c>
      <c r="BP2193" s="4" t="s">
        <v>83</v>
      </c>
      <c r="BQ2193" s="4" t="s">
        <v>7520</v>
      </c>
      <c r="BR2193" s="4" t="s">
        <v>7521</v>
      </c>
      <c r="BS2193" s="4" t="s">
        <v>202</v>
      </c>
      <c r="BT2193" s="4" t="s">
        <v>203</v>
      </c>
    </row>
    <row r="2194" spans="1:72" ht="13.5" customHeight="1">
      <c r="A2194" s="6" t="str">
        <f>HYPERLINK("http://kyu.snu.ac.kr/sdhj/index.jsp?type=hj/GK14791_00IM0001_161a.jpg","1870_해북촌_161a")</f>
        <v>1870_해북촌_161a</v>
      </c>
      <c r="B2194" s="4">
        <v>1870</v>
      </c>
      <c r="C2194" s="4" t="s">
        <v>9062</v>
      </c>
      <c r="D2194" s="4" t="s">
        <v>9063</v>
      </c>
      <c r="E2194" s="4">
        <v>2193</v>
      </c>
      <c r="F2194" s="4">
        <v>13</v>
      </c>
      <c r="G2194" s="4" t="s">
        <v>7206</v>
      </c>
      <c r="H2194" s="4" t="s">
        <v>7207</v>
      </c>
      <c r="I2194" s="4">
        <v>5</v>
      </c>
      <c r="L2194" s="4">
        <v>1</v>
      </c>
      <c r="M2194" s="4" t="s">
        <v>7510</v>
      </c>
      <c r="N2194" s="4" t="s">
        <v>7511</v>
      </c>
      <c r="S2194" s="4" t="s">
        <v>96</v>
      </c>
      <c r="T2194" s="4" t="s">
        <v>97</v>
      </c>
      <c r="W2194" s="4" t="s">
        <v>198</v>
      </c>
      <c r="X2194" s="4" t="s">
        <v>199</v>
      </c>
      <c r="Y2194" s="4" t="s">
        <v>100</v>
      </c>
      <c r="Z2194" s="4" t="s">
        <v>101</v>
      </c>
      <c r="AC2194" s="4">
        <v>54</v>
      </c>
      <c r="AD2194" s="4" t="s">
        <v>248</v>
      </c>
      <c r="AE2194" s="4" t="s">
        <v>249</v>
      </c>
      <c r="AJ2194" s="4" t="s">
        <v>104</v>
      </c>
      <c r="AK2194" s="4" t="s">
        <v>105</v>
      </c>
      <c r="AL2194" s="4" t="s">
        <v>202</v>
      </c>
      <c r="AM2194" s="4" t="s">
        <v>203</v>
      </c>
      <c r="AT2194" s="4" t="s">
        <v>82</v>
      </c>
      <c r="AU2194" s="4" t="s">
        <v>83</v>
      </c>
      <c r="AV2194" s="4" t="s">
        <v>4991</v>
      </c>
      <c r="AW2194" s="4" t="s">
        <v>263</v>
      </c>
      <c r="BG2194" s="4" t="s">
        <v>82</v>
      </c>
      <c r="BH2194" s="4" t="s">
        <v>83</v>
      </c>
      <c r="BI2194" s="4" t="s">
        <v>7522</v>
      </c>
      <c r="BJ2194" s="4" t="s">
        <v>7523</v>
      </c>
      <c r="BK2194" s="4" t="s">
        <v>82</v>
      </c>
      <c r="BL2194" s="4" t="s">
        <v>83</v>
      </c>
      <c r="BM2194" s="4" t="s">
        <v>7524</v>
      </c>
      <c r="BN2194" s="4" t="s">
        <v>2818</v>
      </c>
      <c r="BO2194" s="4" t="s">
        <v>82</v>
      </c>
      <c r="BP2194" s="4" t="s">
        <v>83</v>
      </c>
      <c r="BQ2194" s="4" t="s">
        <v>7525</v>
      </c>
      <c r="BR2194" s="4" t="s">
        <v>7526</v>
      </c>
      <c r="BS2194" s="4" t="s">
        <v>1581</v>
      </c>
      <c r="BT2194" s="4" t="s">
        <v>1582</v>
      </c>
    </row>
    <row r="2195" spans="1:72" ht="13.5" customHeight="1">
      <c r="A2195" s="6" t="str">
        <f>HYPERLINK("http://kyu.snu.ac.kr/sdhj/index.jsp?type=hj/GK14791_00IM0001_161b.jpg","1870_해북촌_161b")</f>
        <v>1870_해북촌_161b</v>
      </c>
      <c r="B2195" s="4">
        <v>1870</v>
      </c>
      <c r="C2195" s="4" t="s">
        <v>9466</v>
      </c>
      <c r="D2195" s="4" t="s">
        <v>9467</v>
      </c>
      <c r="E2195" s="4">
        <v>2194</v>
      </c>
      <c r="F2195" s="4">
        <v>13</v>
      </c>
      <c r="G2195" s="4" t="s">
        <v>7206</v>
      </c>
      <c r="H2195" s="4" t="s">
        <v>7207</v>
      </c>
      <c r="I2195" s="4">
        <v>5</v>
      </c>
      <c r="L2195" s="4">
        <v>1</v>
      </c>
      <c r="M2195" s="4" t="s">
        <v>7510</v>
      </c>
      <c r="N2195" s="4" t="s">
        <v>7511</v>
      </c>
      <c r="T2195" s="4" t="s">
        <v>9702</v>
      </c>
      <c r="U2195" s="4" t="s">
        <v>138</v>
      </c>
      <c r="V2195" s="4" t="s">
        <v>139</v>
      </c>
      <c r="Y2195" s="4" t="s">
        <v>7527</v>
      </c>
      <c r="Z2195" s="4" t="s">
        <v>7528</v>
      </c>
      <c r="AD2195" s="4" t="s">
        <v>184</v>
      </c>
      <c r="AE2195" s="4" t="s">
        <v>185</v>
      </c>
    </row>
    <row r="2196" spans="1:72" ht="13.5" customHeight="1">
      <c r="A2196" s="6" t="str">
        <f>HYPERLINK("http://kyu.snu.ac.kr/sdhj/index.jsp?type=hj/GK14791_00IM0001_161b.jpg","1870_해북촌_161b")</f>
        <v>1870_해북촌_161b</v>
      </c>
      <c r="B2196" s="4">
        <v>1870</v>
      </c>
      <c r="C2196" s="4" t="s">
        <v>9481</v>
      </c>
      <c r="D2196" s="4" t="s">
        <v>9482</v>
      </c>
      <c r="E2196" s="4">
        <v>2195</v>
      </c>
      <c r="F2196" s="4">
        <v>13</v>
      </c>
      <c r="G2196" s="4" t="s">
        <v>7206</v>
      </c>
      <c r="H2196" s="4" t="s">
        <v>7207</v>
      </c>
      <c r="I2196" s="4">
        <v>5</v>
      </c>
      <c r="L2196" s="4">
        <v>1</v>
      </c>
      <c r="M2196" s="4" t="s">
        <v>7510</v>
      </c>
      <c r="N2196" s="4" t="s">
        <v>7511</v>
      </c>
      <c r="T2196" s="4" t="s">
        <v>9702</v>
      </c>
      <c r="U2196" s="4" t="s">
        <v>284</v>
      </c>
      <c r="V2196" s="4" t="s">
        <v>285</v>
      </c>
      <c r="Y2196" s="4" t="s">
        <v>7529</v>
      </c>
      <c r="Z2196" s="4" t="s">
        <v>7530</v>
      </c>
      <c r="AD2196" s="4" t="s">
        <v>238</v>
      </c>
      <c r="AE2196" s="4" t="s">
        <v>239</v>
      </c>
    </row>
    <row r="2197" spans="1:72" ht="13.5" customHeight="1">
      <c r="A2197" s="6" t="str">
        <f>HYPERLINK("http://kyu.snu.ac.kr/sdhj/index.jsp?type=hj/GK14791_00IM0001_161b.jpg","1870_해북촌_161b")</f>
        <v>1870_해북촌_161b</v>
      </c>
      <c r="B2197" s="4">
        <v>1870</v>
      </c>
      <c r="C2197" s="4" t="s">
        <v>9481</v>
      </c>
      <c r="D2197" s="4" t="s">
        <v>9482</v>
      </c>
      <c r="E2197" s="4">
        <v>2196</v>
      </c>
      <c r="F2197" s="4">
        <v>13</v>
      </c>
      <c r="G2197" s="4" t="s">
        <v>7206</v>
      </c>
      <c r="H2197" s="4" t="s">
        <v>7207</v>
      </c>
      <c r="I2197" s="4">
        <v>5</v>
      </c>
      <c r="L2197" s="4">
        <v>2</v>
      </c>
      <c r="M2197" s="4" t="s">
        <v>7531</v>
      </c>
      <c r="N2197" s="4" t="s">
        <v>7532</v>
      </c>
      <c r="T2197" s="4" t="s">
        <v>9150</v>
      </c>
      <c r="U2197" s="4" t="s">
        <v>73</v>
      </c>
      <c r="V2197" s="4" t="s">
        <v>74</v>
      </c>
      <c r="W2197" s="4" t="s">
        <v>776</v>
      </c>
      <c r="X2197" s="4" t="s">
        <v>777</v>
      </c>
      <c r="Y2197" s="4" t="s">
        <v>7533</v>
      </c>
      <c r="Z2197" s="4" t="s">
        <v>225</v>
      </c>
      <c r="AC2197" s="4">
        <v>48</v>
      </c>
      <c r="AJ2197" s="4" t="s">
        <v>34</v>
      </c>
      <c r="AK2197" s="4" t="s">
        <v>35</v>
      </c>
      <c r="AL2197" s="4" t="s">
        <v>1039</v>
      </c>
      <c r="AM2197" s="4" t="s">
        <v>1040</v>
      </c>
      <c r="AT2197" s="4" t="s">
        <v>82</v>
      </c>
      <c r="AU2197" s="4" t="s">
        <v>83</v>
      </c>
      <c r="AV2197" s="4" t="s">
        <v>7405</v>
      </c>
      <c r="AW2197" s="4" t="s">
        <v>10524</v>
      </c>
      <c r="BG2197" s="4" t="s">
        <v>82</v>
      </c>
      <c r="BH2197" s="4" t="s">
        <v>83</v>
      </c>
      <c r="BI2197" s="4" t="s">
        <v>7392</v>
      </c>
      <c r="BJ2197" s="4" t="s">
        <v>6022</v>
      </c>
      <c r="BK2197" s="4" t="s">
        <v>82</v>
      </c>
      <c r="BL2197" s="4" t="s">
        <v>83</v>
      </c>
      <c r="BM2197" s="4" t="s">
        <v>7393</v>
      </c>
      <c r="BN2197" s="4" t="s">
        <v>7394</v>
      </c>
      <c r="BO2197" s="4" t="s">
        <v>10540</v>
      </c>
      <c r="BP2197" s="4" t="s">
        <v>7534</v>
      </c>
      <c r="BQ2197" s="4" t="s">
        <v>5419</v>
      </c>
      <c r="BR2197" s="4" t="s">
        <v>5420</v>
      </c>
      <c r="BS2197" s="4" t="s">
        <v>4516</v>
      </c>
      <c r="BT2197" s="4" t="s">
        <v>4517</v>
      </c>
    </row>
    <row r="2198" spans="1:72" ht="13.5" customHeight="1">
      <c r="A2198" s="6" t="str">
        <f>HYPERLINK("http://kyu.snu.ac.kr/sdhj/index.jsp?type=hj/GK14791_00IM0001_161b.jpg","1870_해북촌_161b")</f>
        <v>1870_해북촌_161b</v>
      </c>
      <c r="B2198" s="4">
        <v>1870</v>
      </c>
      <c r="C2198" s="4" t="s">
        <v>9812</v>
      </c>
      <c r="D2198" s="4" t="s">
        <v>9813</v>
      </c>
      <c r="E2198" s="4">
        <v>2197</v>
      </c>
      <c r="F2198" s="4">
        <v>13</v>
      </c>
      <c r="G2198" s="4" t="s">
        <v>7206</v>
      </c>
      <c r="H2198" s="4" t="s">
        <v>7207</v>
      </c>
      <c r="I2198" s="4">
        <v>5</v>
      </c>
      <c r="L2198" s="4">
        <v>2</v>
      </c>
      <c r="M2198" s="4" t="s">
        <v>7531</v>
      </c>
      <c r="N2198" s="4" t="s">
        <v>7532</v>
      </c>
      <c r="S2198" s="4" t="s">
        <v>96</v>
      </c>
      <c r="T2198" s="4" t="s">
        <v>97</v>
      </c>
      <c r="W2198" s="4" t="s">
        <v>688</v>
      </c>
      <c r="X2198" s="4" t="s">
        <v>689</v>
      </c>
      <c r="Y2198" s="4" t="s">
        <v>100</v>
      </c>
      <c r="Z2198" s="4" t="s">
        <v>101</v>
      </c>
      <c r="AC2198" s="4">
        <v>44</v>
      </c>
      <c r="AD2198" s="4" t="s">
        <v>536</v>
      </c>
      <c r="AE2198" s="4" t="s">
        <v>537</v>
      </c>
      <c r="AJ2198" s="4" t="s">
        <v>104</v>
      </c>
      <c r="AK2198" s="4" t="s">
        <v>105</v>
      </c>
      <c r="AL2198" s="4" t="s">
        <v>260</v>
      </c>
      <c r="AM2198" s="4" t="s">
        <v>261</v>
      </c>
      <c r="AT2198" s="4" t="s">
        <v>82</v>
      </c>
      <c r="AU2198" s="4" t="s">
        <v>83</v>
      </c>
      <c r="AV2198" s="4" t="s">
        <v>7535</v>
      </c>
      <c r="AW2198" s="4" t="s">
        <v>3448</v>
      </c>
      <c r="BG2198" s="4" t="s">
        <v>82</v>
      </c>
      <c r="BH2198" s="4" t="s">
        <v>83</v>
      </c>
      <c r="BI2198" s="4" t="s">
        <v>7536</v>
      </c>
      <c r="BJ2198" s="4" t="s">
        <v>7537</v>
      </c>
      <c r="BK2198" s="4" t="s">
        <v>82</v>
      </c>
      <c r="BL2198" s="4" t="s">
        <v>83</v>
      </c>
      <c r="BM2198" s="4" t="s">
        <v>7538</v>
      </c>
      <c r="BN2198" s="4" t="s">
        <v>7539</v>
      </c>
      <c r="BO2198" s="4" t="s">
        <v>82</v>
      </c>
      <c r="BP2198" s="4" t="s">
        <v>83</v>
      </c>
      <c r="BQ2198" s="4" t="s">
        <v>7540</v>
      </c>
      <c r="BR2198" s="4" t="s">
        <v>7541</v>
      </c>
      <c r="BS2198" s="4" t="s">
        <v>727</v>
      </c>
      <c r="BT2198" s="4" t="s">
        <v>728</v>
      </c>
    </row>
    <row r="2199" spans="1:72" ht="13.5" customHeight="1">
      <c r="A2199" s="6" t="str">
        <f>HYPERLINK("http://kyu.snu.ac.kr/sdhj/index.jsp?type=hj/GK14791_00IM0001_161b.jpg","1870_해북촌_161b")</f>
        <v>1870_해북촌_161b</v>
      </c>
      <c r="B2199" s="4">
        <v>1870</v>
      </c>
      <c r="C2199" s="4" t="s">
        <v>9897</v>
      </c>
      <c r="D2199" s="4" t="s">
        <v>9898</v>
      </c>
      <c r="E2199" s="4">
        <v>2198</v>
      </c>
      <c r="F2199" s="4">
        <v>13</v>
      </c>
      <c r="G2199" s="4" t="s">
        <v>7206</v>
      </c>
      <c r="H2199" s="4" t="s">
        <v>7207</v>
      </c>
      <c r="I2199" s="4">
        <v>5</v>
      </c>
      <c r="L2199" s="4">
        <v>2</v>
      </c>
      <c r="M2199" s="4" t="s">
        <v>7531</v>
      </c>
      <c r="N2199" s="4" t="s">
        <v>7532</v>
      </c>
      <c r="S2199" s="4" t="s">
        <v>165</v>
      </c>
      <c r="T2199" s="4" t="s">
        <v>166</v>
      </c>
      <c r="Y2199" s="4" t="s">
        <v>7542</v>
      </c>
      <c r="Z2199" s="4" t="s">
        <v>3119</v>
      </c>
      <c r="AC2199" s="4">
        <v>30</v>
      </c>
      <c r="AD2199" s="4" t="s">
        <v>414</v>
      </c>
      <c r="AE2199" s="4" t="s">
        <v>415</v>
      </c>
    </row>
    <row r="2200" spans="1:72" ht="13.5" customHeight="1">
      <c r="A2200" s="6" t="str">
        <f>HYPERLINK("http://kyu.snu.ac.kr/sdhj/index.jsp?type=hj/GK14791_00IM0001_161b.jpg","1870_해북촌_161b")</f>
        <v>1870_해북촌_161b</v>
      </c>
      <c r="B2200" s="4">
        <v>1870</v>
      </c>
      <c r="C2200" s="4" t="s">
        <v>9156</v>
      </c>
      <c r="D2200" s="4" t="s">
        <v>9157</v>
      </c>
      <c r="E2200" s="4">
        <v>2199</v>
      </c>
      <c r="F2200" s="4">
        <v>13</v>
      </c>
      <c r="G2200" s="4" t="s">
        <v>7206</v>
      </c>
      <c r="H2200" s="4" t="s">
        <v>7207</v>
      </c>
      <c r="I2200" s="4">
        <v>5</v>
      </c>
      <c r="L2200" s="4">
        <v>2</v>
      </c>
      <c r="M2200" s="4" t="s">
        <v>7531</v>
      </c>
      <c r="N2200" s="4" t="s">
        <v>7532</v>
      </c>
      <c r="S2200" s="4" t="s">
        <v>1092</v>
      </c>
      <c r="T2200" s="4" t="s">
        <v>495</v>
      </c>
      <c r="W2200" s="4" t="s">
        <v>327</v>
      </c>
      <c r="X2200" s="4" t="s">
        <v>9151</v>
      </c>
      <c r="Y2200" s="4" t="s">
        <v>100</v>
      </c>
      <c r="Z2200" s="4" t="s">
        <v>101</v>
      </c>
      <c r="AC2200" s="4">
        <v>29</v>
      </c>
      <c r="AD2200" s="4" t="s">
        <v>282</v>
      </c>
      <c r="AE2200" s="4" t="s">
        <v>283</v>
      </c>
    </row>
    <row r="2201" spans="1:72" ht="13.5" customHeight="1">
      <c r="A2201" s="6" t="str">
        <f>HYPERLINK("http://kyu.snu.ac.kr/sdhj/index.jsp?type=hj/GK14791_00IM0001_161b.jpg","1870_해북촌_161b")</f>
        <v>1870_해북촌_161b</v>
      </c>
      <c r="B2201" s="4">
        <v>1870</v>
      </c>
      <c r="C2201" s="4" t="s">
        <v>9156</v>
      </c>
      <c r="D2201" s="4" t="s">
        <v>9157</v>
      </c>
      <c r="E2201" s="4">
        <v>2200</v>
      </c>
      <c r="F2201" s="4">
        <v>13</v>
      </c>
      <c r="G2201" s="4" t="s">
        <v>7206</v>
      </c>
      <c r="H2201" s="4" t="s">
        <v>7207</v>
      </c>
      <c r="I2201" s="4">
        <v>5</v>
      </c>
      <c r="L2201" s="4">
        <v>2</v>
      </c>
      <c r="M2201" s="4" t="s">
        <v>7531</v>
      </c>
      <c r="N2201" s="4" t="s">
        <v>7532</v>
      </c>
      <c r="T2201" s="4" t="s">
        <v>9159</v>
      </c>
      <c r="U2201" s="4" t="s">
        <v>284</v>
      </c>
      <c r="V2201" s="4" t="s">
        <v>285</v>
      </c>
      <c r="Y2201" s="4" t="s">
        <v>3937</v>
      </c>
      <c r="Z2201" s="4" t="s">
        <v>3938</v>
      </c>
      <c r="AD2201" s="4" t="s">
        <v>366</v>
      </c>
      <c r="AE2201" s="4" t="s">
        <v>367</v>
      </c>
    </row>
    <row r="2202" spans="1:72" ht="13.5" customHeight="1">
      <c r="A2202" s="6" t="str">
        <f>HYPERLINK("http://kyu.snu.ac.kr/sdhj/index.jsp?type=hj/GK14791_00IM0001_161b.jpg","1870_해북촌_161b")</f>
        <v>1870_해북촌_161b</v>
      </c>
      <c r="B2202" s="4">
        <v>1870</v>
      </c>
      <c r="C2202" s="4" t="s">
        <v>9156</v>
      </c>
      <c r="D2202" s="4" t="s">
        <v>9157</v>
      </c>
      <c r="E2202" s="4">
        <v>2201</v>
      </c>
      <c r="F2202" s="4">
        <v>13</v>
      </c>
      <c r="G2202" s="4" t="s">
        <v>7206</v>
      </c>
      <c r="H2202" s="4" t="s">
        <v>7207</v>
      </c>
      <c r="I2202" s="4">
        <v>5</v>
      </c>
      <c r="L2202" s="4">
        <v>2</v>
      </c>
      <c r="M2202" s="4" t="s">
        <v>7531</v>
      </c>
      <c r="N2202" s="4" t="s">
        <v>7532</v>
      </c>
      <c r="T2202" s="4" t="s">
        <v>9159</v>
      </c>
      <c r="U2202" s="4" t="s">
        <v>138</v>
      </c>
      <c r="V2202" s="4" t="s">
        <v>139</v>
      </c>
      <c r="Y2202" s="4" t="s">
        <v>1099</v>
      </c>
      <c r="Z2202" s="4" t="s">
        <v>1100</v>
      </c>
      <c r="AD2202" s="4" t="s">
        <v>282</v>
      </c>
      <c r="AE2202" s="4" t="s">
        <v>283</v>
      </c>
    </row>
    <row r="2203" spans="1:72" ht="13.5" customHeight="1">
      <c r="A2203" s="6" t="str">
        <f>HYPERLINK("http://kyu.snu.ac.kr/sdhj/index.jsp?type=hj/GK14791_00IM0001_161b.jpg","1870_해북촌_161b")</f>
        <v>1870_해북촌_161b</v>
      </c>
      <c r="B2203" s="4">
        <v>1870</v>
      </c>
      <c r="C2203" s="4" t="s">
        <v>9156</v>
      </c>
      <c r="D2203" s="4" t="s">
        <v>9157</v>
      </c>
      <c r="E2203" s="4">
        <v>2202</v>
      </c>
      <c r="F2203" s="4">
        <v>13</v>
      </c>
      <c r="G2203" s="4" t="s">
        <v>7206</v>
      </c>
      <c r="H2203" s="4" t="s">
        <v>7207</v>
      </c>
      <c r="I2203" s="4">
        <v>5</v>
      </c>
      <c r="L2203" s="4">
        <v>3</v>
      </c>
      <c r="M2203" s="4" t="s">
        <v>7543</v>
      </c>
      <c r="N2203" s="4" t="s">
        <v>7544</v>
      </c>
      <c r="O2203" s="4" t="s">
        <v>13</v>
      </c>
      <c r="P2203" s="4" t="s">
        <v>14</v>
      </c>
      <c r="T2203" s="4" t="s">
        <v>9892</v>
      </c>
      <c r="U2203" s="4" t="s">
        <v>2783</v>
      </c>
      <c r="V2203" s="4" t="s">
        <v>2784</v>
      </c>
      <c r="W2203" s="4" t="s">
        <v>310</v>
      </c>
      <c r="X2203" s="4" t="s">
        <v>311</v>
      </c>
      <c r="Y2203" s="4" t="s">
        <v>7545</v>
      </c>
      <c r="Z2203" s="4" t="s">
        <v>6733</v>
      </c>
      <c r="AC2203" s="4">
        <v>35</v>
      </c>
      <c r="AD2203" s="4" t="s">
        <v>188</v>
      </c>
      <c r="AE2203" s="4" t="s">
        <v>189</v>
      </c>
      <c r="AJ2203" s="4" t="s">
        <v>34</v>
      </c>
      <c r="AK2203" s="4" t="s">
        <v>35</v>
      </c>
      <c r="AL2203" s="4" t="s">
        <v>488</v>
      </c>
      <c r="AM2203" s="4" t="s">
        <v>489</v>
      </c>
      <c r="AT2203" s="4" t="s">
        <v>2783</v>
      </c>
      <c r="AU2203" s="4" t="s">
        <v>2784</v>
      </c>
      <c r="AV2203" s="4" t="s">
        <v>7546</v>
      </c>
      <c r="AW2203" s="4" t="s">
        <v>10541</v>
      </c>
      <c r="BG2203" s="4" t="s">
        <v>2783</v>
      </c>
      <c r="BH2203" s="4" t="s">
        <v>2784</v>
      </c>
      <c r="BI2203" s="4" t="s">
        <v>7547</v>
      </c>
      <c r="BJ2203" s="4" t="s">
        <v>7548</v>
      </c>
      <c r="BK2203" s="4" t="s">
        <v>2783</v>
      </c>
      <c r="BL2203" s="4" t="s">
        <v>2784</v>
      </c>
      <c r="BM2203" s="4" t="s">
        <v>7257</v>
      </c>
      <c r="BN2203" s="4" t="s">
        <v>7258</v>
      </c>
      <c r="BO2203" s="4" t="s">
        <v>2783</v>
      </c>
      <c r="BP2203" s="4" t="s">
        <v>2784</v>
      </c>
      <c r="BQ2203" s="4" t="s">
        <v>7549</v>
      </c>
      <c r="BR2203" s="4" t="s">
        <v>7550</v>
      </c>
      <c r="BS2203" s="4" t="s">
        <v>260</v>
      </c>
      <c r="BT2203" s="4" t="s">
        <v>261</v>
      </c>
    </row>
    <row r="2204" spans="1:72" ht="13.5" customHeight="1">
      <c r="A2204" s="6" t="str">
        <f>HYPERLINK("http://kyu.snu.ac.kr/sdhj/index.jsp?type=hj/GK14791_00IM0001_161b.jpg","1870_해북촌_161b")</f>
        <v>1870_해북촌_161b</v>
      </c>
      <c r="B2204" s="4">
        <v>1870</v>
      </c>
      <c r="C2204" s="4" t="s">
        <v>10542</v>
      </c>
      <c r="D2204" s="4" t="s">
        <v>10543</v>
      </c>
      <c r="E2204" s="4">
        <v>2203</v>
      </c>
      <c r="F2204" s="4">
        <v>13</v>
      </c>
      <c r="G2204" s="4" t="s">
        <v>7206</v>
      </c>
      <c r="H2204" s="4" t="s">
        <v>7207</v>
      </c>
      <c r="I2204" s="4">
        <v>5</v>
      </c>
      <c r="L2204" s="4">
        <v>3</v>
      </c>
      <c r="M2204" s="4" t="s">
        <v>7543</v>
      </c>
      <c r="N2204" s="4" t="s">
        <v>7544</v>
      </c>
      <c r="S2204" s="4" t="s">
        <v>96</v>
      </c>
      <c r="T2204" s="4" t="s">
        <v>97</v>
      </c>
      <c r="W2204" s="4" t="s">
        <v>126</v>
      </c>
      <c r="X2204" s="4" t="s">
        <v>10544</v>
      </c>
      <c r="Y2204" s="4" t="s">
        <v>21</v>
      </c>
      <c r="Z2204" s="4" t="s">
        <v>22</v>
      </c>
      <c r="AC2204" s="4">
        <v>35</v>
      </c>
      <c r="AD2204" s="4" t="s">
        <v>188</v>
      </c>
      <c r="AE2204" s="4" t="s">
        <v>189</v>
      </c>
      <c r="AJ2204" s="4" t="s">
        <v>34</v>
      </c>
      <c r="AK2204" s="4" t="s">
        <v>35</v>
      </c>
      <c r="AL2204" s="4" t="s">
        <v>115</v>
      </c>
      <c r="AM2204" s="4" t="s">
        <v>10138</v>
      </c>
      <c r="AT2204" s="4" t="s">
        <v>2783</v>
      </c>
      <c r="AU2204" s="4" t="s">
        <v>2784</v>
      </c>
      <c r="AV2204" s="4" t="s">
        <v>2672</v>
      </c>
      <c r="AW2204" s="4" t="s">
        <v>2673</v>
      </c>
      <c r="BG2204" s="4" t="s">
        <v>2783</v>
      </c>
      <c r="BH2204" s="4" t="s">
        <v>2784</v>
      </c>
      <c r="BI2204" s="4" t="s">
        <v>2674</v>
      </c>
      <c r="BJ2204" s="4" t="s">
        <v>2675</v>
      </c>
      <c r="BK2204" s="4" t="s">
        <v>1812</v>
      </c>
      <c r="BL2204" s="4" t="s">
        <v>1813</v>
      </c>
      <c r="BM2204" s="4" t="s">
        <v>86</v>
      </c>
      <c r="BN2204" s="4" t="s">
        <v>87</v>
      </c>
      <c r="BO2204" s="4" t="s">
        <v>82</v>
      </c>
      <c r="BP2204" s="4" t="s">
        <v>83</v>
      </c>
      <c r="BQ2204" s="4" t="s">
        <v>2676</v>
      </c>
      <c r="BR2204" s="4" t="s">
        <v>2677</v>
      </c>
      <c r="BS2204" s="4" t="s">
        <v>260</v>
      </c>
      <c r="BT2204" s="4" t="s">
        <v>261</v>
      </c>
    </row>
    <row r="2205" spans="1:72" ht="13.5" customHeight="1">
      <c r="A2205" s="6" t="str">
        <f>HYPERLINK("http://kyu.snu.ac.kr/sdhj/index.jsp?type=hj/GK14791_00IM0001_161b.jpg","1870_해북촌_161b")</f>
        <v>1870_해북촌_161b</v>
      </c>
      <c r="B2205" s="4">
        <v>1870</v>
      </c>
      <c r="C2205" s="4" t="s">
        <v>9077</v>
      </c>
      <c r="D2205" s="4" t="s">
        <v>9078</v>
      </c>
      <c r="E2205" s="4">
        <v>2204</v>
      </c>
      <c r="F2205" s="4">
        <v>13</v>
      </c>
      <c r="G2205" s="4" t="s">
        <v>7206</v>
      </c>
      <c r="H2205" s="4" t="s">
        <v>7207</v>
      </c>
      <c r="I2205" s="4">
        <v>5</v>
      </c>
      <c r="L2205" s="4">
        <v>3</v>
      </c>
      <c r="M2205" s="4" t="s">
        <v>7543</v>
      </c>
      <c r="N2205" s="4" t="s">
        <v>7544</v>
      </c>
      <c r="T2205" s="4" t="s">
        <v>9899</v>
      </c>
      <c r="U2205" s="4" t="s">
        <v>284</v>
      </c>
      <c r="V2205" s="4" t="s">
        <v>285</v>
      </c>
      <c r="Y2205" s="4" t="s">
        <v>3615</v>
      </c>
      <c r="Z2205" s="4" t="s">
        <v>3616</v>
      </c>
      <c r="AD2205" s="4" t="s">
        <v>295</v>
      </c>
      <c r="AE2205" s="4" t="s">
        <v>296</v>
      </c>
    </row>
    <row r="2206" spans="1:72" ht="13.5" customHeight="1">
      <c r="A2206" s="6" t="str">
        <f>HYPERLINK("http://kyu.snu.ac.kr/sdhj/index.jsp?type=hj/GK14791_00IM0001_161b.jpg","1870_해북촌_161b")</f>
        <v>1870_해북촌_161b</v>
      </c>
      <c r="B2206" s="4">
        <v>1870</v>
      </c>
      <c r="C2206" s="4" t="s">
        <v>9897</v>
      </c>
      <c r="D2206" s="4" t="s">
        <v>9898</v>
      </c>
      <c r="E2206" s="4">
        <v>2205</v>
      </c>
      <c r="F2206" s="4">
        <v>13</v>
      </c>
      <c r="G2206" s="4" t="s">
        <v>7206</v>
      </c>
      <c r="H2206" s="4" t="s">
        <v>7207</v>
      </c>
      <c r="I2206" s="4">
        <v>5</v>
      </c>
      <c r="L2206" s="4">
        <v>4</v>
      </c>
      <c r="M2206" s="4" t="s">
        <v>7551</v>
      </c>
      <c r="N2206" s="4" t="s">
        <v>7552</v>
      </c>
      <c r="O2206" s="4" t="s">
        <v>13</v>
      </c>
      <c r="P2206" s="4" t="s">
        <v>14</v>
      </c>
      <c r="T2206" s="4" t="s">
        <v>9150</v>
      </c>
      <c r="U2206" s="4" t="s">
        <v>73</v>
      </c>
      <c r="V2206" s="4" t="s">
        <v>74</v>
      </c>
      <c r="W2206" s="4" t="s">
        <v>776</v>
      </c>
      <c r="X2206" s="4" t="s">
        <v>777</v>
      </c>
      <c r="Y2206" s="4" t="s">
        <v>7542</v>
      </c>
      <c r="Z2206" s="4" t="s">
        <v>3119</v>
      </c>
      <c r="AC2206" s="4">
        <v>30</v>
      </c>
      <c r="AD2206" s="4" t="s">
        <v>414</v>
      </c>
      <c r="AE2206" s="4" t="s">
        <v>415</v>
      </c>
      <c r="AJ2206" s="4" t="s">
        <v>34</v>
      </c>
      <c r="AK2206" s="4" t="s">
        <v>35</v>
      </c>
      <c r="AL2206" s="4" t="s">
        <v>1039</v>
      </c>
      <c r="AM2206" s="4" t="s">
        <v>1040</v>
      </c>
      <c r="AT2206" s="4" t="s">
        <v>82</v>
      </c>
      <c r="AU2206" s="4" t="s">
        <v>83</v>
      </c>
      <c r="AV2206" s="4" t="s">
        <v>7405</v>
      </c>
      <c r="AW2206" s="4" t="s">
        <v>10524</v>
      </c>
      <c r="BG2206" s="4" t="s">
        <v>82</v>
      </c>
      <c r="BH2206" s="4" t="s">
        <v>83</v>
      </c>
      <c r="BI2206" s="4" t="s">
        <v>7392</v>
      </c>
      <c r="BJ2206" s="4" t="s">
        <v>6022</v>
      </c>
      <c r="BK2206" s="4" t="s">
        <v>82</v>
      </c>
      <c r="BL2206" s="4" t="s">
        <v>83</v>
      </c>
      <c r="BM2206" s="4" t="s">
        <v>7393</v>
      </c>
      <c r="BN2206" s="4" t="s">
        <v>7394</v>
      </c>
      <c r="BO2206" s="4" t="s">
        <v>82</v>
      </c>
      <c r="BP2206" s="4" t="s">
        <v>83</v>
      </c>
      <c r="BQ2206" s="4" t="s">
        <v>5419</v>
      </c>
      <c r="BR2206" s="4" t="s">
        <v>5420</v>
      </c>
      <c r="BS2206" s="4" t="s">
        <v>4516</v>
      </c>
      <c r="BT2206" s="4" t="s">
        <v>4517</v>
      </c>
    </row>
    <row r="2207" spans="1:72" ht="13.5" customHeight="1">
      <c r="A2207" s="6" t="str">
        <f>HYPERLINK("http://kyu.snu.ac.kr/sdhj/index.jsp?type=hj/GK14791_00IM0001_161b.jpg","1870_해북촌_161b")</f>
        <v>1870_해북촌_161b</v>
      </c>
      <c r="B2207" s="4">
        <v>1870</v>
      </c>
      <c r="C2207" s="4" t="s">
        <v>9812</v>
      </c>
      <c r="D2207" s="4" t="s">
        <v>9813</v>
      </c>
      <c r="E2207" s="4">
        <v>2206</v>
      </c>
      <c r="F2207" s="4">
        <v>13</v>
      </c>
      <c r="G2207" s="4" t="s">
        <v>7206</v>
      </c>
      <c r="H2207" s="4" t="s">
        <v>7207</v>
      </c>
      <c r="I2207" s="4">
        <v>5</v>
      </c>
      <c r="L2207" s="4">
        <v>4</v>
      </c>
      <c r="M2207" s="4" t="s">
        <v>7551</v>
      </c>
      <c r="N2207" s="4" t="s">
        <v>7552</v>
      </c>
      <c r="S2207" s="4" t="s">
        <v>96</v>
      </c>
      <c r="T2207" s="4" t="s">
        <v>97</v>
      </c>
      <c r="W2207" s="4" t="s">
        <v>327</v>
      </c>
      <c r="X2207" s="4" t="s">
        <v>9151</v>
      </c>
      <c r="Y2207" s="4" t="s">
        <v>100</v>
      </c>
      <c r="Z2207" s="4" t="s">
        <v>101</v>
      </c>
      <c r="AC2207" s="4">
        <v>29</v>
      </c>
      <c r="AD2207" s="4" t="s">
        <v>771</v>
      </c>
      <c r="AE2207" s="4" t="s">
        <v>772</v>
      </c>
      <c r="AJ2207" s="4" t="s">
        <v>34</v>
      </c>
      <c r="AK2207" s="4" t="s">
        <v>35</v>
      </c>
      <c r="AL2207" s="4" t="s">
        <v>163</v>
      </c>
      <c r="AM2207" s="4" t="s">
        <v>164</v>
      </c>
    </row>
    <row r="2208" spans="1:72" ht="13.5" customHeight="1">
      <c r="A2208" s="6" t="str">
        <f>HYPERLINK("http://kyu.snu.ac.kr/sdhj/index.jsp?type=hj/GK14791_00IM0001_161b.jpg","1870_해북촌_161b")</f>
        <v>1870_해북촌_161b</v>
      </c>
      <c r="B2208" s="4">
        <v>1870</v>
      </c>
      <c r="C2208" s="4" t="s">
        <v>9156</v>
      </c>
      <c r="D2208" s="4" t="s">
        <v>9157</v>
      </c>
      <c r="E2208" s="4">
        <v>2207</v>
      </c>
      <c r="F2208" s="4">
        <v>13</v>
      </c>
      <c r="G2208" s="4" t="s">
        <v>7206</v>
      </c>
      <c r="H2208" s="4" t="s">
        <v>7207</v>
      </c>
      <c r="I2208" s="4">
        <v>5</v>
      </c>
      <c r="L2208" s="4">
        <v>4</v>
      </c>
      <c r="M2208" s="4" t="s">
        <v>7551</v>
      </c>
      <c r="N2208" s="4" t="s">
        <v>7552</v>
      </c>
      <c r="T2208" s="4" t="s">
        <v>9159</v>
      </c>
      <c r="U2208" s="4" t="s">
        <v>138</v>
      </c>
      <c r="V2208" s="4" t="s">
        <v>139</v>
      </c>
      <c r="W2208" s="4" t="s">
        <v>10545</v>
      </c>
      <c r="X2208" s="4" t="s">
        <v>10546</v>
      </c>
      <c r="Y2208" s="4" t="s">
        <v>7553</v>
      </c>
      <c r="Z2208" s="4" t="s">
        <v>7554</v>
      </c>
      <c r="AD2208" s="4" t="s">
        <v>238</v>
      </c>
      <c r="AE2208" s="4" t="s">
        <v>239</v>
      </c>
    </row>
    <row r="2209" spans="1:72" ht="13.5" customHeight="1">
      <c r="A2209" s="6" t="str">
        <f>HYPERLINK("http://kyu.snu.ac.kr/sdhj/index.jsp?type=hj/GK14791_00IM0001_161b.jpg","1870_해북촌_161b")</f>
        <v>1870_해북촌_161b</v>
      </c>
      <c r="B2209" s="4">
        <v>1870</v>
      </c>
      <c r="C2209" s="4" t="s">
        <v>10414</v>
      </c>
      <c r="D2209" s="4" t="s">
        <v>10415</v>
      </c>
      <c r="E2209" s="4">
        <v>2208</v>
      </c>
      <c r="F2209" s="4">
        <v>14</v>
      </c>
      <c r="G2209" s="4" t="s">
        <v>7555</v>
      </c>
      <c r="H2209" s="4" t="s">
        <v>7556</v>
      </c>
      <c r="I2209" s="4">
        <v>1</v>
      </c>
      <c r="J2209" s="4" t="s">
        <v>7557</v>
      </c>
      <c r="K2209" s="4" t="s">
        <v>10547</v>
      </c>
      <c r="L2209" s="4">
        <v>1</v>
      </c>
      <c r="M2209" s="4" t="s">
        <v>7558</v>
      </c>
      <c r="N2209" s="4" t="s">
        <v>7559</v>
      </c>
      <c r="Q2209" s="4" t="s">
        <v>10548</v>
      </c>
      <c r="R2209" s="4" t="s">
        <v>7560</v>
      </c>
      <c r="T2209" s="4" t="s">
        <v>10549</v>
      </c>
      <c r="U2209" s="4" t="s">
        <v>73</v>
      </c>
      <c r="V2209" s="4" t="s">
        <v>74</v>
      </c>
      <c r="W2209" s="4" t="s">
        <v>10550</v>
      </c>
      <c r="X2209" s="4" t="s">
        <v>10551</v>
      </c>
      <c r="Y2209" s="4" t="s">
        <v>7558</v>
      </c>
      <c r="Z2209" s="4" t="s">
        <v>7559</v>
      </c>
      <c r="AC2209" s="4">
        <v>47</v>
      </c>
      <c r="AD2209" s="4" t="s">
        <v>287</v>
      </c>
      <c r="AE2209" s="4" t="s">
        <v>288</v>
      </c>
      <c r="AJ2209" s="4" t="s">
        <v>34</v>
      </c>
      <c r="AK2209" s="4" t="s">
        <v>35</v>
      </c>
      <c r="AL2209" s="4" t="s">
        <v>757</v>
      </c>
      <c r="AM2209" s="4" t="s">
        <v>758</v>
      </c>
      <c r="AT2209" s="4" t="s">
        <v>82</v>
      </c>
      <c r="AU2209" s="4" t="s">
        <v>83</v>
      </c>
      <c r="AV2209" s="4" t="s">
        <v>7561</v>
      </c>
      <c r="AW2209" s="4" t="s">
        <v>7562</v>
      </c>
      <c r="BG2209" s="4" t="s">
        <v>82</v>
      </c>
      <c r="BH2209" s="4" t="s">
        <v>83</v>
      </c>
      <c r="BI2209" s="4" t="s">
        <v>7563</v>
      </c>
      <c r="BJ2209" s="4" t="s">
        <v>7564</v>
      </c>
      <c r="BK2209" s="4" t="s">
        <v>82</v>
      </c>
      <c r="BL2209" s="4" t="s">
        <v>83</v>
      </c>
      <c r="BM2209" s="4" t="s">
        <v>10552</v>
      </c>
      <c r="BN2209" s="4" t="s">
        <v>7565</v>
      </c>
      <c r="BO2209" s="4" t="s">
        <v>82</v>
      </c>
      <c r="BP2209" s="4" t="s">
        <v>83</v>
      </c>
      <c r="BQ2209" s="4" t="s">
        <v>7566</v>
      </c>
      <c r="BR2209" s="4" t="s">
        <v>7567</v>
      </c>
      <c r="BS2209" s="4" t="s">
        <v>202</v>
      </c>
      <c r="BT2209" s="4" t="s">
        <v>203</v>
      </c>
    </row>
    <row r="2210" spans="1:72" ht="13.5" customHeight="1">
      <c r="A2210" s="6" t="str">
        <f>HYPERLINK("http://kyu.snu.ac.kr/sdhj/index.jsp?type=hj/GK14791_00IM0001_161b.jpg","1870_해북촌_161b")</f>
        <v>1870_해북촌_161b</v>
      </c>
      <c r="B2210" s="4">
        <v>1870</v>
      </c>
      <c r="C2210" s="4" t="s">
        <v>9057</v>
      </c>
      <c r="D2210" s="4" t="s">
        <v>9058</v>
      </c>
      <c r="E2210" s="4">
        <v>2209</v>
      </c>
      <c r="F2210" s="4">
        <v>14</v>
      </c>
      <c r="G2210" s="4" t="s">
        <v>7555</v>
      </c>
      <c r="H2210" s="4" t="s">
        <v>7556</v>
      </c>
      <c r="I2210" s="4">
        <v>1</v>
      </c>
      <c r="L2210" s="4">
        <v>1</v>
      </c>
      <c r="M2210" s="4" t="s">
        <v>7558</v>
      </c>
      <c r="N2210" s="4" t="s">
        <v>7559</v>
      </c>
      <c r="S2210" s="4" t="s">
        <v>96</v>
      </c>
      <c r="T2210" s="4" t="s">
        <v>97</v>
      </c>
      <c r="W2210" s="4" t="s">
        <v>126</v>
      </c>
      <c r="X2210" s="4" t="s">
        <v>9119</v>
      </c>
      <c r="Y2210" s="4" t="s">
        <v>100</v>
      </c>
      <c r="Z2210" s="4" t="s">
        <v>101</v>
      </c>
      <c r="AC2210" s="4">
        <v>42</v>
      </c>
      <c r="AD2210" s="4" t="s">
        <v>184</v>
      </c>
      <c r="AE2210" s="4" t="s">
        <v>185</v>
      </c>
      <c r="AJ2210" s="4" t="s">
        <v>34</v>
      </c>
      <c r="AK2210" s="4" t="s">
        <v>35</v>
      </c>
      <c r="AL2210" s="4" t="s">
        <v>115</v>
      </c>
      <c r="AM2210" s="4" t="s">
        <v>9554</v>
      </c>
      <c r="AT2210" s="4" t="s">
        <v>82</v>
      </c>
      <c r="AU2210" s="4" t="s">
        <v>83</v>
      </c>
      <c r="AV2210" s="4" t="s">
        <v>7568</v>
      </c>
      <c r="AW2210" s="4" t="s">
        <v>7569</v>
      </c>
      <c r="BG2210" s="4" t="s">
        <v>82</v>
      </c>
      <c r="BH2210" s="4" t="s">
        <v>83</v>
      </c>
      <c r="BI2210" s="4" t="s">
        <v>7570</v>
      </c>
      <c r="BJ2210" s="4" t="s">
        <v>7571</v>
      </c>
      <c r="BK2210" s="4" t="s">
        <v>7572</v>
      </c>
      <c r="BL2210" s="4" t="s">
        <v>7573</v>
      </c>
      <c r="BM2210" s="4" t="s">
        <v>7574</v>
      </c>
      <c r="BN2210" s="4" t="s">
        <v>7575</v>
      </c>
      <c r="BO2210" s="4" t="s">
        <v>2684</v>
      </c>
      <c r="BP2210" s="4" t="s">
        <v>2685</v>
      </c>
      <c r="BQ2210" s="4" t="s">
        <v>7576</v>
      </c>
      <c r="BR2210" s="4" t="s">
        <v>7577</v>
      </c>
      <c r="BS2210" s="4" t="s">
        <v>502</v>
      </c>
      <c r="BT2210" s="4" t="s">
        <v>10553</v>
      </c>
    </row>
    <row r="2211" spans="1:72" ht="13.5" customHeight="1">
      <c r="A2211" s="6" t="str">
        <f>HYPERLINK("http://kyu.snu.ac.kr/sdhj/index.jsp?type=hj/GK14791_00IM0001_161b.jpg","1870_해북촌_161b")</f>
        <v>1870_해북촌_161b</v>
      </c>
      <c r="B2211" s="4">
        <v>1870</v>
      </c>
      <c r="C2211" s="4" t="s">
        <v>9339</v>
      </c>
      <c r="D2211" s="4" t="s">
        <v>9340</v>
      </c>
      <c r="E2211" s="4">
        <v>2210</v>
      </c>
      <c r="F2211" s="4">
        <v>14</v>
      </c>
      <c r="G2211" s="4" t="s">
        <v>7555</v>
      </c>
      <c r="H2211" s="4" t="s">
        <v>7556</v>
      </c>
      <c r="I2211" s="4">
        <v>1</v>
      </c>
      <c r="L2211" s="4">
        <v>1</v>
      </c>
      <c r="M2211" s="4" t="s">
        <v>7558</v>
      </c>
      <c r="N2211" s="4" t="s">
        <v>7559</v>
      </c>
      <c r="T2211" s="4" t="s">
        <v>9120</v>
      </c>
      <c r="U2211" s="4" t="s">
        <v>138</v>
      </c>
      <c r="V2211" s="4" t="s">
        <v>139</v>
      </c>
      <c r="Y2211" s="4" t="s">
        <v>705</v>
      </c>
      <c r="Z2211" s="4" t="s">
        <v>706</v>
      </c>
      <c r="AD2211" s="4" t="s">
        <v>238</v>
      </c>
      <c r="AE2211" s="4" t="s">
        <v>239</v>
      </c>
    </row>
    <row r="2212" spans="1:72" ht="13.5" customHeight="1">
      <c r="A2212" s="6" t="str">
        <f>HYPERLINK("http://kyu.snu.ac.kr/sdhj/index.jsp?type=hj/GK14791_00IM0001_162a.jpg","1870_해북촌_162a")</f>
        <v>1870_해북촌_162a</v>
      </c>
      <c r="B2212" s="4">
        <v>1870</v>
      </c>
      <c r="C2212" s="4" t="s">
        <v>9116</v>
      </c>
      <c r="D2212" s="4" t="s">
        <v>9117</v>
      </c>
      <c r="E2212" s="4">
        <v>2211</v>
      </c>
      <c r="F2212" s="4">
        <v>14</v>
      </c>
      <c r="G2212" s="4" t="s">
        <v>7555</v>
      </c>
      <c r="H2212" s="4" t="s">
        <v>7556</v>
      </c>
      <c r="I2212" s="4">
        <v>1</v>
      </c>
      <c r="L2212" s="4">
        <v>2</v>
      </c>
      <c r="M2212" s="4" t="s">
        <v>2821</v>
      </c>
      <c r="N2212" s="4" t="s">
        <v>2822</v>
      </c>
      <c r="Q2212" s="4" t="s">
        <v>7578</v>
      </c>
      <c r="R2212" s="4" t="s">
        <v>7579</v>
      </c>
      <c r="T2212" s="4" t="s">
        <v>9210</v>
      </c>
      <c r="W2212" s="4" t="s">
        <v>10554</v>
      </c>
      <c r="X2212" s="4" t="s">
        <v>10555</v>
      </c>
      <c r="Y2212" s="4" t="s">
        <v>7580</v>
      </c>
      <c r="Z2212" s="4" t="s">
        <v>7581</v>
      </c>
      <c r="AC2212" s="4">
        <v>31</v>
      </c>
      <c r="AD2212" s="4" t="s">
        <v>414</v>
      </c>
      <c r="AE2212" s="4" t="s">
        <v>415</v>
      </c>
      <c r="AJ2212" s="4" t="s">
        <v>34</v>
      </c>
      <c r="AK2212" s="4" t="s">
        <v>35</v>
      </c>
      <c r="AL2212" s="4" t="s">
        <v>757</v>
      </c>
      <c r="AM2212" s="4" t="s">
        <v>758</v>
      </c>
      <c r="AT2212" s="4" t="s">
        <v>82</v>
      </c>
      <c r="AU2212" s="4" t="s">
        <v>83</v>
      </c>
      <c r="AV2212" s="4" t="s">
        <v>7582</v>
      </c>
      <c r="AW2212" s="4" t="s">
        <v>2675</v>
      </c>
      <c r="BG2212" s="4" t="s">
        <v>82</v>
      </c>
      <c r="BH2212" s="4" t="s">
        <v>83</v>
      </c>
      <c r="BI2212" s="4" t="s">
        <v>7583</v>
      </c>
      <c r="BJ2212" s="4" t="s">
        <v>7584</v>
      </c>
      <c r="BK2212" s="4" t="s">
        <v>82</v>
      </c>
      <c r="BL2212" s="4" t="s">
        <v>83</v>
      </c>
      <c r="BM2212" s="4" t="s">
        <v>7563</v>
      </c>
      <c r="BN2212" s="4" t="s">
        <v>7564</v>
      </c>
      <c r="BO2212" s="4" t="s">
        <v>82</v>
      </c>
      <c r="BP2212" s="4" t="s">
        <v>83</v>
      </c>
      <c r="BQ2212" s="4" t="s">
        <v>7585</v>
      </c>
      <c r="BR2212" s="4" t="s">
        <v>7586</v>
      </c>
      <c r="BS2212" s="4" t="s">
        <v>222</v>
      </c>
      <c r="BT2212" s="4" t="s">
        <v>223</v>
      </c>
    </row>
    <row r="2213" spans="1:72" ht="13.5" customHeight="1">
      <c r="A2213" s="6" t="str">
        <f>HYPERLINK("http://kyu.snu.ac.kr/sdhj/index.jsp?type=hj/GK14791_00IM0001_162a.jpg","1870_해북촌_162a")</f>
        <v>1870_해북촌_162a</v>
      </c>
      <c r="B2213" s="4">
        <v>1870</v>
      </c>
      <c r="C2213" s="4" t="s">
        <v>9026</v>
      </c>
      <c r="D2213" s="4" t="s">
        <v>9027</v>
      </c>
      <c r="E2213" s="4">
        <v>2212</v>
      </c>
      <c r="F2213" s="4">
        <v>14</v>
      </c>
      <c r="G2213" s="4" t="s">
        <v>7555</v>
      </c>
      <c r="H2213" s="4" t="s">
        <v>7556</v>
      </c>
      <c r="I2213" s="4">
        <v>1</v>
      </c>
      <c r="L2213" s="4">
        <v>2</v>
      </c>
      <c r="M2213" s="4" t="s">
        <v>2821</v>
      </c>
      <c r="N2213" s="4" t="s">
        <v>2822</v>
      </c>
      <c r="S2213" s="4" t="s">
        <v>214</v>
      </c>
      <c r="T2213" s="4" t="s">
        <v>215</v>
      </c>
      <c r="W2213" s="4" t="s">
        <v>75</v>
      </c>
      <c r="X2213" s="4" t="s">
        <v>10232</v>
      </c>
      <c r="Y2213" s="4" t="s">
        <v>100</v>
      </c>
      <c r="Z2213" s="4" t="s">
        <v>101</v>
      </c>
      <c r="AC2213" s="4">
        <v>52</v>
      </c>
      <c r="AD2213" s="4" t="s">
        <v>380</v>
      </c>
      <c r="AE2213" s="4" t="s">
        <v>381</v>
      </c>
    </row>
    <row r="2214" spans="1:72" ht="13.5" customHeight="1">
      <c r="A2214" s="6" t="str">
        <f>HYPERLINK("http://kyu.snu.ac.kr/sdhj/index.jsp?type=hj/GK14791_00IM0001_162a.jpg","1870_해북촌_162a")</f>
        <v>1870_해북촌_162a</v>
      </c>
      <c r="B2214" s="4">
        <v>1870</v>
      </c>
      <c r="C2214" s="4" t="s">
        <v>9214</v>
      </c>
      <c r="D2214" s="4" t="s">
        <v>9215</v>
      </c>
      <c r="E2214" s="4">
        <v>2213</v>
      </c>
      <c r="F2214" s="4">
        <v>14</v>
      </c>
      <c r="G2214" s="4" t="s">
        <v>7555</v>
      </c>
      <c r="H2214" s="4" t="s">
        <v>7556</v>
      </c>
      <c r="I2214" s="4">
        <v>1</v>
      </c>
      <c r="L2214" s="4">
        <v>2</v>
      </c>
      <c r="M2214" s="4" t="s">
        <v>2821</v>
      </c>
      <c r="N2214" s="4" t="s">
        <v>2822</v>
      </c>
      <c r="S2214" s="4" t="s">
        <v>96</v>
      </c>
      <c r="T2214" s="4" t="s">
        <v>97</v>
      </c>
      <c r="W2214" s="4" t="s">
        <v>126</v>
      </c>
      <c r="X2214" s="4" t="s">
        <v>9936</v>
      </c>
      <c r="Y2214" s="4" t="s">
        <v>100</v>
      </c>
      <c r="Z2214" s="4" t="s">
        <v>101</v>
      </c>
      <c r="AC2214" s="4">
        <v>28</v>
      </c>
      <c r="AD2214" s="4" t="s">
        <v>242</v>
      </c>
      <c r="AE2214" s="4" t="s">
        <v>243</v>
      </c>
      <c r="AJ2214" s="4" t="s">
        <v>34</v>
      </c>
      <c r="AK2214" s="4" t="s">
        <v>35</v>
      </c>
      <c r="AL2214" s="4" t="s">
        <v>115</v>
      </c>
      <c r="AM2214" s="4" t="s">
        <v>9937</v>
      </c>
      <c r="AT2214" s="4" t="s">
        <v>82</v>
      </c>
      <c r="AU2214" s="4" t="s">
        <v>83</v>
      </c>
      <c r="AV2214" s="4" t="s">
        <v>5972</v>
      </c>
      <c r="AW2214" s="4" t="s">
        <v>5973</v>
      </c>
      <c r="BG2214" s="4" t="s">
        <v>82</v>
      </c>
      <c r="BH2214" s="4" t="s">
        <v>83</v>
      </c>
      <c r="BI2214" s="4" t="s">
        <v>5974</v>
      </c>
      <c r="BJ2214" s="4" t="s">
        <v>5975</v>
      </c>
      <c r="BK2214" s="4" t="s">
        <v>82</v>
      </c>
      <c r="BL2214" s="4" t="s">
        <v>83</v>
      </c>
      <c r="BM2214" s="4" t="s">
        <v>5976</v>
      </c>
      <c r="BN2214" s="4" t="s">
        <v>5977</v>
      </c>
      <c r="BO2214" s="4" t="s">
        <v>82</v>
      </c>
      <c r="BP2214" s="4" t="s">
        <v>83</v>
      </c>
      <c r="BQ2214" s="4" t="s">
        <v>5978</v>
      </c>
      <c r="BR2214" s="4" t="s">
        <v>3896</v>
      </c>
      <c r="BS2214" s="4" t="s">
        <v>222</v>
      </c>
      <c r="BT2214" s="4" t="s">
        <v>223</v>
      </c>
    </row>
    <row r="2215" spans="1:72" ht="13.5" customHeight="1">
      <c r="A2215" s="6" t="str">
        <f>HYPERLINK("http://kyu.snu.ac.kr/sdhj/index.jsp?type=hj/GK14791_00IM0001_162a.jpg","1870_해북촌_162a")</f>
        <v>1870_해북촌_162a</v>
      </c>
      <c r="B2215" s="4">
        <v>1870</v>
      </c>
      <c r="C2215" s="4" t="s">
        <v>9113</v>
      </c>
      <c r="D2215" s="4" t="s">
        <v>9114</v>
      </c>
      <c r="E2215" s="4">
        <v>2214</v>
      </c>
      <c r="F2215" s="4">
        <v>14</v>
      </c>
      <c r="G2215" s="4" t="s">
        <v>7555</v>
      </c>
      <c r="H2215" s="4" t="s">
        <v>7556</v>
      </c>
      <c r="I2215" s="4">
        <v>1</v>
      </c>
      <c r="L2215" s="4">
        <v>2</v>
      </c>
      <c r="M2215" s="4" t="s">
        <v>2821</v>
      </c>
      <c r="N2215" s="4" t="s">
        <v>2822</v>
      </c>
      <c r="T2215" s="4" t="s">
        <v>9216</v>
      </c>
      <c r="U2215" s="4" t="s">
        <v>138</v>
      </c>
      <c r="V2215" s="4" t="s">
        <v>139</v>
      </c>
      <c r="Y2215" s="4" t="s">
        <v>1049</v>
      </c>
      <c r="Z2215" s="4" t="s">
        <v>1050</v>
      </c>
      <c r="AD2215" s="4" t="s">
        <v>282</v>
      </c>
      <c r="AE2215" s="4" t="s">
        <v>283</v>
      </c>
    </row>
    <row r="2216" spans="1:72" ht="13.5" customHeight="1">
      <c r="A2216" s="6" t="str">
        <f>HYPERLINK("http://kyu.snu.ac.kr/sdhj/index.jsp?type=hj/GK14791_00IM0001_162a.jpg","1870_해북촌_162a")</f>
        <v>1870_해북촌_162a</v>
      </c>
      <c r="B2216" s="4">
        <v>1870</v>
      </c>
      <c r="C2216" s="4" t="s">
        <v>9214</v>
      </c>
      <c r="D2216" s="4" t="s">
        <v>9215</v>
      </c>
      <c r="E2216" s="4">
        <v>2215</v>
      </c>
      <c r="F2216" s="4">
        <v>14</v>
      </c>
      <c r="G2216" s="4" t="s">
        <v>7555</v>
      </c>
      <c r="H2216" s="4" t="s">
        <v>7556</v>
      </c>
      <c r="I2216" s="4">
        <v>1</v>
      </c>
      <c r="L2216" s="4">
        <v>2</v>
      </c>
      <c r="M2216" s="4" t="s">
        <v>2821</v>
      </c>
      <c r="N2216" s="4" t="s">
        <v>2822</v>
      </c>
      <c r="T2216" s="4" t="s">
        <v>9216</v>
      </c>
      <c r="U2216" s="4" t="s">
        <v>138</v>
      </c>
      <c r="V2216" s="4" t="s">
        <v>139</v>
      </c>
      <c r="Y2216" s="4" t="s">
        <v>1051</v>
      </c>
      <c r="Z2216" s="4" t="s">
        <v>1052</v>
      </c>
      <c r="AD2216" s="4" t="s">
        <v>169</v>
      </c>
      <c r="AE2216" s="4" t="s">
        <v>170</v>
      </c>
    </row>
    <row r="2217" spans="1:72" ht="13.5" customHeight="1">
      <c r="A2217" s="6" t="str">
        <f>HYPERLINK("http://kyu.snu.ac.kr/sdhj/index.jsp?type=hj/GK14791_00IM0001_162a.jpg","1870_해북촌_162a")</f>
        <v>1870_해북촌_162a</v>
      </c>
      <c r="B2217" s="4">
        <v>1870</v>
      </c>
      <c r="C2217" s="4" t="s">
        <v>9214</v>
      </c>
      <c r="D2217" s="4" t="s">
        <v>9215</v>
      </c>
      <c r="E2217" s="4">
        <v>2216</v>
      </c>
      <c r="F2217" s="4">
        <v>14</v>
      </c>
      <c r="G2217" s="4" t="s">
        <v>7555</v>
      </c>
      <c r="H2217" s="4" t="s">
        <v>7556</v>
      </c>
      <c r="I2217" s="4">
        <v>1</v>
      </c>
      <c r="L2217" s="4">
        <v>3</v>
      </c>
      <c r="M2217" s="4" t="s">
        <v>7557</v>
      </c>
      <c r="N2217" s="4" t="s">
        <v>7587</v>
      </c>
      <c r="T2217" s="4" t="s">
        <v>9945</v>
      </c>
      <c r="U2217" s="4" t="s">
        <v>73</v>
      </c>
      <c r="V2217" s="4" t="s">
        <v>74</v>
      </c>
      <c r="W2217" s="4" t="s">
        <v>126</v>
      </c>
      <c r="X2217" s="4" t="s">
        <v>10205</v>
      </c>
      <c r="Y2217" s="4" t="s">
        <v>7588</v>
      </c>
      <c r="Z2217" s="4" t="s">
        <v>7589</v>
      </c>
      <c r="AC2217" s="4">
        <v>75</v>
      </c>
      <c r="AD2217" s="4" t="s">
        <v>218</v>
      </c>
      <c r="AE2217" s="4" t="s">
        <v>219</v>
      </c>
      <c r="AJ2217" s="4" t="s">
        <v>34</v>
      </c>
      <c r="AK2217" s="4" t="s">
        <v>35</v>
      </c>
      <c r="AL2217" s="4" t="s">
        <v>260</v>
      </c>
      <c r="AM2217" s="4" t="s">
        <v>261</v>
      </c>
      <c r="AT2217" s="4" t="s">
        <v>82</v>
      </c>
      <c r="AU2217" s="4" t="s">
        <v>83</v>
      </c>
      <c r="AV2217" s="4" t="s">
        <v>2449</v>
      </c>
      <c r="AW2217" s="4" t="s">
        <v>2450</v>
      </c>
      <c r="BG2217" s="4" t="s">
        <v>7590</v>
      </c>
      <c r="BH2217" s="4" t="s">
        <v>7591</v>
      </c>
      <c r="BI2217" s="4" t="s">
        <v>3893</v>
      </c>
      <c r="BJ2217" s="4" t="s">
        <v>3894</v>
      </c>
      <c r="BK2217" s="4" t="s">
        <v>2684</v>
      </c>
      <c r="BL2217" s="4" t="s">
        <v>2685</v>
      </c>
      <c r="BM2217" s="4" t="s">
        <v>2525</v>
      </c>
      <c r="BN2217" s="4" t="s">
        <v>2526</v>
      </c>
      <c r="BO2217" s="4" t="s">
        <v>82</v>
      </c>
      <c r="BP2217" s="4" t="s">
        <v>83</v>
      </c>
      <c r="BQ2217" s="4" t="s">
        <v>7304</v>
      </c>
      <c r="BR2217" s="4" t="s">
        <v>7305</v>
      </c>
      <c r="BS2217" s="4" t="s">
        <v>202</v>
      </c>
      <c r="BT2217" s="4" t="s">
        <v>203</v>
      </c>
    </row>
    <row r="2218" spans="1:72" ht="13.5" customHeight="1">
      <c r="A2218" s="6" t="str">
        <f>HYPERLINK("http://kyu.snu.ac.kr/sdhj/index.jsp?type=hj/GK14791_00IM0001_162a.jpg","1870_해북촌_162a")</f>
        <v>1870_해북촌_162a</v>
      </c>
      <c r="B2218" s="4">
        <v>1870</v>
      </c>
      <c r="C2218" s="4" t="s">
        <v>9064</v>
      </c>
      <c r="D2218" s="4" t="s">
        <v>9065</v>
      </c>
      <c r="E2218" s="4">
        <v>2217</v>
      </c>
      <c r="F2218" s="4">
        <v>14</v>
      </c>
      <c r="G2218" s="4" t="s">
        <v>7555</v>
      </c>
      <c r="H2218" s="4" t="s">
        <v>7556</v>
      </c>
      <c r="I2218" s="4">
        <v>1</v>
      </c>
      <c r="L2218" s="4">
        <v>3</v>
      </c>
      <c r="M2218" s="4" t="s">
        <v>7557</v>
      </c>
      <c r="N2218" s="4" t="s">
        <v>7587</v>
      </c>
      <c r="T2218" s="4" t="s">
        <v>9951</v>
      </c>
      <c r="U2218" s="4" t="s">
        <v>138</v>
      </c>
      <c r="V2218" s="4" t="s">
        <v>139</v>
      </c>
      <c r="Y2218" s="4" t="s">
        <v>1049</v>
      </c>
      <c r="Z2218" s="4" t="s">
        <v>1050</v>
      </c>
      <c r="AD2218" s="4" t="s">
        <v>321</v>
      </c>
      <c r="AE2218" s="4" t="s">
        <v>322</v>
      </c>
    </row>
    <row r="2219" spans="1:72" ht="13.5" customHeight="1">
      <c r="A2219" s="6" t="str">
        <f>HYPERLINK("http://kyu.snu.ac.kr/sdhj/index.jsp?type=hj/GK14791_00IM0001_162a.jpg","1870_해북촌_162a")</f>
        <v>1870_해북촌_162a</v>
      </c>
      <c r="B2219" s="4">
        <v>1870</v>
      </c>
      <c r="C2219" s="4" t="s">
        <v>9393</v>
      </c>
      <c r="D2219" s="4" t="s">
        <v>9394</v>
      </c>
      <c r="E2219" s="4">
        <v>2218</v>
      </c>
      <c r="F2219" s="4">
        <v>14</v>
      </c>
      <c r="G2219" s="4" t="s">
        <v>7555</v>
      </c>
      <c r="H2219" s="4" t="s">
        <v>7556</v>
      </c>
      <c r="I2219" s="4">
        <v>1</v>
      </c>
      <c r="L2219" s="4">
        <v>3</v>
      </c>
      <c r="M2219" s="4" t="s">
        <v>7557</v>
      </c>
      <c r="N2219" s="4" t="s">
        <v>7587</v>
      </c>
      <c r="T2219" s="4" t="s">
        <v>9951</v>
      </c>
      <c r="U2219" s="4" t="s">
        <v>138</v>
      </c>
      <c r="V2219" s="4" t="s">
        <v>139</v>
      </c>
      <c r="Y2219" s="4" t="s">
        <v>1851</v>
      </c>
      <c r="Z2219" s="4" t="s">
        <v>1852</v>
      </c>
      <c r="AD2219" s="4" t="s">
        <v>380</v>
      </c>
      <c r="AE2219" s="4" t="s">
        <v>381</v>
      </c>
    </row>
    <row r="2220" spans="1:72" ht="13.5" customHeight="1">
      <c r="A2220" s="6" t="str">
        <f>HYPERLINK("http://kyu.snu.ac.kr/sdhj/index.jsp?type=hj/GK14791_00IM0001_162a.jpg","1870_해북촌_162a")</f>
        <v>1870_해북촌_162a</v>
      </c>
      <c r="B2220" s="4">
        <v>1870</v>
      </c>
      <c r="C2220" s="4" t="s">
        <v>9393</v>
      </c>
      <c r="D2220" s="4" t="s">
        <v>9394</v>
      </c>
      <c r="E2220" s="4">
        <v>2219</v>
      </c>
      <c r="F2220" s="4">
        <v>14</v>
      </c>
      <c r="G2220" s="4" t="s">
        <v>7555</v>
      </c>
      <c r="H2220" s="4" t="s">
        <v>7556</v>
      </c>
      <c r="I2220" s="4">
        <v>1</v>
      </c>
      <c r="L2220" s="4">
        <v>4</v>
      </c>
      <c r="M2220" s="4" t="s">
        <v>7592</v>
      </c>
      <c r="N2220" s="4" t="s">
        <v>7593</v>
      </c>
      <c r="T2220" s="4" t="s">
        <v>9688</v>
      </c>
      <c r="U2220" s="4" t="s">
        <v>73</v>
      </c>
      <c r="V2220" s="4" t="s">
        <v>74</v>
      </c>
      <c r="W2220" s="4" t="s">
        <v>2414</v>
      </c>
      <c r="X2220" s="4" t="s">
        <v>2415</v>
      </c>
      <c r="Y2220" s="4" t="s">
        <v>5852</v>
      </c>
      <c r="Z2220" s="4" t="s">
        <v>5853</v>
      </c>
      <c r="AC2220" s="4">
        <v>54</v>
      </c>
      <c r="AD2220" s="4" t="s">
        <v>151</v>
      </c>
      <c r="AE2220" s="4" t="s">
        <v>152</v>
      </c>
      <c r="AJ2220" s="4" t="s">
        <v>34</v>
      </c>
      <c r="AK2220" s="4" t="s">
        <v>35</v>
      </c>
      <c r="AL2220" s="4" t="s">
        <v>727</v>
      </c>
      <c r="AM2220" s="4" t="s">
        <v>728</v>
      </c>
      <c r="AT2220" s="4" t="s">
        <v>82</v>
      </c>
      <c r="AU2220" s="4" t="s">
        <v>83</v>
      </c>
      <c r="AV2220" s="4" t="s">
        <v>7594</v>
      </c>
      <c r="AW2220" s="4" t="s">
        <v>7595</v>
      </c>
      <c r="BG2220" s="4" t="s">
        <v>82</v>
      </c>
      <c r="BH2220" s="4" t="s">
        <v>83</v>
      </c>
      <c r="BI2220" s="4" t="s">
        <v>1321</v>
      </c>
      <c r="BJ2220" s="4" t="s">
        <v>1322</v>
      </c>
      <c r="BK2220" s="4" t="s">
        <v>82</v>
      </c>
      <c r="BL2220" s="4" t="s">
        <v>83</v>
      </c>
      <c r="BM2220" s="4" t="s">
        <v>7596</v>
      </c>
      <c r="BN2220" s="4" t="s">
        <v>7597</v>
      </c>
      <c r="BO2220" s="4" t="s">
        <v>82</v>
      </c>
      <c r="BP2220" s="4" t="s">
        <v>83</v>
      </c>
      <c r="BQ2220" s="4" t="s">
        <v>7598</v>
      </c>
      <c r="BR2220" s="4" t="s">
        <v>7599</v>
      </c>
      <c r="BS2220" s="4" t="s">
        <v>115</v>
      </c>
      <c r="BT2220" s="4" t="s">
        <v>9890</v>
      </c>
    </row>
    <row r="2221" spans="1:72" ht="13.5" customHeight="1">
      <c r="A2221" s="6" t="str">
        <f>HYPERLINK("http://kyu.snu.ac.kr/sdhj/index.jsp?type=hj/GK14791_00IM0001_162a.jpg","1870_해북촌_162a")</f>
        <v>1870_해북촌_162a</v>
      </c>
      <c r="B2221" s="4">
        <v>1870</v>
      </c>
      <c r="C2221" s="4" t="s">
        <v>9461</v>
      </c>
      <c r="D2221" s="4" t="s">
        <v>9462</v>
      </c>
      <c r="E2221" s="4">
        <v>2220</v>
      </c>
      <c r="F2221" s="4">
        <v>14</v>
      </c>
      <c r="G2221" s="4" t="s">
        <v>7555</v>
      </c>
      <c r="H2221" s="4" t="s">
        <v>7556</v>
      </c>
      <c r="I2221" s="4">
        <v>1</v>
      </c>
      <c r="L2221" s="4">
        <v>4</v>
      </c>
      <c r="M2221" s="4" t="s">
        <v>7592</v>
      </c>
      <c r="N2221" s="4" t="s">
        <v>7593</v>
      </c>
      <c r="S2221" s="4" t="s">
        <v>96</v>
      </c>
      <c r="T2221" s="4" t="s">
        <v>97</v>
      </c>
      <c r="W2221" s="4" t="s">
        <v>75</v>
      </c>
      <c r="X2221" s="4" t="s">
        <v>10556</v>
      </c>
      <c r="Y2221" s="4" t="s">
        <v>100</v>
      </c>
      <c r="Z2221" s="4" t="s">
        <v>101</v>
      </c>
      <c r="AC2221" s="4">
        <v>54</v>
      </c>
      <c r="AD2221" s="4" t="s">
        <v>151</v>
      </c>
      <c r="AE2221" s="4" t="s">
        <v>152</v>
      </c>
      <c r="AJ2221" s="4" t="s">
        <v>104</v>
      </c>
      <c r="AK2221" s="4" t="s">
        <v>105</v>
      </c>
      <c r="AL2221" s="4" t="s">
        <v>260</v>
      </c>
      <c r="AM2221" s="4" t="s">
        <v>261</v>
      </c>
      <c r="AT2221" s="4" t="s">
        <v>73</v>
      </c>
      <c r="AU2221" s="4" t="s">
        <v>74</v>
      </c>
      <c r="AV2221" s="4" t="s">
        <v>4386</v>
      </c>
      <c r="AW2221" s="4" t="s">
        <v>4387</v>
      </c>
      <c r="BG2221" s="4" t="s">
        <v>82</v>
      </c>
      <c r="BH2221" s="4" t="s">
        <v>83</v>
      </c>
      <c r="BI2221" s="4" t="s">
        <v>3886</v>
      </c>
      <c r="BJ2221" s="4" t="s">
        <v>2599</v>
      </c>
      <c r="BK2221" s="4" t="s">
        <v>1812</v>
      </c>
      <c r="BL2221" s="4" t="s">
        <v>1813</v>
      </c>
      <c r="BM2221" s="4" t="s">
        <v>2637</v>
      </c>
      <c r="BN2221" s="4" t="s">
        <v>2638</v>
      </c>
      <c r="BO2221" s="4" t="s">
        <v>82</v>
      </c>
      <c r="BP2221" s="4" t="s">
        <v>83</v>
      </c>
      <c r="BQ2221" s="4" t="s">
        <v>7600</v>
      </c>
      <c r="BR2221" s="4" t="s">
        <v>7601</v>
      </c>
      <c r="BS2221" s="4" t="s">
        <v>697</v>
      </c>
      <c r="BT2221" s="4" t="s">
        <v>698</v>
      </c>
    </row>
    <row r="2222" spans="1:72" ht="13.5" customHeight="1">
      <c r="A2222" s="6" t="str">
        <f>HYPERLINK("http://kyu.snu.ac.kr/sdhj/index.jsp?type=hj/GK14791_00IM0001_162a.jpg","1870_해북촌_162a")</f>
        <v>1870_해북촌_162a</v>
      </c>
      <c r="B2222" s="4">
        <v>1870</v>
      </c>
      <c r="C2222" s="4" t="s">
        <v>9224</v>
      </c>
      <c r="D2222" s="4" t="s">
        <v>9225</v>
      </c>
      <c r="E2222" s="4">
        <v>2221</v>
      </c>
      <c r="F2222" s="4">
        <v>14</v>
      </c>
      <c r="G2222" s="4" t="s">
        <v>7555</v>
      </c>
      <c r="H2222" s="4" t="s">
        <v>7556</v>
      </c>
      <c r="I2222" s="4">
        <v>1</v>
      </c>
      <c r="L2222" s="4">
        <v>4</v>
      </c>
      <c r="M2222" s="4" t="s">
        <v>7592</v>
      </c>
      <c r="N2222" s="4" t="s">
        <v>7593</v>
      </c>
      <c r="S2222" s="4" t="s">
        <v>116</v>
      </c>
      <c r="T2222" s="4" t="s">
        <v>117</v>
      </c>
      <c r="Y2222" s="4" t="s">
        <v>7602</v>
      </c>
      <c r="Z2222" s="4" t="s">
        <v>6394</v>
      </c>
      <c r="AC2222" s="4">
        <v>33</v>
      </c>
      <c r="AD2222" s="4" t="s">
        <v>621</v>
      </c>
      <c r="AE2222" s="4" t="s">
        <v>622</v>
      </c>
    </row>
    <row r="2223" spans="1:72" ht="13.5" customHeight="1">
      <c r="A2223" s="6" t="str">
        <f>HYPERLINK("http://kyu.snu.ac.kr/sdhj/index.jsp?type=hj/GK14791_00IM0001_162a.jpg","1870_해북촌_162a")</f>
        <v>1870_해북촌_162a</v>
      </c>
      <c r="B2223" s="4">
        <v>1870</v>
      </c>
      <c r="C2223" s="4" t="s">
        <v>9528</v>
      </c>
      <c r="D2223" s="4" t="s">
        <v>9529</v>
      </c>
      <c r="E2223" s="4">
        <v>2222</v>
      </c>
      <c r="F2223" s="4">
        <v>14</v>
      </c>
      <c r="G2223" s="4" t="s">
        <v>7555</v>
      </c>
      <c r="H2223" s="4" t="s">
        <v>7556</v>
      </c>
      <c r="I2223" s="4">
        <v>1</v>
      </c>
      <c r="L2223" s="4">
        <v>4</v>
      </c>
      <c r="M2223" s="4" t="s">
        <v>7592</v>
      </c>
      <c r="N2223" s="4" t="s">
        <v>7593</v>
      </c>
      <c r="S2223" s="4" t="s">
        <v>124</v>
      </c>
      <c r="T2223" s="4" t="s">
        <v>125</v>
      </c>
      <c r="W2223" s="4" t="s">
        <v>1269</v>
      </c>
      <c r="X2223" s="4" t="s">
        <v>585</v>
      </c>
      <c r="Y2223" s="4" t="s">
        <v>100</v>
      </c>
      <c r="Z2223" s="4" t="s">
        <v>101</v>
      </c>
      <c r="AC2223" s="4">
        <v>27</v>
      </c>
      <c r="AD2223" s="4" t="s">
        <v>136</v>
      </c>
      <c r="AE2223" s="4" t="s">
        <v>137</v>
      </c>
    </row>
    <row r="2224" spans="1:72" ht="13.5" customHeight="1">
      <c r="A2224" s="6" t="str">
        <f>HYPERLINK("http://kyu.snu.ac.kr/sdhj/index.jsp?type=hj/GK14791_00IM0001_162a.jpg","1870_해북촌_162a")</f>
        <v>1870_해북촌_162a</v>
      </c>
      <c r="B2224" s="4">
        <v>1870</v>
      </c>
      <c r="C2224" s="4" t="s">
        <v>9528</v>
      </c>
      <c r="D2224" s="4" t="s">
        <v>9529</v>
      </c>
      <c r="E2224" s="4">
        <v>2223</v>
      </c>
      <c r="F2224" s="4">
        <v>14</v>
      </c>
      <c r="G2224" s="4" t="s">
        <v>7555</v>
      </c>
      <c r="H2224" s="4" t="s">
        <v>7556</v>
      </c>
      <c r="I2224" s="4">
        <v>1</v>
      </c>
      <c r="L2224" s="4">
        <v>4</v>
      </c>
      <c r="M2224" s="4" t="s">
        <v>7592</v>
      </c>
      <c r="N2224" s="4" t="s">
        <v>7593</v>
      </c>
      <c r="T2224" s="4" t="s">
        <v>9691</v>
      </c>
      <c r="U2224" s="4" t="s">
        <v>138</v>
      </c>
      <c r="V2224" s="4" t="s">
        <v>139</v>
      </c>
      <c r="Y2224" s="4" t="s">
        <v>7603</v>
      </c>
      <c r="Z2224" s="4" t="s">
        <v>7604</v>
      </c>
      <c r="AD2224" s="4" t="s">
        <v>102</v>
      </c>
      <c r="AE2224" s="4" t="s">
        <v>103</v>
      </c>
    </row>
    <row r="2225" spans="1:72" ht="13.5" customHeight="1">
      <c r="A2225" s="6" t="str">
        <f>HYPERLINK("http://kyu.snu.ac.kr/sdhj/index.jsp?type=hj/GK14791_00IM0001_162a.jpg","1870_해북촌_162a")</f>
        <v>1870_해북촌_162a</v>
      </c>
      <c r="B2225" s="4">
        <v>1870</v>
      </c>
      <c r="C2225" s="4" t="s">
        <v>9528</v>
      </c>
      <c r="D2225" s="4" t="s">
        <v>9529</v>
      </c>
      <c r="E2225" s="4">
        <v>2224</v>
      </c>
      <c r="F2225" s="4">
        <v>14</v>
      </c>
      <c r="G2225" s="4" t="s">
        <v>7555</v>
      </c>
      <c r="H2225" s="4" t="s">
        <v>7556</v>
      </c>
      <c r="I2225" s="4">
        <v>1</v>
      </c>
      <c r="L2225" s="4">
        <v>4</v>
      </c>
      <c r="M2225" s="4" t="s">
        <v>7592</v>
      </c>
      <c r="N2225" s="4" t="s">
        <v>7593</v>
      </c>
      <c r="T2225" s="4" t="s">
        <v>9691</v>
      </c>
      <c r="U2225" s="4" t="s">
        <v>138</v>
      </c>
      <c r="V2225" s="4" t="s">
        <v>139</v>
      </c>
      <c r="Y2225" s="4" t="s">
        <v>4207</v>
      </c>
      <c r="Z2225" s="4" t="s">
        <v>4208</v>
      </c>
      <c r="AD2225" s="4" t="s">
        <v>448</v>
      </c>
      <c r="AE2225" s="4" t="s">
        <v>449</v>
      </c>
    </row>
    <row r="2226" spans="1:72" ht="13.5" customHeight="1">
      <c r="A2226" s="6" t="str">
        <f>HYPERLINK("http://kyu.snu.ac.kr/sdhj/index.jsp?type=hj/GK14791_00IM0001_162a.jpg","1870_해북촌_162a")</f>
        <v>1870_해북촌_162a</v>
      </c>
      <c r="B2226" s="4">
        <v>1870</v>
      </c>
      <c r="C2226" s="4" t="s">
        <v>9528</v>
      </c>
      <c r="D2226" s="4" t="s">
        <v>9529</v>
      </c>
      <c r="E2226" s="4">
        <v>2225</v>
      </c>
      <c r="F2226" s="4">
        <v>14</v>
      </c>
      <c r="G2226" s="4" t="s">
        <v>7555</v>
      </c>
      <c r="H2226" s="4" t="s">
        <v>7556</v>
      </c>
      <c r="I2226" s="4">
        <v>1</v>
      </c>
      <c r="L2226" s="4">
        <v>5</v>
      </c>
      <c r="M2226" s="4" t="s">
        <v>7605</v>
      </c>
      <c r="N2226" s="4" t="s">
        <v>7606</v>
      </c>
      <c r="T2226" s="4" t="s">
        <v>10557</v>
      </c>
      <c r="U2226" s="4" t="s">
        <v>73</v>
      </c>
      <c r="V2226" s="4" t="s">
        <v>74</v>
      </c>
      <c r="W2226" s="4" t="s">
        <v>1269</v>
      </c>
      <c r="X2226" s="4" t="s">
        <v>585</v>
      </c>
      <c r="Y2226" s="4" t="s">
        <v>7607</v>
      </c>
      <c r="Z2226" s="4" t="s">
        <v>7608</v>
      </c>
      <c r="AC2226" s="4">
        <v>52</v>
      </c>
      <c r="AD2226" s="4" t="s">
        <v>380</v>
      </c>
      <c r="AE2226" s="4" t="s">
        <v>381</v>
      </c>
      <c r="AJ2226" s="4" t="s">
        <v>34</v>
      </c>
      <c r="AK2226" s="4" t="s">
        <v>35</v>
      </c>
      <c r="AL2226" s="4" t="s">
        <v>757</v>
      </c>
      <c r="AM2226" s="4" t="s">
        <v>758</v>
      </c>
      <c r="AT2226" s="4" t="s">
        <v>82</v>
      </c>
      <c r="AU2226" s="4" t="s">
        <v>83</v>
      </c>
      <c r="AV2226" s="4" t="s">
        <v>7583</v>
      </c>
      <c r="AW2226" s="4" t="s">
        <v>7584</v>
      </c>
      <c r="BG2226" s="4" t="s">
        <v>82</v>
      </c>
      <c r="BH2226" s="4" t="s">
        <v>83</v>
      </c>
      <c r="BI2226" s="4" t="s">
        <v>7563</v>
      </c>
      <c r="BJ2226" s="4" t="s">
        <v>7564</v>
      </c>
      <c r="BK2226" s="4" t="s">
        <v>82</v>
      </c>
      <c r="BL2226" s="4" t="s">
        <v>83</v>
      </c>
      <c r="BM2226" s="4" t="s">
        <v>10552</v>
      </c>
      <c r="BN2226" s="4" t="s">
        <v>7565</v>
      </c>
      <c r="BO2226" s="4" t="s">
        <v>82</v>
      </c>
      <c r="BP2226" s="4" t="s">
        <v>83</v>
      </c>
      <c r="BQ2226" s="4" t="s">
        <v>7609</v>
      </c>
      <c r="BR2226" s="4" t="s">
        <v>7610</v>
      </c>
      <c r="BS2226" s="4" t="s">
        <v>727</v>
      </c>
      <c r="BT2226" s="4" t="s">
        <v>728</v>
      </c>
    </row>
    <row r="2227" spans="1:72" ht="13.5" customHeight="1">
      <c r="A2227" s="6" t="str">
        <f>HYPERLINK("http://kyu.snu.ac.kr/sdhj/index.jsp?type=hj/GK14791_00IM0001_162a.jpg","1870_해북촌_162a")</f>
        <v>1870_해북촌_162a</v>
      </c>
      <c r="B2227" s="4">
        <v>1870</v>
      </c>
      <c r="C2227" s="4" t="s">
        <v>9339</v>
      </c>
      <c r="D2227" s="4" t="s">
        <v>9340</v>
      </c>
      <c r="E2227" s="4">
        <v>2226</v>
      </c>
      <c r="F2227" s="4">
        <v>14</v>
      </c>
      <c r="G2227" s="4" t="s">
        <v>7555</v>
      </c>
      <c r="H2227" s="4" t="s">
        <v>7556</v>
      </c>
      <c r="I2227" s="4">
        <v>1</v>
      </c>
      <c r="L2227" s="4">
        <v>5</v>
      </c>
      <c r="M2227" s="4" t="s">
        <v>7605</v>
      </c>
      <c r="N2227" s="4" t="s">
        <v>7606</v>
      </c>
      <c r="T2227" s="4" t="s">
        <v>10558</v>
      </c>
      <c r="U2227" s="4" t="s">
        <v>138</v>
      </c>
      <c r="V2227" s="4" t="s">
        <v>139</v>
      </c>
      <c r="Y2227" s="4" t="s">
        <v>10559</v>
      </c>
      <c r="Z2227" s="4" t="s">
        <v>10560</v>
      </c>
      <c r="AD2227" s="4" t="s">
        <v>282</v>
      </c>
      <c r="AE2227" s="4" t="s">
        <v>283</v>
      </c>
    </row>
    <row r="2228" spans="1:72" ht="13.5" customHeight="1">
      <c r="A2228" s="6" t="str">
        <f>HYPERLINK("http://kyu.snu.ac.kr/sdhj/index.jsp?type=hj/GK14791_00IM0001_162a.jpg","1870_해북촌_162a")</f>
        <v>1870_해북촌_162a</v>
      </c>
      <c r="B2228" s="4">
        <v>1870</v>
      </c>
      <c r="C2228" s="4" t="s">
        <v>9254</v>
      </c>
      <c r="D2228" s="4" t="s">
        <v>9255</v>
      </c>
      <c r="E2228" s="4">
        <v>2227</v>
      </c>
      <c r="F2228" s="4">
        <v>14</v>
      </c>
      <c r="G2228" s="4" t="s">
        <v>7555</v>
      </c>
      <c r="H2228" s="4" t="s">
        <v>7556</v>
      </c>
      <c r="I2228" s="4">
        <v>1</v>
      </c>
      <c r="L2228" s="4">
        <v>6</v>
      </c>
      <c r="M2228" s="4" t="s">
        <v>7611</v>
      </c>
      <c r="N2228" s="4" t="s">
        <v>7612</v>
      </c>
      <c r="O2228" s="4" t="s">
        <v>13</v>
      </c>
      <c r="P2228" s="4" t="s">
        <v>14</v>
      </c>
      <c r="T2228" s="4" t="s">
        <v>9704</v>
      </c>
      <c r="U2228" s="4" t="s">
        <v>73</v>
      </c>
      <c r="V2228" s="4" t="s">
        <v>74</v>
      </c>
      <c r="W2228" s="4" t="s">
        <v>1167</v>
      </c>
      <c r="X2228" s="4" t="s">
        <v>1168</v>
      </c>
      <c r="Y2228" s="4" t="s">
        <v>7613</v>
      </c>
      <c r="Z2228" s="4" t="s">
        <v>4503</v>
      </c>
      <c r="AC2228" s="4">
        <v>44</v>
      </c>
      <c r="AD2228" s="4" t="s">
        <v>480</v>
      </c>
      <c r="AE2228" s="4" t="s">
        <v>481</v>
      </c>
      <c r="AJ2228" s="4" t="s">
        <v>34</v>
      </c>
      <c r="AK2228" s="4" t="s">
        <v>35</v>
      </c>
      <c r="AL2228" s="4" t="s">
        <v>893</v>
      </c>
      <c r="AM2228" s="4" t="s">
        <v>894</v>
      </c>
      <c r="AT2228" s="4" t="s">
        <v>82</v>
      </c>
      <c r="AU2228" s="4" t="s">
        <v>83</v>
      </c>
      <c r="AV2228" s="4" t="s">
        <v>7614</v>
      </c>
      <c r="AW2228" s="4" t="s">
        <v>2367</v>
      </c>
      <c r="BG2228" s="4" t="s">
        <v>82</v>
      </c>
      <c r="BH2228" s="4" t="s">
        <v>83</v>
      </c>
      <c r="BI2228" s="4" t="s">
        <v>7615</v>
      </c>
      <c r="BJ2228" s="4" t="s">
        <v>7564</v>
      </c>
      <c r="BK2228" s="4" t="s">
        <v>7616</v>
      </c>
      <c r="BL2228" s="4" t="s">
        <v>7617</v>
      </c>
      <c r="BM2228" s="4" t="s">
        <v>2449</v>
      </c>
      <c r="BN2228" s="4" t="s">
        <v>2450</v>
      </c>
      <c r="BO2228" s="4" t="s">
        <v>82</v>
      </c>
      <c r="BP2228" s="4" t="s">
        <v>83</v>
      </c>
      <c r="BQ2228" s="4" t="s">
        <v>7618</v>
      </c>
      <c r="BR2228" s="4" t="s">
        <v>7619</v>
      </c>
      <c r="BS2228" s="4" t="s">
        <v>5466</v>
      </c>
      <c r="BT2228" s="4" t="s">
        <v>5467</v>
      </c>
    </row>
    <row r="2229" spans="1:72" ht="13.5" customHeight="1">
      <c r="A2229" s="6" t="str">
        <f>HYPERLINK("http://kyu.snu.ac.kr/sdhj/index.jsp?type=hj/GK14791_00IM0001_162a.jpg","1870_해북촌_162a")</f>
        <v>1870_해북촌_162a</v>
      </c>
      <c r="B2229" s="4">
        <v>1870</v>
      </c>
      <c r="C2229" s="4" t="s">
        <v>9152</v>
      </c>
      <c r="D2229" s="4" t="s">
        <v>9153</v>
      </c>
      <c r="E2229" s="4">
        <v>2228</v>
      </c>
      <c r="F2229" s="4">
        <v>14</v>
      </c>
      <c r="G2229" s="4" t="s">
        <v>7555</v>
      </c>
      <c r="H2229" s="4" t="s">
        <v>7556</v>
      </c>
      <c r="I2229" s="4">
        <v>1</v>
      </c>
      <c r="L2229" s="4">
        <v>6</v>
      </c>
      <c r="M2229" s="4" t="s">
        <v>7611</v>
      </c>
      <c r="N2229" s="4" t="s">
        <v>7612</v>
      </c>
      <c r="S2229" s="4" t="s">
        <v>96</v>
      </c>
      <c r="T2229" s="4" t="s">
        <v>97</v>
      </c>
      <c r="W2229" s="4" t="s">
        <v>2414</v>
      </c>
      <c r="X2229" s="4" t="s">
        <v>2415</v>
      </c>
      <c r="Y2229" s="4" t="s">
        <v>100</v>
      </c>
      <c r="Z2229" s="4" t="s">
        <v>101</v>
      </c>
      <c r="AC2229" s="4">
        <v>38</v>
      </c>
      <c r="AD2229" s="4" t="s">
        <v>232</v>
      </c>
      <c r="AE2229" s="4" t="s">
        <v>233</v>
      </c>
      <c r="AJ2229" s="4" t="s">
        <v>34</v>
      </c>
      <c r="AK2229" s="4" t="s">
        <v>35</v>
      </c>
      <c r="AL2229" s="4" t="s">
        <v>727</v>
      </c>
      <c r="AM2229" s="4" t="s">
        <v>728</v>
      </c>
      <c r="AT2229" s="4" t="s">
        <v>82</v>
      </c>
      <c r="AU2229" s="4" t="s">
        <v>83</v>
      </c>
      <c r="AV2229" s="4" t="s">
        <v>7620</v>
      </c>
      <c r="AW2229" s="4" t="s">
        <v>7621</v>
      </c>
      <c r="BG2229" s="4" t="s">
        <v>82</v>
      </c>
      <c r="BH2229" s="4" t="s">
        <v>83</v>
      </c>
      <c r="BI2229" s="4" t="s">
        <v>7594</v>
      </c>
      <c r="BJ2229" s="4" t="s">
        <v>7595</v>
      </c>
      <c r="BK2229" s="4" t="s">
        <v>82</v>
      </c>
      <c r="BL2229" s="4" t="s">
        <v>83</v>
      </c>
      <c r="BM2229" s="4" t="s">
        <v>1321</v>
      </c>
      <c r="BN2229" s="4" t="s">
        <v>1322</v>
      </c>
      <c r="BO2229" s="4" t="s">
        <v>82</v>
      </c>
      <c r="BP2229" s="4" t="s">
        <v>83</v>
      </c>
      <c r="BQ2229" s="4" t="s">
        <v>7622</v>
      </c>
      <c r="BR2229" s="4" t="s">
        <v>7623</v>
      </c>
      <c r="BS2229" s="4" t="s">
        <v>80</v>
      </c>
      <c r="BT2229" s="4" t="s">
        <v>81</v>
      </c>
    </row>
    <row r="2230" spans="1:72" ht="13.5" customHeight="1">
      <c r="A2230" s="6" t="str">
        <f>HYPERLINK("http://kyu.snu.ac.kr/sdhj/index.jsp?type=hj/GK14791_00IM0001_162a.jpg","1870_해북촌_162a")</f>
        <v>1870_해북촌_162a</v>
      </c>
      <c r="B2230" s="4">
        <v>1870</v>
      </c>
      <c r="C2230" s="4" t="s">
        <v>10217</v>
      </c>
      <c r="D2230" s="4" t="s">
        <v>10218</v>
      </c>
      <c r="E2230" s="4">
        <v>2229</v>
      </c>
      <c r="F2230" s="4">
        <v>14</v>
      </c>
      <c r="G2230" s="4" t="s">
        <v>7555</v>
      </c>
      <c r="H2230" s="4" t="s">
        <v>7556</v>
      </c>
      <c r="I2230" s="4">
        <v>1</v>
      </c>
      <c r="L2230" s="4">
        <v>6</v>
      </c>
      <c r="M2230" s="4" t="s">
        <v>7611</v>
      </c>
      <c r="N2230" s="4" t="s">
        <v>7612</v>
      </c>
      <c r="T2230" s="4" t="s">
        <v>9710</v>
      </c>
      <c r="U2230" s="4" t="s">
        <v>138</v>
      </c>
      <c r="V2230" s="4" t="s">
        <v>139</v>
      </c>
      <c r="Y2230" s="4" t="s">
        <v>7624</v>
      </c>
      <c r="Z2230" s="4" t="s">
        <v>7625</v>
      </c>
      <c r="AD2230" s="4" t="s">
        <v>282</v>
      </c>
      <c r="AE2230" s="4" t="s">
        <v>283</v>
      </c>
    </row>
    <row r="2231" spans="1:72" ht="13.5" customHeight="1">
      <c r="A2231" s="6" t="str">
        <f>HYPERLINK("http://kyu.snu.ac.kr/sdhj/index.jsp?type=hj/GK14791_00IM0001_162a.jpg","1870_해북촌_162a")</f>
        <v>1870_해북촌_162a</v>
      </c>
      <c r="B2231" s="4">
        <v>1870</v>
      </c>
      <c r="C2231" s="4" t="s">
        <v>9169</v>
      </c>
      <c r="D2231" s="4" t="s">
        <v>9170</v>
      </c>
      <c r="E2231" s="4">
        <v>2230</v>
      </c>
      <c r="F2231" s="4">
        <v>14</v>
      </c>
      <c r="G2231" s="4" t="s">
        <v>7555</v>
      </c>
      <c r="H2231" s="4" t="s">
        <v>7556</v>
      </c>
      <c r="I2231" s="4">
        <v>1</v>
      </c>
      <c r="L2231" s="4">
        <v>6</v>
      </c>
      <c r="M2231" s="4" t="s">
        <v>7611</v>
      </c>
      <c r="N2231" s="4" t="s">
        <v>7612</v>
      </c>
      <c r="T2231" s="4" t="s">
        <v>9710</v>
      </c>
      <c r="U2231" s="4" t="s">
        <v>138</v>
      </c>
      <c r="V2231" s="4" t="s">
        <v>139</v>
      </c>
      <c r="Y2231" s="4" t="s">
        <v>3407</v>
      </c>
      <c r="Z2231" s="4" t="s">
        <v>3408</v>
      </c>
      <c r="AD2231" s="4" t="s">
        <v>287</v>
      </c>
      <c r="AE2231" s="4" t="s">
        <v>288</v>
      </c>
    </row>
    <row r="2232" spans="1:72" ht="13.5" customHeight="1">
      <c r="A2232" s="6" t="str">
        <f>HYPERLINK("http://kyu.snu.ac.kr/sdhj/index.jsp?type=hj/GK14791_00IM0001_162b.jpg","1870_해북촌_162b")</f>
        <v>1870_해북촌_162b</v>
      </c>
      <c r="B2232" s="4">
        <v>1870</v>
      </c>
      <c r="C2232" s="4" t="s">
        <v>9169</v>
      </c>
      <c r="D2232" s="4" t="s">
        <v>9170</v>
      </c>
      <c r="E2232" s="4">
        <v>2231</v>
      </c>
      <c r="F2232" s="4">
        <v>15</v>
      </c>
      <c r="G2232" s="4" t="s">
        <v>7626</v>
      </c>
      <c r="H2232" s="4" t="s">
        <v>7627</v>
      </c>
      <c r="I2232" s="4">
        <v>1</v>
      </c>
      <c r="J2232" s="4" t="s">
        <v>7628</v>
      </c>
      <c r="K2232" s="4" t="s">
        <v>7629</v>
      </c>
      <c r="L2232" s="4">
        <v>1</v>
      </c>
      <c r="M2232" s="4" t="s">
        <v>7630</v>
      </c>
      <c r="N2232" s="4" t="s">
        <v>7631</v>
      </c>
      <c r="Q2232" s="4" t="s">
        <v>7632</v>
      </c>
      <c r="R2232" s="4" t="s">
        <v>7633</v>
      </c>
      <c r="T2232" s="4" t="s">
        <v>9431</v>
      </c>
      <c r="U2232" s="4" t="s">
        <v>73</v>
      </c>
      <c r="V2232" s="4" t="s">
        <v>74</v>
      </c>
      <c r="W2232" s="4" t="s">
        <v>10561</v>
      </c>
      <c r="X2232" s="4" t="s">
        <v>10562</v>
      </c>
      <c r="Y2232" s="4" t="s">
        <v>7634</v>
      </c>
      <c r="Z2232" s="4" t="s">
        <v>7635</v>
      </c>
      <c r="AC2232" s="4">
        <v>59</v>
      </c>
      <c r="AD2232" s="4" t="s">
        <v>378</v>
      </c>
      <c r="AE2232" s="4" t="s">
        <v>379</v>
      </c>
      <c r="AJ2232" s="4" t="s">
        <v>34</v>
      </c>
      <c r="AK2232" s="4" t="s">
        <v>35</v>
      </c>
      <c r="AL2232" s="4" t="s">
        <v>4108</v>
      </c>
      <c r="AM2232" s="4" t="s">
        <v>4109</v>
      </c>
      <c r="AT2232" s="4" t="s">
        <v>73</v>
      </c>
      <c r="AU2232" s="4" t="s">
        <v>74</v>
      </c>
      <c r="AV2232" s="4" t="s">
        <v>7636</v>
      </c>
      <c r="AW2232" s="4" t="s">
        <v>7637</v>
      </c>
      <c r="BG2232" s="4" t="s">
        <v>336</v>
      </c>
      <c r="BH2232" s="4" t="s">
        <v>337</v>
      </c>
      <c r="BI2232" s="4" t="s">
        <v>7638</v>
      </c>
      <c r="BJ2232" s="4" t="s">
        <v>10563</v>
      </c>
      <c r="BK2232" s="4" t="s">
        <v>82</v>
      </c>
      <c r="BL2232" s="4" t="s">
        <v>83</v>
      </c>
      <c r="BM2232" s="4" t="s">
        <v>7639</v>
      </c>
      <c r="BN2232" s="4" t="s">
        <v>6782</v>
      </c>
      <c r="BO2232" s="4" t="s">
        <v>82</v>
      </c>
      <c r="BP2232" s="4" t="s">
        <v>83</v>
      </c>
      <c r="BQ2232" s="4" t="s">
        <v>7640</v>
      </c>
      <c r="BR2232" s="4" t="s">
        <v>7641</v>
      </c>
      <c r="BS2232" s="4" t="s">
        <v>222</v>
      </c>
      <c r="BT2232" s="4" t="s">
        <v>223</v>
      </c>
    </row>
    <row r="2233" spans="1:72" ht="13.5" customHeight="1">
      <c r="A2233" s="6" t="str">
        <f>HYPERLINK("http://kyu.snu.ac.kr/sdhj/index.jsp?type=hj/GK14791_00IM0001_162b.jpg","1870_해북촌_162b")</f>
        <v>1870_해북촌_162b</v>
      </c>
      <c r="B2233" s="4">
        <v>1870</v>
      </c>
      <c r="C2233" s="4" t="s">
        <v>9269</v>
      </c>
      <c r="D2233" s="4" t="s">
        <v>9270</v>
      </c>
      <c r="E2233" s="4">
        <v>2232</v>
      </c>
      <c r="F2233" s="4">
        <v>15</v>
      </c>
      <c r="G2233" s="4" t="s">
        <v>7626</v>
      </c>
      <c r="H2233" s="4" t="s">
        <v>7627</v>
      </c>
      <c r="I2233" s="4">
        <v>1</v>
      </c>
      <c r="L2233" s="4">
        <v>1</v>
      </c>
      <c r="M2233" s="4" t="s">
        <v>7630</v>
      </c>
      <c r="N2233" s="4" t="s">
        <v>7631</v>
      </c>
      <c r="S2233" s="4" t="s">
        <v>96</v>
      </c>
      <c r="T2233" s="4" t="s">
        <v>97</v>
      </c>
      <c r="W2233" s="4" t="s">
        <v>558</v>
      </c>
      <c r="X2233" s="4" t="s">
        <v>559</v>
      </c>
      <c r="Y2233" s="4" t="s">
        <v>100</v>
      </c>
      <c r="Z2233" s="4" t="s">
        <v>101</v>
      </c>
      <c r="AC2233" s="4">
        <v>59</v>
      </c>
      <c r="AD2233" s="4" t="s">
        <v>378</v>
      </c>
      <c r="AE2233" s="4" t="s">
        <v>379</v>
      </c>
      <c r="AJ2233" s="4" t="s">
        <v>34</v>
      </c>
      <c r="AK2233" s="4" t="s">
        <v>35</v>
      </c>
      <c r="AL2233" s="4" t="s">
        <v>883</v>
      </c>
      <c r="AM2233" s="4" t="s">
        <v>884</v>
      </c>
      <c r="AT2233" s="4" t="s">
        <v>82</v>
      </c>
      <c r="AU2233" s="4" t="s">
        <v>83</v>
      </c>
      <c r="AV2233" s="4" t="s">
        <v>7642</v>
      </c>
      <c r="AW2233" s="4" t="s">
        <v>7643</v>
      </c>
      <c r="BG2233" s="4" t="s">
        <v>1812</v>
      </c>
      <c r="BH2233" s="4" t="s">
        <v>1813</v>
      </c>
      <c r="BI2233" s="4" t="s">
        <v>7644</v>
      </c>
      <c r="BJ2233" s="4" t="s">
        <v>7645</v>
      </c>
      <c r="BK2233" s="4" t="s">
        <v>2969</v>
      </c>
      <c r="BL2233" s="4" t="s">
        <v>2970</v>
      </c>
      <c r="BM2233" s="4" t="s">
        <v>6934</v>
      </c>
      <c r="BN2233" s="4" t="s">
        <v>6101</v>
      </c>
      <c r="BO2233" s="4" t="s">
        <v>82</v>
      </c>
      <c r="BP2233" s="4" t="s">
        <v>83</v>
      </c>
      <c r="BQ2233" s="4" t="s">
        <v>7646</v>
      </c>
      <c r="BR2233" s="4" t="s">
        <v>7647</v>
      </c>
      <c r="BS2233" s="4" t="s">
        <v>222</v>
      </c>
      <c r="BT2233" s="4" t="s">
        <v>223</v>
      </c>
    </row>
    <row r="2234" spans="1:72" ht="13.5" customHeight="1">
      <c r="A2234" s="6" t="str">
        <f>HYPERLINK("http://kyu.snu.ac.kr/sdhj/index.jsp?type=hj/GK14791_00IM0001_162b.jpg","1870_해북촌_162b")</f>
        <v>1870_해북촌_162b</v>
      </c>
      <c r="B2234" s="4">
        <v>1870</v>
      </c>
      <c r="C2234" s="4" t="s">
        <v>9454</v>
      </c>
      <c r="D2234" s="4" t="s">
        <v>9455</v>
      </c>
      <c r="E2234" s="4">
        <v>2233</v>
      </c>
      <c r="F2234" s="4">
        <v>15</v>
      </c>
      <c r="G2234" s="4" t="s">
        <v>7626</v>
      </c>
      <c r="H2234" s="4" t="s">
        <v>7627</v>
      </c>
      <c r="I2234" s="4">
        <v>1</v>
      </c>
      <c r="L2234" s="4">
        <v>1</v>
      </c>
      <c r="M2234" s="4" t="s">
        <v>7630</v>
      </c>
      <c r="N2234" s="4" t="s">
        <v>7631</v>
      </c>
      <c r="S2234" s="4" t="s">
        <v>165</v>
      </c>
      <c r="T2234" s="4" t="s">
        <v>166</v>
      </c>
      <c r="Y2234" s="4" t="s">
        <v>2908</v>
      </c>
      <c r="Z2234" s="4" t="s">
        <v>2909</v>
      </c>
      <c r="AC2234" s="4">
        <v>53</v>
      </c>
      <c r="AD2234" s="4" t="s">
        <v>142</v>
      </c>
      <c r="AE2234" s="4" t="s">
        <v>143</v>
      </c>
    </row>
    <row r="2235" spans="1:72" ht="13.5" customHeight="1">
      <c r="A2235" s="6" t="str">
        <f>HYPERLINK("http://kyu.snu.ac.kr/sdhj/index.jsp?type=hj/GK14791_00IM0001_162b.jpg","1870_해북촌_162b")</f>
        <v>1870_해북촌_162b</v>
      </c>
      <c r="B2235" s="4">
        <v>1870</v>
      </c>
      <c r="C2235" s="4" t="s">
        <v>9432</v>
      </c>
      <c r="D2235" s="4" t="s">
        <v>9433</v>
      </c>
      <c r="E2235" s="4">
        <v>2234</v>
      </c>
      <c r="F2235" s="4">
        <v>15</v>
      </c>
      <c r="G2235" s="4" t="s">
        <v>7626</v>
      </c>
      <c r="H2235" s="4" t="s">
        <v>7627</v>
      </c>
      <c r="I2235" s="4">
        <v>1</v>
      </c>
      <c r="L2235" s="4">
        <v>1</v>
      </c>
      <c r="M2235" s="4" t="s">
        <v>7630</v>
      </c>
      <c r="N2235" s="4" t="s">
        <v>7631</v>
      </c>
      <c r="S2235" s="4" t="s">
        <v>1092</v>
      </c>
      <c r="T2235" s="4" t="s">
        <v>495</v>
      </c>
      <c r="W2235" s="4" t="s">
        <v>10564</v>
      </c>
      <c r="X2235" s="4" t="s">
        <v>10565</v>
      </c>
      <c r="Y2235" s="4" t="s">
        <v>100</v>
      </c>
      <c r="Z2235" s="4" t="s">
        <v>101</v>
      </c>
      <c r="AC2235" s="4">
        <v>53</v>
      </c>
      <c r="AD2235" s="4" t="s">
        <v>142</v>
      </c>
      <c r="AE2235" s="4" t="s">
        <v>143</v>
      </c>
    </row>
    <row r="2236" spans="1:72" ht="13.5" customHeight="1">
      <c r="A2236" s="6" t="str">
        <f>HYPERLINK("http://kyu.snu.ac.kr/sdhj/index.jsp?type=hj/GK14791_00IM0001_162b.jpg","1870_해북촌_162b")</f>
        <v>1870_해북촌_162b</v>
      </c>
      <c r="B2236" s="4">
        <v>1870</v>
      </c>
      <c r="C2236" s="4" t="s">
        <v>9432</v>
      </c>
      <c r="D2236" s="4" t="s">
        <v>9433</v>
      </c>
      <c r="E2236" s="4">
        <v>2235</v>
      </c>
      <c r="F2236" s="4">
        <v>15</v>
      </c>
      <c r="G2236" s="4" t="s">
        <v>7626</v>
      </c>
      <c r="H2236" s="4" t="s">
        <v>7627</v>
      </c>
      <c r="I2236" s="4">
        <v>1</v>
      </c>
      <c r="L2236" s="4">
        <v>1</v>
      </c>
      <c r="M2236" s="4" t="s">
        <v>7630</v>
      </c>
      <c r="N2236" s="4" t="s">
        <v>7631</v>
      </c>
      <c r="T2236" s="4" t="s">
        <v>9434</v>
      </c>
      <c r="U2236" s="4" t="s">
        <v>138</v>
      </c>
      <c r="V2236" s="4" t="s">
        <v>139</v>
      </c>
      <c r="Y2236" s="4" t="s">
        <v>7648</v>
      </c>
      <c r="Z2236" s="4" t="s">
        <v>7649</v>
      </c>
      <c r="AD2236" s="4" t="s">
        <v>621</v>
      </c>
      <c r="AE2236" s="4" t="s">
        <v>622</v>
      </c>
    </row>
    <row r="2237" spans="1:72" ht="13.5" customHeight="1">
      <c r="A2237" s="6" t="str">
        <f>HYPERLINK("http://kyu.snu.ac.kr/sdhj/index.jsp?type=hj/GK14791_00IM0001_162b.jpg","1870_해북촌_162b")</f>
        <v>1870_해북촌_162b</v>
      </c>
      <c r="B2237" s="4">
        <v>1870</v>
      </c>
      <c r="C2237" s="4" t="s">
        <v>9432</v>
      </c>
      <c r="D2237" s="4" t="s">
        <v>9433</v>
      </c>
      <c r="E2237" s="4">
        <v>2236</v>
      </c>
      <c r="F2237" s="4">
        <v>15</v>
      </c>
      <c r="G2237" s="4" t="s">
        <v>7626</v>
      </c>
      <c r="H2237" s="4" t="s">
        <v>7627</v>
      </c>
      <c r="I2237" s="4">
        <v>1</v>
      </c>
      <c r="L2237" s="4">
        <v>1</v>
      </c>
      <c r="M2237" s="4" t="s">
        <v>7630</v>
      </c>
      <c r="N2237" s="4" t="s">
        <v>7631</v>
      </c>
      <c r="T2237" s="4" t="s">
        <v>9434</v>
      </c>
      <c r="U2237" s="4" t="s">
        <v>138</v>
      </c>
      <c r="V2237" s="4" t="s">
        <v>139</v>
      </c>
      <c r="Y2237" s="4" t="s">
        <v>1122</v>
      </c>
      <c r="Z2237" s="4" t="s">
        <v>1123</v>
      </c>
      <c r="AD2237" s="4" t="s">
        <v>378</v>
      </c>
      <c r="AE2237" s="4" t="s">
        <v>379</v>
      </c>
    </row>
    <row r="2238" spans="1:72" ht="13.5" customHeight="1">
      <c r="A2238" s="6" t="str">
        <f>HYPERLINK("http://kyu.snu.ac.kr/sdhj/index.jsp?type=hj/GK14791_00IM0001_162b.jpg","1870_해북촌_162b")</f>
        <v>1870_해북촌_162b</v>
      </c>
      <c r="B2238" s="4">
        <v>1870</v>
      </c>
      <c r="C2238" s="4" t="s">
        <v>9432</v>
      </c>
      <c r="D2238" s="4" t="s">
        <v>9433</v>
      </c>
      <c r="E2238" s="4">
        <v>2237</v>
      </c>
      <c r="F2238" s="4">
        <v>15</v>
      </c>
      <c r="G2238" s="4" t="s">
        <v>7626</v>
      </c>
      <c r="H2238" s="4" t="s">
        <v>7627</v>
      </c>
      <c r="I2238" s="4">
        <v>1</v>
      </c>
      <c r="L2238" s="4">
        <v>2</v>
      </c>
      <c r="M2238" s="4" t="s">
        <v>7650</v>
      </c>
      <c r="N2238" s="4" t="s">
        <v>7651</v>
      </c>
      <c r="T2238" s="4" t="s">
        <v>9264</v>
      </c>
      <c r="U2238" s="4" t="s">
        <v>73</v>
      </c>
      <c r="V2238" s="4" t="s">
        <v>74</v>
      </c>
      <c r="W2238" s="4" t="s">
        <v>3992</v>
      </c>
      <c r="X2238" s="4" t="s">
        <v>3993</v>
      </c>
      <c r="Y2238" s="4" t="s">
        <v>1705</v>
      </c>
      <c r="Z2238" s="4" t="s">
        <v>1706</v>
      </c>
      <c r="AC2238" s="4">
        <v>74</v>
      </c>
      <c r="AD2238" s="4" t="s">
        <v>480</v>
      </c>
      <c r="AE2238" s="4" t="s">
        <v>481</v>
      </c>
      <c r="AJ2238" s="4" t="s">
        <v>34</v>
      </c>
      <c r="AK2238" s="4" t="s">
        <v>35</v>
      </c>
      <c r="AL2238" s="4" t="s">
        <v>4108</v>
      </c>
      <c r="AM2238" s="4" t="s">
        <v>4109</v>
      </c>
      <c r="AT2238" s="4" t="s">
        <v>82</v>
      </c>
      <c r="AU2238" s="4" t="s">
        <v>83</v>
      </c>
      <c r="AV2238" s="4" t="s">
        <v>6973</v>
      </c>
      <c r="AW2238" s="4" t="s">
        <v>6893</v>
      </c>
      <c r="BG2238" s="4" t="s">
        <v>82</v>
      </c>
      <c r="BH2238" s="4" t="s">
        <v>83</v>
      </c>
      <c r="BI2238" s="4" t="s">
        <v>6779</v>
      </c>
      <c r="BJ2238" s="4" t="s">
        <v>6780</v>
      </c>
      <c r="BK2238" s="4" t="s">
        <v>348</v>
      </c>
      <c r="BL2238" s="4" t="s">
        <v>349</v>
      </c>
      <c r="BM2238" s="4" t="s">
        <v>7639</v>
      </c>
      <c r="BN2238" s="4" t="s">
        <v>6782</v>
      </c>
      <c r="BO2238" s="4" t="s">
        <v>82</v>
      </c>
      <c r="BP2238" s="4" t="s">
        <v>83</v>
      </c>
      <c r="BQ2238" s="4" t="s">
        <v>7652</v>
      </c>
      <c r="BR2238" s="4" t="s">
        <v>7653</v>
      </c>
      <c r="BS2238" s="4" t="s">
        <v>727</v>
      </c>
      <c r="BT2238" s="4" t="s">
        <v>728</v>
      </c>
    </row>
    <row r="2239" spans="1:72" ht="13.5" customHeight="1">
      <c r="A2239" s="6" t="str">
        <f>HYPERLINK("http://kyu.snu.ac.kr/sdhj/index.jsp?type=hj/GK14791_00IM0001_162b.jpg","1870_해북촌_162b")</f>
        <v>1870_해북촌_162b</v>
      </c>
      <c r="B2239" s="4">
        <v>1870</v>
      </c>
      <c r="C2239" s="4" t="s">
        <v>9047</v>
      </c>
      <c r="D2239" s="4" t="s">
        <v>9048</v>
      </c>
      <c r="E2239" s="4">
        <v>2238</v>
      </c>
      <c r="F2239" s="4">
        <v>15</v>
      </c>
      <c r="G2239" s="4" t="s">
        <v>7626</v>
      </c>
      <c r="H2239" s="4" t="s">
        <v>7627</v>
      </c>
      <c r="I2239" s="4">
        <v>1</v>
      </c>
      <c r="L2239" s="4">
        <v>2</v>
      </c>
      <c r="M2239" s="4" t="s">
        <v>7650</v>
      </c>
      <c r="N2239" s="4" t="s">
        <v>7651</v>
      </c>
      <c r="S2239" s="4" t="s">
        <v>96</v>
      </c>
      <c r="T2239" s="4" t="s">
        <v>97</v>
      </c>
      <c r="W2239" s="4" t="s">
        <v>1167</v>
      </c>
      <c r="X2239" s="4" t="s">
        <v>1168</v>
      </c>
      <c r="Y2239" s="4" t="s">
        <v>100</v>
      </c>
      <c r="Z2239" s="4" t="s">
        <v>101</v>
      </c>
      <c r="AC2239" s="4">
        <v>74</v>
      </c>
      <c r="AD2239" s="4" t="s">
        <v>480</v>
      </c>
      <c r="AE2239" s="4" t="s">
        <v>481</v>
      </c>
      <c r="AJ2239" s="4" t="s">
        <v>104</v>
      </c>
      <c r="AK2239" s="4" t="s">
        <v>105</v>
      </c>
      <c r="AL2239" s="4" t="s">
        <v>893</v>
      </c>
      <c r="AM2239" s="4" t="s">
        <v>894</v>
      </c>
      <c r="AT2239" s="4" t="s">
        <v>82</v>
      </c>
      <c r="AU2239" s="4" t="s">
        <v>83</v>
      </c>
      <c r="AV2239" s="4" t="s">
        <v>7654</v>
      </c>
      <c r="AW2239" s="4" t="s">
        <v>7655</v>
      </c>
      <c r="BG2239" s="4" t="s">
        <v>82</v>
      </c>
      <c r="BH2239" s="4" t="s">
        <v>83</v>
      </c>
      <c r="BI2239" s="4" t="s">
        <v>7656</v>
      </c>
      <c r="BJ2239" s="4" t="s">
        <v>7657</v>
      </c>
      <c r="BK2239" s="4" t="s">
        <v>82</v>
      </c>
      <c r="BL2239" s="4" t="s">
        <v>83</v>
      </c>
      <c r="BM2239" s="4" t="s">
        <v>8988</v>
      </c>
      <c r="BN2239" s="4" t="s">
        <v>7658</v>
      </c>
      <c r="BO2239" s="4" t="s">
        <v>82</v>
      </c>
      <c r="BP2239" s="4" t="s">
        <v>83</v>
      </c>
      <c r="BQ2239" s="4" t="s">
        <v>7659</v>
      </c>
      <c r="BR2239" s="4" t="s">
        <v>7660</v>
      </c>
      <c r="BS2239" s="4" t="s">
        <v>428</v>
      </c>
      <c r="BT2239" s="4" t="s">
        <v>429</v>
      </c>
    </row>
    <row r="2240" spans="1:72" ht="13.5" customHeight="1">
      <c r="A2240" s="6" t="str">
        <f>HYPERLINK("http://kyu.snu.ac.kr/sdhj/index.jsp?type=hj/GK14791_00IM0001_162b.jpg","1870_해북촌_162b")</f>
        <v>1870_해북촌_162b</v>
      </c>
      <c r="B2240" s="4">
        <v>1870</v>
      </c>
      <c r="C2240" s="4" t="s">
        <v>9269</v>
      </c>
      <c r="D2240" s="4" t="s">
        <v>9270</v>
      </c>
      <c r="E2240" s="4">
        <v>2239</v>
      </c>
      <c r="F2240" s="4">
        <v>15</v>
      </c>
      <c r="G2240" s="4" t="s">
        <v>7626</v>
      </c>
      <c r="H2240" s="4" t="s">
        <v>7627</v>
      </c>
      <c r="I2240" s="4">
        <v>1</v>
      </c>
      <c r="L2240" s="4">
        <v>2</v>
      </c>
      <c r="M2240" s="4" t="s">
        <v>7650</v>
      </c>
      <c r="N2240" s="4" t="s">
        <v>7651</v>
      </c>
      <c r="S2240" s="4" t="s">
        <v>116</v>
      </c>
      <c r="T2240" s="4" t="s">
        <v>117</v>
      </c>
      <c r="Y2240" s="4" t="s">
        <v>6926</v>
      </c>
      <c r="Z2240" s="4" t="s">
        <v>3425</v>
      </c>
      <c r="AC2240" s="4">
        <v>36</v>
      </c>
      <c r="AD2240" s="4" t="s">
        <v>404</v>
      </c>
      <c r="AE2240" s="4" t="s">
        <v>405</v>
      </c>
    </row>
    <row r="2241" spans="1:72" ht="13.5" customHeight="1">
      <c r="A2241" s="6" t="str">
        <f>HYPERLINK("http://kyu.snu.ac.kr/sdhj/index.jsp?type=hj/GK14791_00IM0001_162b.jpg","1870_해북촌_162b")</f>
        <v>1870_해북촌_162b</v>
      </c>
      <c r="B2241" s="4">
        <v>1870</v>
      </c>
      <c r="C2241" s="4" t="s">
        <v>9269</v>
      </c>
      <c r="D2241" s="4" t="s">
        <v>9270</v>
      </c>
      <c r="E2241" s="4">
        <v>2240</v>
      </c>
      <c r="F2241" s="4">
        <v>15</v>
      </c>
      <c r="G2241" s="4" t="s">
        <v>7626</v>
      </c>
      <c r="H2241" s="4" t="s">
        <v>7627</v>
      </c>
      <c r="I2241" s="4">
        <v>1</v>
      </c>
      <c r="L2241" s="4">
        <v>2</v>
      </c>
      <c r="M2241" s="4" t="s">
        <v>7650</v>
      </c>
      <c r="N2241" s="4" t="s">
        <v>7651</v>
      </c>
      <c r="S2241" s="4" t="s">
        <v>124</v>
      </c>
      <c r="T2241" s="4" t="s">
        <v>125</v>
      </c>
      <c r="W2241" s="4" t="s">
        <v>1017</v>
      </c>
      <c r="X2241" s="4" t="s">
        <v>1018</v>
      </c>
      <c r="Y2241" s="4" t="s">
        <v>100</v>
      </c>
      <c r="Z2241" s="4" t="s">
        <v>101</v>
      </c>
      <c r="AC2241" s="4">
        <v>36</v>
      </c>
      <c r="AD2241" s="4" t="s">
        <v>404</v>
      </c>
      <c r="AE2241" s="4" t="s">
        <v>405</v>
      </c>
    </row>
    <row r="2242" spans="1:72" ht="13.5" customHeight="1">
      <c r="A2242" s="6" t="str">
        <f>HYPERLINK("http://kyu.snu.ac.kr/sdhj/index.jsp?type=hj/GK14791_00IM0001_162b.jpg","1870_해북촌_162b")</f>
        <v>1870_해북촌_162b</v>
      </c>
      <c r="B2242" s="4">
        <v>1870</v>
      </c>
      <c r="C2242" s="4" t="s">
        <v>9269</v>
      </c>
      <c r="D2242" s="4" t="s">
        <v>9270</v>
      </c>
      <c r="E2242" s="4">
        <v>2241</v>
      </c>
      <c r="F2242" s="4">
        <v>15</v>
      </c>
      <c r="G2242" s="4" t="s">
        <v>7626</v>
      </c>
      <c r="H2242" s="4" t="s">
        <v>7627</v>
      </c>
      <c r="I2242" s="4">
        <v>1</v>
      </c>
      <c r="L2242" s="4">
        <v>2</v>
      </c>
      <c r="M2242" s="4" t="s">
        <v>7650</v>
      </c>
      <c r="N2242" s="4" t="s">
        <v>7651</v>
      </c>
      <c r="T2242" s="4" t="s">
        <v>9273</v>
      </c>
      <c r="U2242" s="4" t="s">
        <v>138</v>
      </c>
      <c r="V2242" s="4" t="s">
        <v>139</v>
      </c>
      <c r="Y2242" s="4" t="s">
        <v>1124</v>
      </c>
      <c r="Z2242" s="4" t="s">
        <v>1125</v>
      </c>
      <c r="AD2242" s="4" t="s">
        <v>480</v>
      </c>
      <c r="AE2242" s="4" t="s">
        <v>481</v>
      </c>
    </row>
    <row r="2243" spans="1:72" ht="13.5" customHeight="1">
      <c r="A2243" s="6" t="str">
        <f>HYPERLINK("http://kyu.snu.ac.kr/sdhj/index.jsp?type=hj/GK14791_00IM0001_162b.jpg","1870_해북촌_162b")</f>
        <v>1870_해북촌_162b</v>
      </c>
      <c r="B2243" s="4">
        <v>1870</v>
      </c>
      <c r="C2243" s="4" t="s">
        <v>9269</v>
      </c>
      <c r="D2243" s="4" t="s">
        <v>9270</v>
      </c>
      <c r="E2243" s="4">
        <v>2242</v>
      </c>
      <c r="F2243" s="4">
        <v>15</v>
      </c>
      <c r="G2243" s="4" t="s">
        <v>7626</v>
      </c>
      <c r="H2243" s="4" t="s">
        <v>7627</v>
      </c>
      <c r="I2243" s="4">
        <v>1</v>
      </c>
      <c r="L2243" s="4">
        <v>3</v>
      </c>
      <c r="M2243" s="4" t="s">
        <v>7628</v>
      </c>
      <c r="N2243" s="4" t="s">
        <v>7629</v>
      </c>
      <c r="T2243" s="4" t="s">
        <v>10478</v>
      </c>
      <c r="U2243" s="4" t="s">
        <v>73</v>
      </c>
      <c r="V2243" s="4" t="s">
        <v>74</v>
      </c>
      <c r="W2243" s="4" t="s">
        <v>3992</v>
      </c>
      <c r="X2243" s="4" t="s">
        <v>3993</v>
      </c>
      <c r="Y2243" s="4" t="s">
        <v>7661</v>
      </c>
      <c r="Z2243" s="4" t="s">
        <v>5157</v>
      </c>
      <c r="AC2243" s="4">
        <v>41</v>
      </c>
      <c r="AD2243" s="4" t="s">
        <v>174</v>
      </c>
      <c r="AE2243" s="4" t="s">
        <v>175</v>
      </c>
      <c r="AJ2243" s="4" t="s">
        <v>34</v>
      </c>
      <c r="AK2243" s="4" t="s">
        <v>35</v>
      </c>
      <c r="AL2243" s="4" t="s">
        <v>4108</v>
      </c>
      <c r="AM2243" s="4" t="s">
        <v>4109</v>
      </c>
      <c r="AT2243" s="4" t="s">
        <v>82</v>
      </c>
      <c r="AU2243" s="4" t="s">
        <v>83</v>
      </c>
      <c r="AV2243" s="4" t="s">
        <v>1531</v>
      </c>
      <c r="AW2243" s="4" t="s">
        <v>1532</v>
      </c>
      <c r="BG2243" s="4" t="s">
        <v>82</v>
      </c>
      <c r="BH2243" s="4" t="s">
        <v>83</v>
      </c>
      <c r="BI2243" s="4" t="s">
        <v>10566</v>
      </c>
      <c r="BJ2243" s="4" t="s">
        <v>10567</v>
      </c>
      <c r="BO2243" s="4" t="s">
        <v>82</v>
      </c>
      <c r="BP2243" s="4" t="s">
        <v>83</v>
      </c>
      <c r="BQ2243" s="4" t="s">
        <v>10568</v>
      </c>
      <c r="BR2243" s="4" t="s">
        <v>7662</v>
      </c>
      <c r="BS2243" s="4" t="s">
        <v>202</v>
      </c>
      <c r="BT2243" s="4" t="s">
        <v>203</v>
      </c>
    </row>
    <row r="2244" spans="1:72" ht="13.5" customHeight="1">
      <c r="A2244" s="6" t="str">
        <f>HYPERLINK("http://kyu.snu.ac.kr/sdhj/index.jsp?type=hj/GK14791_00IM0001_162b.jpg","1870_해북촌_162b")</f>
        <v>1870_해북촌_162b</v>
      </c>
      <c r="B2244" s="4">
        <v>1870</v>
      </c>
      <c r="C2244" s="4" t="s">
        <v>9417</v>
      </c>
      <c r="D2244" s="4" t="s">
        <v>9418</v>
      </c>
      <c r="E2244" s="4">
        <v>2243</v>
      </c>
      <c r="F2244" s="4">
        <v>15</v>
      </c>
      <c r="G2244" s="4" t="s">
        <v>7626</v>
      </c>
      <c r="H2244" s="4" t="s">
        <v>7627</v>
      </c>
      <c r="I2244" s="4">
        <v>1</v>
      </c>
      <c r="L2244" s="4">
        <v>3</v>
      </c>
      <c r="M2244" s="4" t="s">
        <v>7628</v>
      </c>
      <c r="N2244" s="4" t="s">
        <v>7629</v>
      </c>
      <c r="S2244" s="4" t="s">
        <v>96</v>
      </c>
      <c r="T2244" s="4" t="s">
        <v>97</v>
      </c>
      <c r="W2244" s="4" t="s">
        <v>426</v>
      </c>
      <c r="X2244" s="4" t="s">
        <v>427</v>
      </c>
      <c r="Y2244" s="4" t="s">
        <v>100</v>
      </c>
      <c r="Z2244" s="4" t="s">
        <v>101</v>
      </c>
      <c r="AC2244" s="4">
        <v>39</v>
      </c>
      <c r="AD2244" s="4" t="s">
        <v>232</v>
      </c>
      <c r="AE2244" s="4" t="s">
        <v>233</v>
      </c>
      <c r="AJ2244" s="4" t="s">
        <v>104</v>
      </c>
      <c r="AK2244" s="4" t="s">
        <v>105</v>
      </c>
      <c r="AL2244" s="4" t="s">
        <v>428</v>
      </c>
      <c r="AM2244" s="4" t="s">
        <v>429</v>
      </c>
      <c r="AT2244" s="4" t="s">
        <v>82</v>
      </c>
      <c r="AU2244" s="4" t="s">
        <v>83</v>
      </c>
      <c r="AV2244" s="4" t="s">
        <v>1505</v>
      </c>
      <c r="AW2244" s="4" t="s">
        <v>1506</v>
      </c>
      <c r="BG2244" s="4" t="s">
        <v>82</v>
      </c>
      <c r="BH2244" s="4" t="s">
        <v>83</v>
      </c>
      <c r="BI2244" s="4" t="s">
        <v>4882</v>
      </c>
      <c r="BJ2244" s="4" t="s">
        <v>4883</v>
      </c>
      <c r="BK2244" s="4" t="s">
        <v>82</v>
      </c>
      <c r="BL2244" s="4" t="s">
        <v>83</v>
      </c>
      <c r="BM2244" s="4" t="s">
        <v>4884</v>
      </c>
      <c r="BN2244" s="4" t="s">
        <v>792</v>
      </c>
      <c r="BO2244" s="4" t="s">
        <v>82</v>
      </c>
      <c r="BP2244" s="4" t="s">
        <v>83</v>
      </c>
      <c r="BQ2244" s="4" t="s">
        <v>7663</v>
      </c>
      <c r="BR2244" s="4" t="s">
        <v>7664</v>
      </c>
      <c r="BS2244" s="4" t="s">
        <v>115</v>
      </c>
      <c r="BT2244" s="4" t="s">
        <v>10569</v>
      </c>
    </row>
    <row r="2245" spans="1:72" ht="13.5" customHeight="1">
      <c r="A2245" s="6" t="str">
        <f>HYPERLINK("http://kyu.snu.ac.kr/sdhj/index.jsp?type=hj/GK14791_00IM0001_162b.jpg","1870_해북촌_162b")</f>
        <v>1870_해북촌_162b</v>
      </c>
      <c r="B2245" s="4">
        <v>1870</v>
      </c>
      <c r="C2245" s="4" t="s">
        <v>9278</v>
      </c>
      <c r="D2245" s="4" t="s">
        <v>9279</v>
      </c>
      <c r="E2245" s="4">
        <v>2244</v>
      </c>
      <c r="F2245" s="4">
        <v>15</v>
      </c>
      <c r="G2245" s="4" t="s">
        <v>7626</v>
      </c>
      <c r="H2245" s="4" t="s">
        <v>7627</v>
      </c>
      <c r="I2245" s="4">
        <v>1</v>
      </c>
      <c r="L2245" s="4">
        <v>3</v>
      </c>
      <c r="M2245" s="4" t="s">
        <v>7628</v>
      </c>
      <c r="N2245" s="4" t="s">
        <v>7629</v>
      </c>
      <c r="S2245" s="4" t="s">
        <v>165</v>
      </c>
      <c r="T2245" s="4" t="s">
        <v>166</v>
      </c>
      <c r="Y2245" s="4" t="s">
        <v>7665</v>
      </c>
      <c r="Z2245" s="4" t="s">
        <v>7666</v>
      </c>
      <c r="AC2245" s="4">
        <v>38</v>
      </c>
      <c r="AD2245" s="4" t="s">
        <v>312</v>
      </c>
      <c r="AE2245" s="4" t="s">
        <v>313</v>
      </c>
    </row>
    <row r="2246" spans="1:72" ht="13.5" customHeight="1">
      <c r="A2246" s="6" t="str">
        <f>HYPERLINK("http://kyu.snu.ac.kr/sdhj/index.jsp?type=hj/GK14791_00IM0001_162b.jpg","1870_해북촌_162b")</f>
        <v>1870_해북촌_162b</v>
      </c>
      <c r="B2246" s="4">
        <v>1870</v>
      </c>
      <c r="C2246" s="4" t="s">
        <v>9047</v>
      </c>
      <c r="D2246" s="4" t="s">
        <v>9048</v>
      </c>
      <c r="E2246" s="4">
        <v>2245</v>
      </c>
      <c r="F2246" s="4">
        <v>15</v>
      </c>
      <c r="G2246" s="4" t="s">
        <v>7626</v>
      </c>
      <c r="H2246" s="4" t="s">
        <v>7627</v>
      </c>
      <c r="I2246" s="4">
        <v>1</v>
      </c>
      <c r="L2246" s="4">
        <v>3</v>
      </c>
      <c r="M2246" s="4" t="s">
        <v>7628</v>
      </c>
      <c r="N2246" s="4" t="s">
        <v>7629</v>
      </c>
      <c r="S2246" s="4" t="s">
        <v>1092</v>
      </c>
      <c r="T2246" s="4" t="s">
        <v>495</v>
      </c>
      <c r="W2246" s="4" t="s">
        <v>75</v>
      </c>
      <c r="X2246" s="4" t="s">
        <v>10479</v>
      </c>
      <c r="Y2246" s="4" t="s">
        <v>100</v>
      </c>
      <c r="Z2246" s="4" t="s">
        <v>101</v>
      </c>
      <c r="AC2246" s="4">
        <v>38</v>
      </c>
      <c r="AD2246" s="4" t="s">
        <v>312</v>
      </c>
      <c r="AE2246" s="4" t="s">
        <v>313</v>
      </c>
    </row>
    <row r="2247" spans="1:72" ht="13.5" customHeight="1">
      <c r="A2247" s="6" t="str">
        <f>HYPERLINK("http://kyu.snu.ac.kr/sdhj/index.jsp?type=hj/GK14791_00IM0001_162b.jpg","1870_해북촌_162b")</f>
        <v>1870_해북촌_162b</v>
      </c>
      <c r="B2247" s="4">
        <v>1870</v>
      </c>
      <c r="C2247" s="4" t="s">
        <v>9047</v>
      </c>
      <c r="D2247" s="4" t="s">
        <v>9048</v>
      </c>
      <c r="E2247" s="4">
        <v>2246</v>
      </c>
      <c r="F2247" s="4">
        <v>15</v>
      </c>
      <c r="G2247" s="4" t="s">
        <v>7626</v>
      </c>
      <c r="H2247" s="4" t="s">
        <v>7627</v>
      </c>
      <c r="I2247" s="4">
        <v>1</v>
      </c>
      <c r="L2247" s="4">
        <v>3</v>
      </c>
      <c r="M2247" s="4" t="s">
        <v>7628</v>
      </c>
      <c r="N2247" s="4" t="s">
        <v>7629</v>
      </c>
      <c r="T2247" s="4" t="s">
        <v>10481</v>
      </c>
      <c r="U2247" s="4" t="s">
        <v>138</v>
      </c>
      <c r="V2247" s="4" t="s">
        <v>139</v>
      </c>
      <c r="Y2247" s="4" t="s">
        <v>1282</v>
      </c>
      <c r="Z2247" s="4" t="s">
        <v>1283</v>
      </c>
      <c r="AD2247" s="4" t="s">
        <v>588</v>
      </c>
      <c r="AE2247" s="4" t="s">
        <v>589</v>
      </c>
    </row>
    <row r="2248" spans="1:72" ht="13.5" customHeight="1">
      <c r="A2248" s="6" t="str">
        <f>HYPERLINK("http://kyu.snu.ac.kr/sdhj/index.jsp?type=hj/GK14791_00IM0001_162b.jpg","1870_해북촌_162b")</f>
        <v>1870_해북촌_162b</v>
      </c>
      <c r="B2248" s="4">
        <v>1870</v>
      </c>
      <c r="C2248" s="4" t="s">
        <v>9047</v>
      </c>
      <c r="D2248" s="4" t="s">
        <v>9048</v>
      </c>
      <c r="E2248" s="4">
        <v>2247</v>
      </c>
      <c r="F2248" s="4">
        <v>15</v>
      </c>
      <c r="G2248" s="4" t="s">
        <v>7626</v>
      </c>
      <c r="H2248" s="4" t="s">
        <v>7627</v>
      </c>
      <c r="I2248" s="4">
        <v>1</v>
      </c>
      <c r="L2248" s="4">
        <v>4</v>
      </c>
      <c r="M2248" s="4" t="s">
        <v>7667</v>
      </c>
      <c r="N2248" s="4" t="s">
        <v>7668</v>
      </c>
      <c r="T2248" s="4" t="s">
        <v>9256</v>
      </c>
      <c r="U2248" s="4" t="s">
        <v>73</v>
      </c>
      <c r="V2248" s="4" t="s">
        <v>74</v>
      </c>
      <c r="W2248" s="4" t="s">
        <v>609</v>
      </c>
      <c r="X2248" s="4" t="s">
        <v>610</v>
      </c>
      <c r="Y2248" s="4" t="s">
        <v>6978</v>
      </c>
      <c r="Z2248" s="4" t="s">
        <v>6196</v>
      </c>
      <c r="AC2248" s="4">
        <v>67</v>
      </c>
      <c r="AD2248" s="4" t="s">
        <v>238</v>
      </c>
      <c r="AE2248" s="4" t="s">
        <v>239</v>
      </c>
      <c r="AJ2248" s="4" t="s">
        <v>34</v>
      </c>
      <c r="AK2248" s="4" t="s">
        <v>35</v>
      </c>
      <c r="AL2248" s="4" t="s">
        <v>811</v>
      </c>
      <c r="AM2248" s="4" t="s">
        <v>812</v>
      </c>
      <c r="AT2248" s="4" t="s">
        <v>82</v>
      </c>
      <c r="AU2248" s="4" t="s">
        <v>83</v>
      </c>
      <c r="AV2248" s="4" t="s">
        <v>6495</v>
      </c>
      <c r="AW2248" s="4" t="s">
        <v>6496</v>
      </c>
      <c r="BG2248" s="4" t="s">
        <v>82</v>
      </c>
      <c r="BH2248" s="4" t="s">
        <v>83</v>
      </c>
      <c r="BI2248" s="4" t="s">
        <v>6497</v>
      </c>
      <c r="BJ2248" s="4" t="s">
        <v>6498</v>
      </c>
      <c r="BK2248" s="4" t="s">
        <v>7616</v>
      </c>
      <c r="BL2248" s="4" t="s">
        <v>7617</v>
      </c>
      <c r="BM2248" s="4" t="s">
        <v>7669</v>
      </c>
      <c r="BN2248" s="4" t="s">
        <v>7670</v>
      </c>
      <c r="BO2248" s="4" t="s">
        <v>82</v>
      </c>
      <c r="BP2248" s="4" t="s">
        <v>83</v>
      </c>
      <c r="BQ2248" s="4" t="s">
        <v>7671</v>
      </c>
      <c r="BR2248" s="4" t="s">
        <v>10570</v>
      </c>
      <c r="BS2248" s="4" t="s">
        <v>7672</v>
      </c>
      <c r="BT2248" s="4" t="s">
        <v>7673</v>
      </c>
    </row>
    <row r="2249" spans="1:72" ht="13.5" customHeight="1">
      <c r="A2249" s="6" t="str">
        <f>HYPERLINK("http://kyu.snu.ac.kr/sdhj/index.jsp?type=hj/GK14791_00IM0001_162b.jpg","1870_해북촌_162b")</f>
        <v>1870_해북촌_162b</v>
      </c>
      <c r="B2249" s="4">
        <v>1870</v>
      </c>
      <c r="C2249" s="4" t="s">
        <v>10571</v>
      </c>
      <c r="D2249" s="4" t="s">
        <v>10572</v>
      </c>
      <c r="E2249" s="4">
        <v>2248</v>
      </c>
      <c r="F2249" s="4">
        <v>15</v>
      </c>
      <c r="G2249" s="4" t="s">
        <v>7626</v>
      </c>
      <c r="H2249" s="4" t="s">
        <v>7627</v>
      </c>
      <c r="I2249" s="4">
        <v>1</v>
      </c>
      <c r="L2249" s="4">
        <v>4</v>
      </c>
      <c r="M2249" s="4" t="s">
        <v>7667</v>
      </c>
      <c r="N2249" s="4" t="s">
        <v>7668</v>
      </c>
      <c r="S2249" s="4" t="s">
        <v>116</v>
      </c>
      <c r="T2249" s="4" t="s">
        <v>117</v>
      </c>
      <c r="Y2249" s="4" t="s">
        <v>7674</v>
      </c>
      <c r="Z2249" s="4" t="s">
        <v>7675</v>
      </c>
      <c r="AC2249" s="4">
        <v>35</v>
      </c>
      <c r="AD2249" s="4" t="s">
        <v>188</v>
      </c>
      <c r="AE2249" s="4" t="s">
        <v>189</v>
      </c>
    </row>
    <row r="2250" spans="1:72" ht="13.5" customHeight="1">
      <c r="A2250" s="6" t="str">
        <f>HYPERLINK("http://kyu.snu.ac.kr/sdhj/index.jsp?type=hj/GK14791_00IM0001_162b.jpg","1870_해북촌_162b")</f>
        <v>1870_해북촌_162b</v>
      </c>
      <c r="B2250" s="4">
        <v>1870</v>
      </c>
      <c r="C2250" s="4" t="s">
        <v>9258</v>
      </c>
      <c r="D2250" s="4" t="s">
        <v>9259</v>
      </c>
      <c r="E2250" s="4">
        <v>2249</v>
      </c>
      <c r="F2250" s="4">
        <v>15</v>
      </c>
      <c r="G2250" s="4" t="s">
        <v>7626</v>
      </c>
      <c r="H2250" s="4" t="s">
        <v>7627</v>
      </c>
      <c r="I2250" s="4">
        <v>1</v>
      </c>
      <c r="L2250" s="4">
        <v>4</v>
      </c>
      <c r="M2250" s="4" t="s">
        <v>7667</v>
      </c>
      <c r="N2250" s="4" t="s">
        <v>7668</v>
      </c>
      <c r="S2250" s="4" t="s">
        <v>124</v>
      </c>
      <c r="T2250" s="4" t="s">
        <v>125</v>
      </c>
      <c r="W2250" s="4" t="s">
        <v>688</v>
      </c>
      <c r="X2250" s="4" t="s">
        <v>689</v>
      </c>
      <c r="Y2250" s="4" t="s">
        <v>100</v>
      </c>
      <c r="Z2250" s="4" t="s">
        <v>101</v>
      </c>
      <c r="AC2250" s="4">
        <v>32</v>
      </c>
      <c r="AD2250" s="4" t="s">
        <v>134</v>
      </c>
      <c r="AE2250" s="4" t="s">
        <v>135</v>
      </c>
    </row>
    <row r="2251" spans="1:72" ht="13.5" customHeight="1">
      <c r="A2251" s="6" t="str">
        <f>HYPERLINK("http://kyu.snu.ac.kr/sdhj/index.jsp?type=hj/GK14791_00IM0001_162b.jpg","1870_해북촌_162b")</f>
        <v>1870_해북촌_162b</v>
      </c>
      <c r="B2251" s="4">
        <v>1870</v>
      </c>
      <c r="C2251" s="4" t="s">
        <v>9258</v>
      </c>
      <c r="D2251" s="4" t="s">
        <v>9259</v>
      </c>
      <c r="E2251" s="4">
        <v>2250</v>
      </c>
      <c r="F2251" s="4">
        <v>15</v>
      </c>
      <c r="G2251" s="4" t="s">
        <v>7626</v>
      </c>
      <c r="H2251" s="4" t="s">
        <v>7627</v>
      </c>
      <c r="I2251" s="4">
        <v>1</v>
      </c>
      <c r="L2251" s="4">
        <v>4</v>
      </c>
      <c r="M2251" s="4" t="s">
        <v>7667</v>
      </c>
      <c r="N2251" s="4" t="s">
        <v>7668</v>
      </c>
      <c r="S2251" s="4" t="s">
        <v>116</v>
      </c>
      <c r="T2251" s="4" t="s">
        <v>117</v>
      </c>
      <c r="Y2251" s="4" t="s">
        <v>7676</v>
      </c>
      <c r="Z2251" s="4" t="s">
        <v>7677</v>
      </c>
      <c r="AC2251" s="4">
        <v>29</v>
      </c>
      <c r="AD2251" s="4" t="s">
        <v>771</v>
      </c>
      <c r="AE2251" s="4" t="s">
        <v>772</v>
      </c>
    </row>
    <row r="2252" spans="1:72" ht="13.5" customHeight="1">
      <c r="A2252" s="6" t="str">
        <f>HYPERLINK("http://kyu.snu.ac.kr/sdhj/index.jsp?type=hj/GK14791_00IM0001_162b.jpg","1870_해북촌_162b")</f>
        <v>1870_해북촌_162b</v>
      </c>
      <c r="B2252" s="4">
        <v>1870</v>
      </c>
      <c r="C2252" s="4" t="s">
        <v>9258</v>
      </c>
      <c r="D2252" s="4" t="s">
        <v>9259</v>
      </c>
      <c r="E2252" s="4">
        <v>2251</v>
      </c>
      <c r="F2252" s="4">
        <v>15</v>
      </c>
      <c r="G2252" s="4" t="s">
        <v>7626</v>
      </c>
      <c r="H2252" s="4" t="s">
        <v>7627</v>
      </c>
      <c r="I2252" s="4">
        <v>1</v>
      </c>
      <c r="L2252" s="4">
        <v>4</v>
      </c>
      <c r="M2252" s="4" t="s">
        <v>7667</v>
      </c>
      <c r="N2252" s="4" t="s">
        <v>7668</v>
      </c>
      <c r="S2252" s="4" t="s">
        <v>124</v>
      </c>
      <c r="T2252" s="4" t="s">
        <v>125</v>
      </c>
      <c r="W2252" s="4" t="s">
        <v>126</v>
      </c>
      <c r="X2252" s="4" t="s">
        <v>9681</v>
      </c>
      <c r="Y2252" s="4" t="s">
        <v>100</v>
      </c>
      <c r="Z2252" s="4" t="s">
        <v>101</v>
      </c>
      <c r="AC2252" s="4">
        <v>26</v>
      </c>
      <c r="AD2252" s="4" t="s">
        <v>398</v>
      </c>
      <c r="AE2252" s="4" t="s">
        <v>399</v>
      </c>
    </row>
    <row r="2253" spans="1:72" ht="13.5" customHeight="1">
      <c r="A2253" s="6" t="str">
        <f>HYPERLINK("http://kyu.snu.ac.kr/sdhj/index.jsp?type=hj/GK14791_00IM0001_162b.jpg","1870_해북촌_162b")</f>
        <v>1870_해북촌_162b</v>
      </c>
      <c r="B2253" s="4">
        <v>1870</v>
      </c>
      <c r="C2253" s="4" t="s">
        <v>9258</v>
      </c>
      <c r="D2253" s="4" t="s">
        <v>9259</v>
      </c>
      <c r="E2253" s="4">
        <v>2252</v>
      </c>
      <c r="F2253" s="4">
        <v>15</v>
      </c>
      <c r="G2253" s="4" t="s">
        <v>7626</v>
      </c>
      <c r="H2253" s="4" t="s">
        <v>7627</v>
      </c>
      <c r="I2253" s="4">
        <v>1</v>
      </c>
      <c r="L2253" s="4">
        <v>4</v>
      </c>
      <c r="M2253" s="4" t="s">
        <v>7667</v>
      </c>
      <c r="N2253" s="4" t="s">
        <v>7668</v>
      </c>
      <c r="T2253" s="4" t="s">
        <v>9263</v>
      </c>
      <c r="U2253" s="4" t="s">
        <v>138</v>
      </c>
      <c r="V2253" s="4" t="s">
        <v>139</v>
      </c>
      <c r="Y2253" s="4" t="s">
        <v>4528</v>
      </c>
      <c r="Z2253" s="4" t="s">
        <v>4529</v>
      </c>
      <c r="AD2253" s="4" t="s">
        <v>671</v>
      </c>
      <c r="AE2253" s="4" t="s">
        <v>672</v>
      </c>
    </row>
    <row r="2254" spans="1:72" ht="13.5" customHeight="1">
      <c r="A2254" s="6" t="str">
        <f>HYPERLINK("http://kyu.snu.ac.kr/sdhj/index.jsp?type=hj/GK14791_00IM0001_162b.jpg","1870_해북촌_162b")</f>
        <v>1870_해북촌_162b</v>
      </c>
      <c r="B2254" s="4">
        <v>1870</v>
      </c>
      <c r="C2254" s="4" t="s">
        <v>9258</v>
      </c>
      <c r="D2254" s="4" t="s">
        <v>9259</v>
      </c>
      <c r="E2254" s="4">
        <v>2253</v>
      </c>
      <c r="F2254" s="4">
        <v>15</v>
      </c>
      <c r="G2254" s="4" t="s">
        <v>7626</v>
      </c>
      <c r="H2254" s="4" t="s">
        <v>7627</v>
      </c>
      <c r="I2254" s="4">
        <v>1</v>
      </c>
      <c r="L2254" s="4">
        <v>4</v>
      </c>
      <c r="M2254" s="4" t="s">
        <v>7667</v>
      </c>
      <c r="N2254" s="4" t="s">
        <v>7668</v>
      </c>
      <c r="T2254" s="4" t="s">
        <v>9263</v>
      </c>
      <c r="U2254" s="4" t="s">
        <v>138</v>
      </c>
      <c r="V2254" s="4" t="s">
        <v>139</v>
      </c>
      <c r="Y2254" s="4" t="s">
        <v>4604</v>
      </c>
      <c r="Z2254" s="4" t="s">
        <v>4605</v>
      </c>
      <c r="AD2254" s="4" t="s">
        <v>122</v>
      </c>
      <c r="AE2254" s="4" t="s">
        <v>123</v>
      </c>
    </row>
    <row r="2255" spans="1:72" ht="13.5" customHeight="1">
      <c r="A2255" s="6" t="str">
        <f>HYPERLINK("http://kyu.snu.ac.kr/sdhj/index.jsp?type=hj/GK14791_00IM0001_162b.jpg","1870_해북촌_162b")</f>
        <v>1870_해북촌_162b</v>
      </c>
      <c r="B2255" s="4">
        <v>1870</v>
      </c>
      <c r="C2255" s="4" t="s">
        <v>9258</v>
      </c>
      <c r="D2255" s="4" t="s">
        <v>9259</v>
      </c>
      <c r="E2255" s="4">
        <v>2254</v>
      </c>
      <c r="F2255" s="4">
        <v>15</v>
      </c>
      <c r="G2255" s="4" t="s">
        <v>7626</v>
      </c>
      <c r="H2255" s="4" t="s">
        <v>7627</v>
      </c>
      <c r="I2255" s="4">
        <v>1</v>
      </c>
      <c r="L2255" s="4">
        <v>5</v>
      </c>
      <c r="M2255" s="4" t="s">
        <v>7678</v>
      </c>
      <c r="N2255" s="4" t="s">
        <v>7679</v>
      </c>
      <c r="T2255" s="4" t="s">
        <v>9256</v>
      </c>
      <c r="U2255" s="4" t="s">
        <v>73</v>
      </c>
      <c r="V2255" s="4" t="s">
        <v>74</v>
      </c>
      <c r="W2255" s="4" t="s">
        <v>623</v>
      </c>
      <c r="X2255" s="4" t="s">
        <v>425</v>
      </c>
      <c r="Y2255" s="4" t="s">
        <v>7680</v>
      </c>
      <c r="Z2255" s="4" t="s">
        <v>3456</v>
      </c>
      <c r="AC2255" s="4">
        <v>53</v>
      </c>
      <c r="AD2255" s="4" t="s">
        <v>142</v>
      </c>
      <c r="AE2255" s="4" t="s">
        <v>143</v>
      </c>
      <c r="AJ2255" s="4" t="s">
        <v>34</v>
      </c>
      <c r="AK2255" s="4" t="s">
        <v>35</v>
      </c>
      <c r="AL2255" s="4" t="s">
        <v>1255</v>
      </c>
      <c r="AM2255" s="4" t="s">
        <v>1256</v>
      </c>
      <c r="AT2255" s="4" t="s">
        <v>82</v>
      </c>
      <c r="AU2255" s="4" t="s">
        <v>83</v>
      </c>
      <c r="AV2255" s="4" t="s">
        <v>7681</v>
      </c>
      <c r="AW2255" s="4" t="s">
        <v>7682</v>
      </c>
      <c r="AX2255" s="4" t="s">
        <v>82</v>
      </c>
      <c r="AY2255" s="4" t="s">
        <v>83</v>
      </c>
      <c r="AZ2255" s="4" t="s">
        <v>7683</v>
      </c>
      <c r="BA2255" s="4" t="s">
        <v>353</v>
      </c>
      <c r="BG2255" s="4" t="s">
        <v>82</v>
      </c>
      <c r="BH2255" s="4" t="s">
        <v>83</v>
      </c>
      <c r="BI2255" s="4" t="s">
        <v>7684</v>
      </c>
      <c r="BJ2255" s="4" t="s">
        <v>7685</v>
      </c>
      <c r="BK2255" s="4" t="s">
        <v>82</v>
      </c>
      <c r="BL2255" s="4" t="s">
        <v>83</v>
      </c>
      <c r="BM2255" s="4" t="s">
        <v>7686</v>
      </c>
      <c r="BN2255" s="4" t="s">
        <v>7687</v>
      </c>
      <c r="BO2255" s="4" t="s">
        <v>82</v>
      </c>
      <c r="BP2255" s="4" t="s">
        <v>83</v>
      </c>
      <c r="BQ2255" s="4" t="s">
        <v>7688</v>
      </c>
      <c r="BR2255" s="4" t="s">
        <v>7689</v>
      </c>
      <c r="BS2255" s="4" t="s">
        <v>1590</v>
      </c>
      <c r="BT2255" s="4" t="s">
        <v>1591</v>
      </c>
    </row>
    <row r="2256" spans="1:72" ht="13.5" customHeight="1">
      <c r="A2256" s="6" t="str">
        <f>HYPERLINK("http://kyu.snu.ac.kr/sdhj/index.jsp?type=hj/GK14791_00IM0001_162b.jpg","1870_해북촌_162b")</f>
        <v>1870_해북촌_162b</v>
      </c>
      <c r="B2256" s="4">
        <v>1870</v>
      </c>
      <c r="C2256" s="4" t="s">
        <v>9199</v>
      </c>
      <c r="D2256" s="4" t="s">
        <v>9200</v>
      </c>
      <c r="E2256" s="4">
        <v>2255</v>
      </c>
      <c r="F2256" s="4">
        <v>15</v>
      </c>
      <c r="G2256" s="4" t="s">
        <v>7626</v>
      </c>
      <c r="H2256" s="4" t="s">
        <v>7627</v>
      </c>
      <c r="I2256" s="4">
        <v>1</v>
      </c>
      <c r="L2256" s="4">
        <v>5</v>
      </c>
      <c r="M2256" s="4" t="s">
        <v>7678</v>
      </c>
      <c r="N2256" s="4" t="s">
        <v>7679</v>
      </c>
      <c r="S2256" s="4" t="s">
        <v>96</v>
      </c>
      <c r="T2256" s="4" t="s">
        <v>97</v>
      </c>
      <c r="W2256" s="4" t="s">
        <v>126</v>
      </c>
      <c r="X2256" s="4" t="s">
        <v>9194</v>
      </c>
      <c r="Y2256" s="4" t="s">
        <v>100</v>
      </c>
      <c r="Z2256" s="4" t="s">
        <v>101</v>
      </c>
      <c r="AC2256" s="4">
        <v>43</v>
      </c>
      <c r="AD2256" s="4" t="s">
        <v>274</v>
      </c>
      <c r="AE2256" s="4" t="s">
        <v>275</v>
      </c>
      <c r="AJ2256" s="4" t="s">
        <v>104</v>
      </c>
      <c r="AK2256" s="4" t="s">
        <v>105</v>
      </c>
      <c r="AL2256" s="4" t="s">
        <v>222</v>
      </c>
      <c r="AM2256" s="4" t="s">
        <v>223</v>
      </c>
      <c r="AT2256" s="4" t="s">
        <v>73</v>
      </c>
      <c r="AU2256" s="4" t="s">
        <v>74</v>
      </c>
      <c r="AV2256" s="4" t="s">
        <v>937</v>
      </c>
      <c r="AW2256" s="4" t="s">
        <v>938</v>
      </c>
      <c r="BG2256" s="4" t="s">
        <v>82</v>
      </c>
      <c r="BH2256" s="4" t="s">
        <v>83</v>
      </c>
      <c r="BI2256" s="4" t="s">
        <v>8989</v>
      </c>
      <c r="BJ2256" s="4" t="s">
        <v>6954</v>
      </c>
      <c r="BK2256" s="4" t="s">
        <v>82</v>
      </c>
      <c r="BL2256" s="4" t="s">
        <v>83</v>
      </c>
      <c r="BM2256" s="4" t="s">
        <v>7690</v>
      </c>
      <c r="BN2256" s="4" t="s">
        <v>7691</v>
      </c>
      <c r="BO2256" s="4" t="s">
        <v>82</v>
      </c>
      <c r="BP2256" s="4" t="s">
        <v>83</v>
      </c>
      <c r="BQ2256" s="4" t="s">
        <v>7692</v>
      </c>
      <c r="BR2256" s="4" t="s">
        <v>7693</v>
      </c>
      <c r="BS2256" s="4" t="s">
        <v>115</v>
      </c>
      <c r="BT2256" s="4" t="s">
        <v>10258</v>
      </c>
    </row>
    <row r="2257" spans="1:72" ht="13.5" customHeight="1">
      <c r="A2257" s="6" t="str">
        <f>HYPERLINK("http://kyu.snu.ac.kr/sdhj/index.jsp?type=hj/GK14791_00IM0001_162b.jpg","1870_해북촌_162b")</f>
        <v>1870_해북촌_162b</v>
      </c>
      <c r="B2257" s="4">
        <v>1870</v>
      </c>
      <c r="C2257" s="4" t="s">
        <v>9352</v>
      </c>
      <c r="D2257" s="4" t="s">
        <v>9353</v>
      </c>
      <c r="E2257" s="4">
        <v>2256</v>
      </c>
      <c r="F2257" s="4">
        <v>15</v>
      </c>
      <c r="G2257" s="4" t="s">
        <v>7626</v>
      </c>
      <c r="H2257" s="4" t="s">
        <v>7627</v>
      </c>
      <c r="I2257" s="4">
        <v>1</v>
      </c>
      <c r="L2257" s="4">
        <v>5</v>
      </c>
      <c r="M2257" s="4" t="s">
        <v>7678</v>
      </c>
      <c r="N2257" s="4" t="s">
        <v>7679</v>
      </c>
      <c r="T2257" s="4" t="s">
        <v>10262</v>
      </c>
      <c r="U2257" s="4" t="s">
        <v>138</v>
      </c>
      <c r="V2257" s="4" t="s">
        <v>139</v>
      </c>
      <c r="Y2257" s="4" t="s">
        <v>7694</v>
      </c>
      <c r="Z2257" s="4" t="s">
        <v>7695</v>
      </c>
      <c r="AD2257" s="4" t="s">
        <v>510</v>
      </c>
      <c r="AE2257" s="4" t="s">
        <v>511</v>
      </c>
    </row>
    <row r="2258" spans="1:72" ht="13.5" customHeight="1">
      <c r="A2258" s="6" t="str">
        <f>HYPERLINK("http://kyu.snu.ac.kr/sdhj/index.jsp?type=hj/GK14791_00IM0001_162b.jpg","1870_해북촌_162b")</f>
        <v>1870_해북촌_162b</v>
      </c>
      <c r="B2258" s="4">
        <v>1870</v>
      </c>
      <c r="C2258" s="4" t="s">
        <v>9352</v>
      </c>
      <c r="D2258" s="4" t="s">
        <v>9353</v>
      </c>
      <c r="E2258" s="4">
        <v>2257</v>
      </c>
      <c r="F2258" s="4">
        <v>15</v>
      </c>
      <c r="G2258" s="4" t="s">
        <v>7626</v>
      </c>
      <c r="H2258" s="4" t="s">
        <v>7627</v>
      </c>
      <c r="I2258" s="4">
        <v>1</v>
      </c>
      <c r="L2258" s="4">
        <v>5</v>
      </c>
      <c r="M2258" s="4" t="s">
        <v>7678</v>
      </c>
      <c r="N2258" s="4" t="s">
        <v>7679</v>
      </c>
      <c r="T2258" s="4" t="s">
        <v>10262</v>
      </c>
      <c r="U2258" s="4" t="s">
        <v>138</v>
      </c>
      <c r="V2258" s="4" t="s">
        <v>139</v>
      </c>
      <c r="Y2258" s="4" t="s">
        <v>10573</v>
      </c>
      <c r="Z2258" s="4" t="s">
        <v>7696</v>
      </c>
    </row>
    <row r="2259" spans="1:72" ht="13.5" customHeight="1">
      <c r="A2259" s="6" t="str">
        <f>HYPERLINK("http://kyu.snu.ac.kr/sdhj/index.jsp?type=hj/GK14791_00IM0001_163a.jpg","1870_해북촌_163a")</f>
        <v>1870_해북촌_163a</v>
      </c>
      <c r="B2259" s="4">
        <v>1870</v>
      </c>
      <c r="C2259" s="4" t="s">
        <v>9352</v>
      </c>
      <c r="D2259" s="4" t="s">
        <v>9353</v>
      </c>
      <c r="E2259" s="4">
        <v>2258</v>
      </c>
      <c r="F2259" s="4">
        <v>15</v>
      </c>
      <c r="G2259" s="4" t="s">
        <v>7626</v>
      </c>
      <c r="H2259" s="4" t="s">
        <v>7627</v>
      </c>
      <c r="I2259" s="4">
        <v>2</v>
      </c>
      <c r="J2259" s="4" t="s">
        <v>7697</v>
      </c>
      <c r="K2259" s="4" t="s">
        <v>7698</v>
      </c>
      <c r="L2259" s="4">
        <v>1</v>
      </c>
      <c r="M2259" s="4" t="s">
        <v>7697</v>
      </c>
      <c r="N2259" s="4" t="s">
        <v>7698</v>
      </c>
      <c r="T2259" s="4" t="s">
        <v>9436</v>
      </c>
      <c r="U2259" s="4" t="s">
        <v>73</v>
      </c>
      <c r="V2259" s="4" t="s">
        <v>74</v>
      </c>
      <c r="W2259" s="4" t="s">
        <v>3992</v>
      </c>
      <c r="X2259" s="4" t="s">
        <v>3993</v>
      </c>
      <c r="Y2259" s="4" t="s">
        <v>7699</v>
      </c>
      <c r="Z2259" s="4" t="s">
        <v>7700</v>
      </c>
      <c r="AC2259" s="4">
        <v>91</v>
      </c>
      <c r="AD2259" s="4" t="s">
        <v>414</v>
      </c>
      <c r="AE2259" s="4" t="s">
        <v>415</v>
      </c>
      <c r="AJ2259" s="4" t="s">
        <v>34</v>
      </c>
      <c r="AK2259" s="4" t="s">
        <v>35</v>
      </c>
      <c r="AL2259" s="4" t="s">
        <v>4108</v>
      </c>
      <c r="AM2259" s="4" t="s">
        <v>4109</v>
      </c>
      <c r="AT2259" s="4" t="s">
        <v>6949</v>
      </c>
      <c r="AU2259" s="4" t="s">
        <v>6950</v>
      </c>
      <c r="BG2259" s="4" t="s">
        <v>82</v>
      </c>
      <c r="BH2259" s="4" t="s">
        <v>83</v>
      </c>
      <c r="BI2259" s="4" t="s">
        <v>6779</v>
      </c>
      <c r="BJ2259" s="4" t="s">
        <v>6780</v>
      </c>
      <c r="BK2259" s="4" t="s">
        <v>82</v>
      </c>
      <c r="BL2259" s="4" t="s">
        <v>83</v>
      </c>
      <c r="BM2259" s="4" t="s">
        <v>6781</v>
      </c>
      <c r="BN2259" s="4" t="s">
        <v>6782</v>
      </c>
      <c r="BO2259" s="4" t="s">
        <v>82</v>
      </c>
      <c r="BP2259" s="4" t="s">
        <v>83</v>
      </c>
      <c r="BQ2259" s="4" t="s">
        <v>7701</v>
      </c>
      <c r="BR2259" s="4" t="s">
        <v>7702</v>
      </c>
      <c r="BS2259" s="4" t="s">
        <v>115</v>
      </c>
      <c r="BT2259" s="4" t="s">
        <v>9706</v>
      </c>
    </row>
    <row r="2260" spans="1:72" ht="13.5" customHeight="1">
      <c r="A2260" s="6" t="str">
        <f>HYPERLINK("http://kyu.snu.ac.kr/sdhj/index.jsp?type=hj/GK14791_00IM0001_163a.jpg","1870_해북촌_163a")</f>
        <v>1870_해북촌_163a</v>
      </c>
      <c r="B2260" s="4">
        <v>1870</v>
      </c>
      <c r="C2260" s="4" t="s">
        <v>9169</v>
      </c>
      <c r="D2260" s="4" t="s">
        <v>9170</v>
      </c>
      <c r="E2260" s="4">
        <v>2259</v>
      </c>
      <c r="F2260" s="4">
        <v>15</v>
      </c>
      <c r="G2260" s="4" t="s">
        <v>7626</v>
      </c>
      <c r="H2260" s="4" t="s">
        <v>7627</v>
      </c>
      <c r="I2260" s="4">
        <v>2</v>
      </c>
      <c r="L2260" s="4">
        <v>1</v>
      </c>
      <c r="M2260" s="4" t="s">
        <v>7697</v>
      </c>
      <c r="N2260" s="4" t="s">
        <v>7698</v>
      </c>
      <c r="S2260" s="4" t="s">
        <v>96</v>
      </c>
      <c r="T2260" s="4" t="s">
        <v>97</v>
      </c>
      <c r="W2260" s="4" t="s">
        <v>126</v>
      </c>
      <c r="X2260" s="4" t="s">
        <v>9797</v>
      </c>
      <c r="Y2260" s="4" t="s">
        <v>100</v>
      </c>
      <c r="Z2260" s="4" t="s">
        <v>101</v>
      </c>
      <c r="AC2260" s="4">
        <v>89</v>
      </c>
      <c r="AJ2260" s="4" t="s">
        <v>34</v>
      </c>
      <c r="AK2260" s="4" t="s">
        <v>35</v>
      </c>
      <c r="AL2260" s="4" t="s">
        <v>222</v>
      </c>
      <c r="AM2260" s="4" t="s">
        <v>223</v>
      </c>
      <c r="AT2260" s="4" t="s">
        <v>82</v>
      </c>
      <c r="AU2260" s="4" t="s">
        <v>83</v>
      </c>
      <c r="AV2260" s="4" t="s">
        <v>10574</v>
      </c>
      <c r="AW2260" s="4" t="s">
        <v>481</v>
      </c>
      <c r="BG2260" s="4" t="s">
        <v>82</v>
      </c>
      <c r="BH2260" s="4" t="s">
        <v>83</v>
      </c>
      <c r="BI2260" s="4" t="s">
        <v>7703</v>
      </c>
      <c r="BJ2260" s="4" t="s">
        <v>3609</v>
      </c>
      <c r="BK2260" s="4" t="s">
        <v>82</v>
      </c>
      <c r="BL2260" s="4" t="s">
        <v>83</v>
      </c>
      <c r="BM2260" s="4" t="s">
        <v>6749</v>
      </c>
      <c r="BN2260" s="4" t="s">
        <v>6750</v>
      </c>
      <c r="BO2260" s="4" t="s">
        <v>82</v>
      </c>
      <c r="BP2260" s="4" t="s">
        <v>83</v>
      </c>
      <c r="BQ2260" s="4" t="s">
        <v>7704</v>
      </c>
      <c r="BR2260" s="4" t="s">
        <v>7705</v>
      </c>
      <c r="BS2260" s="4" t="s">
        <v>260</v>
      </c>
      <c r="BT2260" s="4" t="s">
        <v>261</v>
      </c>
    </row>
    <row r="2261" spans="1:72" ht="13.5" customHeight="1">
      <c r="A2261" s="6" t="str">
        <f>HYPERLINK("http://kyu.snu.ac.kr/sdhj/index.jsp?type=hj/GK14791_00IM0001_163a.jpg","1870_해북촌_163a")</f>
        <v>1870_해북촌_163a</v>
      </c>
      <c r="B2261" s="4">
        <v>1870</v>
      </c>
      <c r="C2261" s="4" t="s">
        <v>10244</v>
      </c>
      <c r="D2261" s="4" t="s">
        <v>10245</v>
      </c>
      <c r="E2261" s="4">
        <v>2260</v>
      </c>
      <c r="F2261" s="4">
        <v>15</v>
      </c>
      <c r="G2261" s="4" t="s">
        <v>7626</v>
      </c>
      <c r="H2261" s="4" t="s">
        <v>7627</v>
      </c>
      <c r="I2261" s="4">
        <v>2</v>
      </c>
      <c r="L2261" s="4">
        <v>1</v>
      </c>
      <c r="M2261" s="4" t="s">
        <v>7697</v>
      </c>
      <c r="N2261" s="4" t="s">
        <v>7698</v>
      </c>
      <c r="S2261" s="4" t="s">
        <v>116</v>
      </c>
      <c r="T2261" s="4" t="s">
        <v>117</v>
      </c>
      <c r="Y2261" s="4" t="s">
        <v>10575</v>
      </c>
      <c r="Z2261" s="4" t="s">
        <v>10576</v>
      </c>
      <c r="AC2261" s="4">
        <v>50</v>
      </c>
      <c r="AD2261" s="4" t="s">
        <v>169</v>
      </c>
      <c r="AE2261" s="4" t="s">
        <v>170</v>
      </c>
    </row>
    <row r="2262" spans="1:72" ht="13.5" customHeight="1">
      <c r="A2262" s="6" t="str">
        <f>HYPERLINK("http://kyu.snu.ac.kr/sdhj/index.jsp?type=hj/GK14791_00IM0001_163a.jpg","1870_해북촌_163a")</f>
        <v>1870_해북촌_163a</v>
      </c>
      <c r="B2262" s="4">
        <v>1870</v>
      </c>
      <c r="C2262" s="4" t="s">
        <v>9440</v>
      </c>
      <c r="D2262" s="4" t="s">
        <v>9441</v>
      </c>
      <c r="E2262" s="4">
        <v>2261</v>
      </c>
      <c r="F2262" s="4">
        <v>15</v>
      </c>
      <c r="G2262" s="4" t="s">
        <v>7626</v>
      </c>
      <c r="H2262" s="4" t="s">
        <v>7627</v>
      </c>
      <c r="I2262" s="4">
        <v>2</v>
      </c>
      <c r="L2262" s="4">
        <v>1</v>
      </c>
      <c r="M2262" s="4" t="s">
        <v>7697</v>
      </c>
      <c r="N2262" s="4" t="s">
        <v>7698</v>
      </c>
      <c r="S2262" s="4" t="s">
        <v>124</v>
      </c>
      <c r="T2262" s="4" t="s">
        <v>125</v>
      </c>
      <c r="W2262" s="4" t="s">
        <v>126</v>
      </c>
      <c r="X2262" s="4" t="s">
        <v>9797</v>
      </c>
      <c r="Y2262" s="4" t="s">
        <v>100</v>
      </c>
      <c r="Z2262" s="4" t="s">
        <v>101</v>
      </c>
      <c r="AC2262" s="4">
        <v>55</v>
      </c>
      <c r="AD2262" s="4" t="s">
        <v>151</v>
      </c>
      <c r="AE2262" s="4" t="s">
        <v>152</v>
      </c>
    </row>
    <row r="2263" spans="1:72" ht="13.5" customHeight="1">
      <c r="A2263" s="6" t="str">
        <f>HYPERLINK("http://kyu.snu.ac.kr/sdhj/index.jsp?type=hj/GK14791_00IM0001_163a.jpg","1870_해북촌_163a")</f>
        <v>1870_해북촌_163a</v>
      </c>
      <c r="B2263" s="4">
        <v>1870</v>
      </c>
      <c r="C2263" s="4" t="s">
        <v>9440</v>
      </c>
      <c r="D2263" s="4" t="s">
        <v>9441</v>
      </c>
      <c r="E2263" s="4">
        <v>2262</v>
      </c>
      <c r="F2263" s="4">
        <v>15</v>
      </c>
      <c r="G2263" s="4" t="s">
        <v>7626</v>
      </c>
      <c r="H2263" s="4" t="s">
        <v>7627</v>
      </c>
      <c r="I2263" s="4">
        <v>2</v>
      </c>
      <c r="L2263" s="4">
        <v>1</v>
      </c>
      <c r="M2263" s="4" t="s">
        <v>7697</v>
      </c>
      <c r="N2263" s="4" t="s">
        <v>7698</v>
      </c>
      <c r="T2263" s="4" t="s">
        <v>9442</v>
      </c>
      <c r="U2263" s="4" t="s">
        <v>138</v>
      </c>
      <c r="V2263" s="4" t="s">
        <v>139</v>
      </c>
      <c r="Y2263" s="4" t="s">
        <v>3076</v>
      </c>
      <c r="Z2263" s="4" t="s">
        <v>3077</v>
      </c>
      <c r="AD2263" s="4" t="s">
        <v>378</v>
      </c>
      <c r="AE2263" s="4" t="s">
        <v>379</v>
      </c>
    </row>
    <row r="2264" spans="1:72" ht="13.5" customHeight="1">
      <c r="A2264" s="6" t="str">
        <f>HYPERLINK("http://kyu.snu.ac.kr/sdhj/index.jsp?type=hj/GK14791_00IM0001_163a.jpg","1870_해북촌_163a")</f>
        <v>1870_해북촌_163a</v>
      </c>
      <c r="B2264" s="4">
        <v>1870</v>
      </c>
      <c r="C2264" s="4" t="s">
        <v>9440</v>
      </c>
      <c r="D2264" s="4" t="s">
        <v>9441</v>
      </c>
      <c r="E2264" s="4">
        <v>2263</v>
      </c>
      <c r="F2264" s="4">
        <v>15</v>
      </c>
      <c r="G2264" s="4" t="s">
        <v>7626</v>
      </c>
      <c r="H2264" s="4" t="s">
        <v>7627</v>
      </c>
      <c r="I2264" s="4">
        <v>2</v>
      </c>
      <c r="L2264" s="4">
        <v>2</v>
      </c>
      <c r="M2264" s="4" t="s">
        <v>7706</v>
      </c>
      <c r="N2264" s="4" t="s">
        <v>7707</v>
      </c>
      <c r="T2264" s="4" t="s">
        <v>9436</v>
      </c>
      <c r="U2264" s="4" t="s">
        <v>73</v>
      </c>
      <c r="V2264" s="4" t="s">
        <v>74</v>
      </c>
      <c r="W2264" s="4" t="s">
        <v>327</v>
      </c>
      <c r="X2264" s="4" t="s">
        <v>10577</v>
      </c>
      <c r="Y2264" s="4" t="s">
        <v>7708</v>
      </c>
      <c r="Z2264" s="4" t="s">
        <v>938</v>
      </c>
      <c r="AC2264" s="4">
        <v>46</v>
      </c>
      <c r="AD2264" s="4" t="s">
        <v>220</v>
      </c>
      <c r="AE2264" s="4" t="s">
        <v>221</v>
      </c>
      <c r="AJ2264" s="4" t="s">
        <v>34</v>
      </c>
      <c r="AK2264" s="4" t="s">
        <v>35</v>
      </c>
      <c r="AL2264" s="4" t="s">
        <v>163</v>
      </c>
      <c r="AM2264" s="4" t="s">
        <v>164</v>
      </c>
      <c r="AT2264" s="4" t="s">
        <v>82</v>
      </c>
      <c r="AU2264" s="4" t="s">
        <v>83</v>
      </c>
      <c r="AV2264" s="4" t="s">
        <v>7709</v>
      </c>
      <c r="AW2264" s="4" t="s">
        <v>766</v>
      </c>
      <c r="BG2264" s="4" t="s">
        <v>82</v>
      </c>
      <c r="BH2264" s="4" t="s">
        <v>83</v>
      </c>
      <c r="BI2264" s="4" t="s">
        <v>7710</v>
      </c>
      <c r="BJ2264" s="4" t="s">
        <v>7711</v>
      </c>
      <c r="BK2264" s="4" t="s">
        <v>82</v>
      </c>
      <c r="BL2264" s="4" t="s">
        <v>83</v>
      </c>
      <c r="BM2264" s="4" t="s">
        <v>7712</v>
      </c>
      <c r="BN2264" s="4" t="s">
        <v>7713</v>
      </c>
      <c r="BO2264" s="4" t="s">
        <v>82</v>
      </c>
      <c r="BP2264" s="4" t="s">
        <v>83</v>
      </c>
      <c r="BQ2264" s="4" t="s">
        <v>7714</v>
      </c>
      <c r="BR2264" s="4" t="s">
        <v>7715</v>
      </c>
      <c r="BS2264" s="4" t="s">
        <v>572</v>
      </c>
      <c r="BT2264" s="4" t="s">
        <v>573</v>
      </c>
    </row>
    <row r="2265" spans="1:72" ht="13.5" customHeight="1">
      <c r="A2265" s="6" t="str">
        <f>HYPERLINK("http://kyu.snu.ac.kr/sdhj/index.jsp?type=hj/GK14791_00IM0001_163a.jpg","1870_해북촌_163a")</f>
        <v>1870_해북촌_163a</v>
      </c>
      <c r="B2265" s="4">
        <v>1870</v>
      </c>
      <c r="C2265" s="4" t="s">
        <v>9214</v>
      </c>
      <c r="D2265" s="4" t="s">
        <v>9215</v>
      </c>
      <c r="E2265" s="4">
        <v>2264</v>
      </c>
      <c r="F2265" s="4">
        <v>15</v>
      </c>
      <c r="G2265" s="4" t="s">
        <v>7626</v>
      </c>
      <c r="H2265" s="4" t="s">
        <v>7627</v>
      </c>
      <c r="I2265" s="4">
        <v>2</v>
      </c>
      <c r="L2265" s="4">
        <v>2</v>
      </c>
      <c r="M2265" s="4" t="s">
        <v>7706</v>
      </c>
      <c r="N2265" s="4" t="s">
        <v>7707</v>
      </c>
      <c r="S2265" s="4" t="s">
        <v>165</v>
      </c>
      <c r="T2265" s="4" t="s">
        <v>166</v>
      </c>
      <c r="Y2265" s="4" t="s">
        <v>7716</v>
      </c>
      <c r="Z2265" s="4" t="s">
        <v>316</v>
      </c>
      <c r="AC2265" s="4">
        <v>28</v>
      </c>
      <c r="AD2265" s="4" t="s">
        <v>536</v>
      </c>
      <c r="AE2265" s="4" t="s">
        <v>537</v>
      </c>
    </row>
    <row r="2266" spans="1:72" ht="13.5" customHeight="1">
      <c r="A2266" s="6" t="str">
        <f>HYPERLINK("http://kyu.snu.ac.kr/sdhj/index.jsp?type=hj/GK14791_00IM0001_163a.jpg","1870_해북촌_163a")</f>
        <v>1870_해북촌_163a</v>
      </c>
      <c r="B2266" s="4">
        <v>1870</v>
      </c>
      <c r="C2266" s="4" t="s">
        <v>9440</v>
      </c>
      <c r="D2266" s="4" t="s">
        <v>9441</v>
      </c>
      <c r="E2266" s="4">
        <v>2265</v>
      </c>
      <c r="F2266" s="4">
        <v>15</v>
      </c>
      <c r="G2266" s="4" t="s">
        <v>7626</v>
      </c>
      <c r="H2266" s="4" t="s">
        <v>7627</v>
      </c>
      <c r="I2266" s="4">
        <v>2</v>
      </c>
      <c r="L2266" s="4">
        <v>2</v>
      </c>
      <c r="M2266" s="4" t="s">
        <v>7706</v>
      </c>
      <c r="N2266" s="4" t="s">
        <v>7707</v>
      </c>
      <c r="S2266" s="4" t="s">
        <v>116</v>
      </c>
      <c r="T2266" s="4" t="s">
        <v>117</v>
      </c>
      <c r="Y2266" s="4" t="s">
        <v>7717</v>
      </c>
      <c r="Z2266" s="4" t="s">
        <v>7718</v>
      </c>
      <c r="AC2266" s="4">
        <v>15</v>
      </c>
      <c r="AD2266" s="4" t="s">
        <v>218</v>
      </c>
      <c r="AE2266" s="4" t="s">
        <v>219</v>
      </c>
    </row>
    <row r="2267" spans="1:72" ht="13.5" customHeight="1">
      <c r="A2267" s="6" t="str">
        <f>HYPERLINK("http://kyu.snu.ac.kr/sdhj/index.jsp?type=hj/GK14791_00IM0001_163a.jpg","1870_해북촌_163a")</f>
        <v>1870_해북촌_163a</v>
      </c>
      <c r="B2267" s="4">
        <v>1870</v>
      </c>
      <c r="C2267" s="4" t="s">
        <v>9440</v>
      </c>
      <c r="D2267" s="4" t="s">
        <v>9441</v>
      </c>
      <c r="E2267" s="4">
        <v>2266</v>
      </c>
      <c r="F2267" s="4">
        <v>15</v>
      </c>
      <c r="G2267" s="4" t="s">
        <v>7626</v>
      </c>
      <c r="H2267" s="4" t="s">
        <v>7627</v>
      </c>
      <c r="I2267" s="4">
        <v>2</v>
      </c>
      <c r="L2267" s="4">
        <v>2</v>
      </c>
      <c r="M2267" s="4" t="s">
        <v>7706</v>
      </c>
      <c r="N2267" s="4" t="s">
        <v>7707</v>
      </c>
      <c r="S2267" s="4" t="s">
        <v>116</v>
      </c>
      <c r="T2267" s="4" t="s">
        <v>117</v>
      </c>
      <c r="Y2267" s="4" t="s">
        <v>7719</v>
      </c>
      <c r="Z2267" s="4" t="s">
        <v>7720</v>
      </c>
      <c r="AC2267" s="4">
        <v>12</v>
      </c>
      <c r="AD2267" s="4" t="s">
        <v>774</v>
      </c>
      <c r="AE2267" s="4" t="s">
        <v>775</v>
      </c>
    </row>
    <row r="2268" spans="1:72" ht="13.5" customHeight="1">
      <c r="A2268" s="6" t="str">
        <f>HYPERLINK("http://kyu.snu.ac.kr/sdhj/index.jsp?type=hj/GK14791_00IM0001_163a.jpg","1870_해북촌_163a")</f>
        <v>1870_해북촌_163a</v>
      </c>
      <c r="B2268" s="4">
        <v>1870</v>
      </c>
      <c r="C2268" s="4" t="s">
        <v>9440</v>
      </c>
      <c r="D2268" s="4" t="s">
        <v>9441</v>
      </c>
      <c r="E2268" s="4">
        <v>2267</v>
      </c>
      <c r="F2268" s="4">
        <v>15</v>
      </c>
      <c r="G2268" s="4" t="s">
        <v>7626</v>
      </c>
      <c r="H2268" s="4" t="s">
        <v>7627</v>
      </c>
      <c r="I2268" s="4">
        <v>2</v>
      </c>
      <c r="L2268" s="4">
        <v>2</v>
      </c>
      <c r="M2268" s="4" t="s">
        <v>7706</v>
      </c>
      <c r="N2268" s="4" t="s">
        <v>7707</v>
      </c>
      <c r="T2268" s="4" t="s">
        <v>9442</v>
      </c>
      <c r="U2268" s="4" t="s">
        <v>138</v>
      </c>
      <c r="V2268" s="4" t="s">
        <v>139</v>
      </c>
      <c r="Y2268" s="4" t="s">
        <v>7721</v>
      </c>
      <c r="Z2268" s="4" t="s">
        <v>7722</v>
      </c>
      <c r="AD2268" s="4" t="s">
        <v>238</v>
      </c>
      <c r="AE2268" s="4" t="s">
        <v>239</v>
      </c>
    </row>
    <row r="2269" spans="1:72" ht="13.5" customHeight="1">
      <c r="A2269" s="6" t="str">
        <f>HYPERLINK("http://kyu.snu.ac.kr/sdhj/index.jsp?type=hj/GK14791_00IM0001_163a.jpg","1870_해북촌_163a")</f>
        <v>1870_해북촌_163a</v>
      </c>
      <c r="B2269" s="4">
        <v>1870</v>
      </c>
      <c r="C2269" s="4" t="s">
        <v>10230</v>
      </c>
      <c r="D2269" s="4" t="s">
        <v>10231</v>
      </c>
      <c r="E2269" s="4">
        <v>2268</v>
      </c>
      <c r="F2269" s="4">
        <v>15</v>
      </c>
      <c r="G2269" s="4" t="s">
        <v>7626</v>
      </c>
      <c r="H2269" s="4" t="s">
        <v>7627</v>
      </c>
      <c r="I2269" s="4">
        <v>2</v>
      </c>
      <c r="L2269" s="4">
        <v>3</v>
      </c>
      <c r="M2269" s="4" t="s">
        <v>7723</v>
      </c>
      <c r="N2269" s="4" t="s">
        <v>7724</v>
      </c>
      <c r="T2269" s="4" t="s">
        <v>9177</v>
      </c>
      <c r="U2269" s="4" t="s">
        <v>7725</v>
      </c>
      <c r="V2269" s="4" t="s">
        <v>7726</v>
      </c>
      <c r="W2269" s="4" t="s">
        <v>126</v>
      </c>
      <c r="X2269" s="4" t="s">
        <v>9321</v>
      </c>
      <c r="Y2269" s="4" t="s">
        <v>118</v>
      </c>
      <c r="Z2269" s="4" t="s">
        <v>119</v>
      </c>
      <c r="AC2269" s="4">
        <v>54</v>
      </c>
      <c r="AD2269" s="4" t="s">
        <v>151</v>
      </c>
      <c r="AE2269" s="4" t="s">
        <v>152</v>
      </c>
      <c r="AJ2269" s="4" t="s">
        <v>34</v>
      </c>
      <c r="AK2269" s="4" t="s">
        <v>35</v>
      </c>
      <c r="AL2269" s="4" t="s">
        <v>115</v>
      </c>
      <c r="AM2269" s="4" t="s">
        <v>9699</v>
      </c>
      <c r="AT2269" s="4" t="s">
        <v>82</v>
      </c>
      <c r="AU2269" s="4" t="s">
        <v>83</v>
      </c>
      <c r="AV2269" s="4" t="s">
        <v>7727</v>
      </c>
      <c r="AW2269" s="4" t="s">
        <v>7728</v>
      </c>
      <c r="BG2269" s="4" t="s">
        <v>82</v>
      </c>
      <c r="BH2269" s="4" t="s">
        <v>83</v>
      </c>
      <c r="BI2269" s="4" t="s">
        <v>7729</v>
      </c>
      <c r="BJ2269" s="4" t="s">
        <v>7730</v>
      </c>
      <c r="BK2269" s="4" t="s">
        <v>82</v>
      </c>
      <c r="BL2269" s="4" t="s">
        <v>83</v>
      </c>
      <c r="BM2269" s="4" t="s">
        <v>2249</v>
      </c>
      <c r="BN2269" s="4" t="s">
        <v>2250</v>
      </c>
      <c r="BO2269" s="4" t="s">
        <v>82</v>
      </c>
      <c r="BP2269" s="4" t="s">
        <v>83</v>
      </c>
      <c r="BQ2269" s="4" t="s">
        <v>7731</v>
      </c>
      <c r="BR2269" s="4" t="s">
        <v>7732</v>
      </c>
      <c r="BS2269" s="4" t="s">
        <v>222</v>
      </c>
      <c r="BT2269" s="4" t="s">
        <v>223</v>
      </c>
    </row>
    <row r="2270" spans="1:72" ht="13.5" customHeight="1">
      <c r="A2270" s="6" t="str">
        <f>HYPERLINK("http://kyu.snu.ac.kr/sdhj/index.jsp?type=hj/GK14791_00IM0001_163a.jpg","1870_해북촌_163a")</f>
        <v>1870_해북촌_163a</v>
      </c>
      <c r="B2270" s="4">
        <v>1870</v>
      </c>
      <c r="C2270" s="4" t="s">
        <v>9052</v>
      </c>
      <c r="D2270" s="4" t="s">
        <v>9053</v>
      </c>
      <c r="E2270" s="4">
        <v>2269</v>
      </c>
      <c r="F2270" s="4">
        <v>15</v>
      </c>
      <c r="G2270" s="4" t="s">
        <v>7626</v>
      </c>
      <c r="H2270" s="4" t="s">
        <v>7627</v>
      </c>
      <c r="I2270" s="4">
        <v>2</v>
      </c>
      <c r="L2270" s="4">
        <v>3</v>
      </c>
      <c r="M2270" s="4" t="s">
        <v>7723</v>
      </c>
      <c r="N2270" s="4" t="s">
        <v>7724</v>
      </c>
      <c r="S2270" s="4" t="s">
        <v>96</v>
      </c>
      <c r="T2270" s="4" t="s">
        <v>97</v>
      </c>
      <c r="W2270" s="4" t="s">
        <v>647</v>
      </c>
      <c r="X2270" s="4" t="s">
        <v>648</v>
      </c>
      <c r="Y2270" s="4" t="s">
        <v>100</v>
      </c>
      <c r="Z2270" s="4" t="s">
        <v>101</v>
      </c>
      <c r="AC2270" s="4">
        <v>44</v>
      </c>
      <c r="AD2270" s="4" t="s">
        <v>510</v>
      </c>
      <c r="AE2270" s="4" t="s">
        <v>511</v>
      </c>
      <c r="AJ2270" s="4" t="s">
        <v>104</v>
      </c>
      <c r="AK2270" s="4" t="s">
        <v>105</v>
      </c>
      <c r="AL2270" s="4" t="s">
        <v>697</v>
      </c>
      <c r="AM2270" s="4" t="s">
        <v>698</v>
      </c>
      <c r="AT2270" s="4" t="s">
        <v>82</v>
      </c>
      <c r="AU2270" s="4" t="s">
        <v>83</v>
      </c>
      <c r="AV2270" s="4" t="s">
        <v>7733</v>
      </c>
      <c r="AW2270" s="4" t="s">
        <v>7734</v>
      </c>
      <c r="BG2270" s="4" t="s">
        <v>82</v>
      </c>
      <c r="BH2270" s="4" t="s">
        <v>83</v>
      </c>
      <c r="BI2270" s="4" t="s">
        <v>801</v>
      </c>
      <c r="BJ2270" s="4" t="s">
        <v>802</v>
      </c>
      <c r="BK2270" s="4" t="s">
        <v>82</v>
      </c>
      <c r="BL2270" s="4" t="s">
        <v>83</v>
      </c>
      <c r="BM2270" s="4" t="s">
        <v>7735</v>
      </c>
      <c r="BN2270" s="4" t="s">
        <v>10578</v>
      </c>
      <c r="BO2270" s="4" t="s">
        <v>82</v>
      </c>
      <c r="BP2270" s="4" t="s">
        <v>83</v>
      </c>
      <c r="BQ2270" s="4" t="s">
        <v>7736</v>
      </c>
      <c r="BR2270" s="4" t="s">
        <v>7737</v>
      </c>
      <c r="BS2270" s="4" t="s">
        <v>222</v>
      </c>
      <c r="BT2270" s="4" t="s">
        <v>223</v>
      </c>
    </row>
    <row r="2271" spans="1:72" ht="13.5" customHeight="1">
      <c r="A2271" s="6" t="str">
        <f>HYPERLINK("http://kyu.snu.ac.kr/sdhj/index.jsp?type=hj/GK14791_00IM0001_163a.jpg","1870_해북촌_163a")</f>
        <v>1870_해북촌_163a</v>
      </c>
      <c r="B2271" s="4">
        <v>1870</v>
      </c>
      <c r="C2271" s="4" t="s">
        <v>9339</v>
      </c>
      <c r="D2271" s="4" t="s">
        <v>9340</v>
      </c>
      <c r="E2271" s="4">
        <v>2270</v>
      </c>
      <c r="F2271" s="4">
        <v>15</v>
      </c>
      <c r="G2271" s="4" t="s">
        <v>7626</v>
      </c>
      <c r="H2271" s="4" t="s">
        <v>7627</v>
      </c>
      <c r="I2271" s="4">
        <v>2</v>
      </c>
      <c r="L2271" s="4">
        <v>3</v>
      </c>
      <c r="M2271" s="4" t="s">
        <v>7723</v>
      </c>
      <c r="N2271" s="4" t="s">
        <v>7724</v>
      </c>
      <c r="S2271" s="4" t="s">
        <v>165</v>
      </c>
      <c r="T2271" s="4" t="s">
        <v>166</v>
      </c>
      <c r="Y2271" s="4" t="s">
        <v>6371</v>
      </c>
      <c r="Z2271" s="4" t="s">
        <v>6372</v>
      </c>
      <c r="AC2271" s="4">
        <v>50</v>
      </c>
      <c r="AD2271" s="4" t="s">
        <v>169</v>
      </c>
      <c r="AE2271" s="4" t="s">
        <v>170</v>
      </c>
    </row>
    <row r="2272" spans="1:72" ht="13.5" customHeight="1">
      <c r="A2272" s="6" t="str">
        <f>HYPERLINK("http://kyu.snu.ac.kr/sdhj/index.jsp?type=hj/GK14791_00IM0001_163a.jpg","1870_해북촌_163a")</f>
        <v>1870_해북촌_163a</v>
      </c>
      <c r="B2272" s="4">
        <v>1870</v>
      </c>
      <c r="C2272" s="4" t="s">
        <v>9181</v>
      </c>
      <c r="D2272" s="4" t="s">
        <v>9182</v>
      </c>
      <c r="E2272" s="4">
        <v>2271</v>
      </c>
      <c r="F2272" s="4">
        <v>15</v>
      </c>
      <c r="G2272" s="4" t="s">
        <v>7626</v>
      </c>
      <c r="H2272" s="4" t="s">
        <v>7627</v>
      </c>
      <c r="I2272" s="4">
        <v>2</v>
      </c>
      <c r="L2272" s="4">
        <v>3</v>
      </c>
      <c r="M2272" s="4" t="s">
        <v>7723</v>
      </c>
      <c r="N2272" s="4" t="s">
        <v>7724</v>
      </c>
      <c r="S2272" s="4" t="s">
        <v>1092</v>
      </c>
      <c r="T2272" s="4" t="s">
        <v>495</v>
      </c>
      <c r="W2272" s="4" t="s">
        <v>3992</v>
      </c>
      <c r="X2272" s="4" t="s">
        <v>3993</v>
      </c>
      <c r="Y2272" s="4" t="s">
        <v>100</v>
      </c>
      <c r="Z2272" s="4" t="s">
        <v>101</v>
      </c>
      <c r="AC2272" s="4">
        <v>50</v>
      </c>
      <c r="AD2272" s="4" t="s">
        <v>169</v>
      </c>
      <c r="AE2272" s="4" t="s">
        <v>170</v>
      </c>
    </row>
    <row r="2273" spans="1:72" ht="13.5" customHeight="1">
      <c r="A2273" s="6" t="str">
        <f>HYPERLINK("http://kyu.snu.ac.kr/sdhj/index.jsp?type=hj/GK14791_00IM0001_163a.jpg","1870_해북촌_163a")</f>
        <v>1870_해북촌_163a</v>
      </c>
      <c r="B2273" s="4">
        <v>1870</v>
      </c>
      <c r="C2273" s="4" t="s">
        <v>9181</v>
      </c>
      <c r="D2273" s="4" t="s">
        <v>9182</v>
      </c>
      <c r="E2273" s="4">
        <v>2272</v>
      </c>
      <c r="F2273" s="4">
        <v>15</v>
      </c>
      <c r="G2273" s="4" t="s">
        <v>7626</v>
      </c>
      <c r="H2273" s="4" t="s">
        <v>7627</v>
      </c>
      <c r="I2273" s="4">
        <v>2</v>
      </c>
      <c r="L2273" s="4">
        <v>3</v>
      </c>
      <c r="M2273" s="4" t="s">
        <v>7723</v>
      </c>
      <c r="N2273" s="4" t="s">
        <v>7724</v>
      </c>
      <c r="T2273" s="4" t="s">
        <v>9183</v>
      </c>
      <c r="U2273" s="4" t="s">
        <v>138</v>
      </c>
      <c r="V2273" s="4" t="s">
        <v>139</v>
      </c>
      <c r="Y2273" s="4" t="s">
        <v>2507</v>
      </c>
      <c r="Z2273" s="4" t="s">
        <v>2508</v>
      </c>
      <c r="AD2273" s="4" t="s">
        <v>188</v>
      </c>
      <c r="AE2273" s="4" t="s">
        <v>189</v>
      </c>
    </row>
    <row r="2274" spans="1:72" ht="13.5" customHeight="1">
      <c r="A2274" s="6" t="str">
        <f>HYPERLINK("http://kyu.snu.ac.kr/sdhj/index.jsp?type=hj/GK14791_00IM0001_163a.jpg","1870_해북촌_163a")</f>
        <v>1870_해북촌_163a</v>
      </c>
      <c r="B2274" s="4">
        <v>1870</v>
      </c>
      <c r="C2274" s="4" t="s">
        <v>9181</v>
      </c>
      <c r="D2274" s="4" t="s">
        <v>9182</v>
      </c>
      <c r="E2274" s="4">
        <v>2273</v>
      </c>
      <c r="F2274" s="4">
        <v>15</v>
      </c>
      <c r="G2274" s="4" t="s">
        <v>7626</v>
      </c>
      <c r="H2274" s="4" t="s">
        <v>7627</v>
      </c>
      <c r="I2274" s="4">
        <v>2</v>
      </c>
      <c r="L2274" s="4">
        <v>4</v>
      </c>
      <c r="M2274" s="4" t="s">
        <v>7738</v>
      </c>
      <c r="N2274" s="4" t="s">
        <v>7739</v>
      </c>
      <c r="T2274" s="4" t="s">
        <v>10096</v>
      </c>
      <c r="U2274" s="4" t="s">
        <v>73</v>
      </c>
      <c r="V2274" s="4" t="s">
        <v>74</v>
      </c>
      <c r="W2274" s="4" t="s">
        <v>3992</v>
      </c>
      <c r="X2274" s="4" t="s">
        <v>3993</v>
      </c>
      <c r="Y2274" s="4" t="s">
        <v>7740</v>
      </c>
      <c r="Z2274" s="4" t="s">
        <v>2177</v>
      </c>
      <c r="AC2274" s="4">
        <v>60</v>
      </c>
      <c r="AD2274" s="4" t="s">
        <v>410</v>
      </c>
      <c r="AE2274" s="4" t="s">
        <v>411</v>
      </c>
      <c r="AJ2274" s="4" t="s">
        <v>34</v>
      </c>
      <c r="AK2274" s="4" t="s">
        <v>35</v>
      </c>
      <c r="AL2274" s="4" t="s">
        <v>4108</v>
      </c>
      <c r="AM2274" s="4" t="s">
        <v>4109</v>
      </c>
      <c r="AT2274" s="4" t="s">
        <v>82</v>
      </c>
      <c r="AU2274" s="4" t="s">
        <v>83</v>
      </c>
      <c r="AV2274" s="4" t="s">
        <v>7741</v>
      </c>
      <c r="AW2274" s="4" t="s">
        <v>7742</v>
      </c>
      <c r="BG2274" s="4" t="s">
        <v>82</v>
      </c>
      <c r="BH2274" s="4" t="s">
        <v>83</v>
      </c>
      <c r="BI2274" s="4" t="s">
        <v>10579</v>
      </c>
      <c r="BJ2274" s="4" t="s">
        <v>6824</v>
      </c>
      <c r="BK2274" s="4" t="s">
        <v>82</v>
      </c>
      <c r="BL2274" s="4" t="s">
        <v>83</v>
      </c>
      <c r="BM2274" s="4" t="s">
        <v>6779</v>
      </c>
      <c r="BN2274" s="4" t="s">
        <v>6780</v>
      </c>
      <c r="BO2274" s="4" t="s">
        <v>82</v>
      </c>
      <c r="BP2274" s="4" t="s">
        <v>83</v>
      </c>
      <c r="BQ2274" s="4" t="s">
        <v>7743</v>
      </c>
      <c r="BR2274" s="4" t="s">
        <v>7744</v>
      </c>
      <c r="BS2274" s="4" t="s">
        <v>727</v>
      </c>
      <c r="BT2274" s="4" t="s">
        <v>728</v>
      </c>
    </row>
    <row r="2275" spans="1:72" ht="13.5" customHeight="1">
      <c r="A2275" s="6" t="str">
        <f>HYPERLINK("http://kyu.snu.ac.kr/sdhj/index.jsp?type=hj/GK14791_00IM0001_163a.jpg","1870_해북촌_163a")</f>
        <v>1870_해북촌_163a</v>
      </c>
      <c r="B2275" s="4">
        <v>1870</v>
      </c>
      <c r="C2275" s="4" t="s">
        <v>9254</v>
      </c>
      <c r="D2275" s="4" t="s">
        <v>9255</v>
      </c>
      <c r="E2275" s="4">
        <v>2274</v>
      </c>
      <c r="F2275" s="4">
        <v>15</v>
      </c>
      <c r="G2275" s="4" t="s">
        <v>7626</v>
      </c>
      <c r="H2275" s="4" t="s">
        <v>7627</v>
      </c>
      <c r="I2275" s="4">
        <v>2</v>
      </c>
      <c r="L2275" s="4">
        <v>4</v>
      </c>
      <c r="M2275" s="4" t="s">
        <v>7738</v>
      </c>
      <c r="N2275" s="4" t="s">
        <v>7739</v>
      </c>
      <c r="S2275" s="4" t="s">
        <v>96</v>
      </c>
      <c r="T2275" s="4" t="s">
        <v>97</v>
      </c>
      <c r="W2275" s="4" t="s">
        <v>1269</v>
      </c>
      <c r="X2275" s="4" t="s">
        <v>585</v>
      </c>
      <c r="Y2275" s="4" t="s">
        <v>100</v>
      </c>
      <c r="Z2275" s="4" t="s">
        <v>101</v>
      </c>
      <c r="AC2275" s="4">
        <v>60</v>
      </c>
      <c r="AD2275" s="4" t="s">
        <v>410</v>
      </c>
      <c r="AE2275" s="4" t="s">
        <v>411</v>
      </c>
      <c r="AJ2275" s="4" t="s">
        <v>34</v>
      </c>
      <c r="AK2275" s="4" t="s">
        <v>35</v>
      </c>
      <c r="AL2275" s="4" t="s">
        <v>659</v>
      </c>
      <c r="AM2275" s="4" t="s">
        <v>660</v>
      </c>
      <c r="AT2275" s="4" t="s">
        <v>82</v>
      </c>
      <c r="AU2275" s="4" t="s">
        <v>83</v>
      </c>
      <c r="AV2275" s="4" t="s">
        <v>1169</v>
      </c>
      <c r="AW2275" s="4" t="s">
        <v>1170</v>
      </c>
      <c r="BG2275" s="4" t="s">
        <v>82</v>
      </c>
      <c r="BH2275" s="4" t="s">
        <v>83</v>
      </c>
      <c r="BI2275" s="4" t="s">
        <v>7745</v>
      </c>
      <c r="BJ2275" s="4" t="s">
        <v>3312</v>
      </c>
      <c r="BK2275" s="4" t="s">
        <v>82</v>
      </c>
      <c r="BL2275" s="4" t="s">
        <v>83</v>
      </c>
      <c r="BM2275" s="4" t="s">
        <v>2834</v>
      </c>
      <c r="BN2275" s="4" t="s">
        <v>2835</v>
      </c>
      <c r="BO2275" s="4" t="s">
        <v>82</v>
      </c>
      <c r="BP2275" s="4" t="s">
        <v>83</v>
      </c>
      <c r="BQ2275" s="4" t="s">
        <v>8990</v>
      </c>
      <c r="BR2275" s="4" t="s">
        <v>4866</v>
      </c>
      <c r="BS2275" s="4" t="s">
        <v>257</v>
      </c>
      <c r="BT2275" s="4" t="s">
        <v>10013</v>
      </c>
    </row>
    <row r="2276" spans="1:72" ht="13.5" customHeight="1">
      <c r="A2276" s="6" t="str">
        <f>HYPERLINK("http://kyu.snu.ac.kr/sdhj/index.jsp?type=hj/GK14791_00IM0001_163a.jpg","1870_해북촌_163a")</f>
        <v>1870_해북촌_163a</v>
      </c>
      <c r="B2276" s="4">
        <v>1870</v>
      </c>
      <c r="C2276" s="4" t="s">
        <v>9142</v>
      </c>
      <c r="D2276" s="4" t="s">
        <v>9143</v>
      </c>
      <c r="E2276" s="4">
        <v>2275</v>
      </c>
      <c r="F2276" s="4">
        <v>15</v>
      </c>
      <c r="G2276" s="4" t="s">
        <v>7626</v>
      </c>
      <c r="H2276" s="4" t="s">
        <v>7627</v>
      </c>
      <c r="I2276" s="4">
        <v>2</v>
      </c>
      <c r="L2276" s="4">
        <v>4</v>
      </c>
      <c r="M2276" s="4" t="s">
        <v>7738</v>
      </c>
      <c r="N2276" s="4" t="s">
        <v>7739</v>
      </c>
      <c r="S2276" s="4" t="s">
        <v>116</v>
      </c>
      <c r="T2276" s="4" t="s">
        <v>117</v>
      </c>
      <c r="Y2276" s="4" t="s">
        <v>7746</v>
      </c>
      <c r="Z2276" s="4" t="s">
        <v>7747</v>
      </c>
      <c r="AC2276" s="4">
        <v>16</v>
      </c>
      <c r="AD2276" s="4" t="s">
        <v>701</v>
      </c>
      <c r="AE2276" s="4" t="s">
        <v>702</v>
      </c>
    </row>
    <row r="2277" spans="1:72" ht="13.5" customHeight="1">
      <c r="A2277" s="6" t="str">
        <f>HYPERLINK("http://kyu.snu.ac.kr/sdhj/index.jsp?type=hj/GK14791_00IM0001_163a.jpg","1870_해북촌_163a")</f>
        <v>1870_해북촌_163a</v>
      </c>
      <c r="B2277" s="4">
        <v>1870</v>
      </c>
      <c r="C2277" s="4" t="s">
        <v>10002</v>
      </c>
      <c r="D2277" s="4" t="s">
        <v>10003</v>
      </c>
      <c r="E2277" s="4">
        <v>2276</v>
      </c>
      <c r="F2277" s="4">
        <v>15</v>
      </c>
      <c r="G2277" s="4" t="s">
        <v>7626</v>
      </c>
      <c r="H2277" s="4" t="s">
        <v>7627</v>
      </c>
      <c r="I2277" s="4">
        <v>2</v>
      </c>
      <c r="L2277" s="4">
        <v>4</v>
      </c>
      <c r="M2277" s="4" t="s">
        <v>7738</v>
      </c>
      <c r="N2277" s="4" t="s">
        <v>7739</v>
      </c>
      <c r="T2277" s="4" t="s">
        <v>10098</v>
      </c>
      <c r="U2277" s="4" t="s">
        <v>138</v>
      </c>
      <c r="V2277" s="4" t="s">
        <v>139</v>
      </c>
      <c r="Y2277" s="4" t="s">
        <v>1122</v>
      </c>
      <c r="Z2277" s="4" t="s">
        <v>1123</v>
      </c>
      <c r="AD2277" s="4" t="s">
        <v>414</v>
      </c>
      <c r="AE2277" s="4" t="s">
        <v>415</v>
      </c>
    </row>
    <row r="2278" spans="1:72" ht="13.5" customHeight="1">
      <c r="A2278" s="6" t="str">
        <f>HYPERLINK("http://kyu.snu.ac.kr/sdhj/index.jsp?type=hj/GK14791_00IM0001_163a.jpg","1870_해북촌_163a")</f>
        <v>1870_해북촌_163a</v>
      </c>
      <c r="B2278" s="4">
        <v>1870</v>
      </c>
      <c r="C2278" s="4" t="s">
        <v>10002</v>
      </c>
      <c r="D2278" s="4" t="s">
        <v>10003</v>
      </c>
      <c r="E2278" s="4">
        <v>2277</v>
      </c>
      <c r="F2278" s="4">
        <v>15</v>
      </c>
      <c r="G2278" s="4" t="s">
        <v>7626</v>
      </c>
      <c r="H2278" s="4" t="s">
        <v>7627</v>
      </c>
      <c r="I2278" s="4">
        <v>2</v>
      </c>
      <c r="L2278" s="4">
        <v>5</v>
      </c>
      <c r="M2278" s="4" t="s">
        <v>7748</v>
      </c>
      <c r="N2278" s="4" t="s">
        <v>7749</v>
      </c>
      <c r="T2278" s="4" t="s">
        <v>9721</v>
      </c>
      <c r="U2278" s="4" t="s">
        <v>73</v>
      </c>
      <c r="V2278" s="4" t="s">
        <v>74</v>
      </c>
      <c r="W2278" s="4" t="s">
        <v>198</v>
      </c>
      <c r="X2278" s="4" t="s">
        <v>199</v>
      </c>
      <c r="Y2278" s="4" t="s">
        <v>4679</v>
      </c>
      <c r="Z2278" s="4" t="s">
        <v>4680</v>
      </c>
      <c r="AC2278" s="4">
        <v>77</v>
      </c>
      <c r="AD2278" s="4" t="s">
        <v>78</v>
      </c>
      <c r="AE2278" s="4" t="s">
        <v>79</v>
      </c>
      <c r="AJ2278" s="4" t="s">
        <v>34</v>
      </c>
      <c r="AK2278" s="4" t="s">
        <v>35</v>
      </c>
      <c r="AL2278" s="4" t="s">
        <v>260</v>
      </c>
      <c r="AM2278" s="4" t="s">
        <v>261</v>
      </c>
      <c r="AT2278" s="4" t="s">
        <v>82</v>
      </c>
      <c r="AU2278" s="4" t="s">
        <v>83</v>
      </c>
      <c r="AV2278" s="4" t="s">
        <v>6523</v>
      </c>
      <c r="AW2278" s="4" t="s">
        <v>6524</v>
      </c>
      <c r="BG2278" s="4" t="s">
        <v>82</v>
      </c>
      <c r="BH2278" s="4" t="s">
        <v>83</v>
      </c>
      <c r="BI2278" s="4" t="s">
        <v>7750</v>
      </c>
      <c r="BJ2278" s="4" t="s">
        <v>7751</v>
      </c>
      <c r="BK2278" s="4" t="s">
        <v>82</v>
      </c>
      <c r="BL2278" s="4" t="s">
        <v>83</v>
      </c>
      <c r="BM2278" s="4" t="s">
        <v>7752</v>
      </c>
      <c r="BN2278" s="4" t="s">
        <v>2386</v>
      </c>
      <c r="BO2278" s="4" t="s">
        <v>82</v>
      </c>
      <c r="BP2278" s="4" t="s">
        <v>83</v>
      </c>
      <c r="BQ2278" s="4" t="s">
        <v>7753</v>
      </c>
      <c r="BR2278" s="4" t="s">
        <v>7754</v>
      </c>
      <c r="BS2278" s="4" t="s">
        <v>115</v>
      </c>
      <c r="BT2278" s="4" t="s">
        <v>9997</v>
      </c>
    </row>
    <row r="2279" spans="1:72" ht="13.5" customHeight="1">
      <c r="A2279" s="6" t="str">
        <f>HYPERLINK("http://kyu.snu.ac.kr/sdhj/index.jsp?type=hj/GK14791_00IM0001_163a.jpg","1870_해북촌_163a")</f>
        <v>1870_해북촌_163a</v>
      </c>
      <c r="B2279" s="4">
        <v>1870</v>
      </c>
      <c r="C2279" s="4" t="s">
        <v>9396</v>
      </c>
      <c r="D2279" s="4" t="s">
        <v>9397</v>
      </c>
      <c r="E2279" s="4">
        <v>2278</v>
      </c>
      <c r="F2279" s="4">
        <v>15</v>
      </c>
      <c r="G2279" s="4" t="s">
        <v>7626</v>
      </c>
      <c r="H2279" s="4" t="s">
        <v>7627</v>
      </c>
      <c r="I2279" s="4">
        <v>2</v>
      </c>
      <c r="L2279" s="4">
        <v>5</v>
      </c>
      <c r="M2279" s="4" t="s">
        <v>7748</v>
      </c>
      <c r="N2279" s="4" t="s">
        <v>7749</v>
      </c>
      <c r="S2279" s="4" t="s">
        <v>116</v>
      </c>
      <c r="T2279" s="4" t="s">
        <v>117</v>
      </c>
      <c r="Y2279" s="4" t="s">
        <v>532</v>
      </c>
      <c r="Z2279" s="4" t="s">
        <v>533</v>
      </c>
      <c r="AC2279" s="4">
        <v>32</v>
      </c>
      <c r="AD2279" s="4" t="s">
        <v>134</v>
      </c>
      <c r="AE2279" s="4" t="s">
        <v>135</v>
      </c>
    </row>
    <row r="2280" spans="1:72" ht="13.5" customHeight="1">
      <c r="A2280" s="6" t="str">
        <f>HYPERLINK("http://kyu.snu.ac.kr/sdhj/index.jsp?type=hj/GK14791_00IM0001_163a.jpg","1870_해북촌_163a")</f>
        <v>1870_해북촌_163a</v>
      </c>
      <c r="B2280" s="4">
        <v>1870</v>
      </c>
      <c r="C2280" s="4" t="s">
        <v>9163</v>
      </c>
      <c r="D2280" s="4" t="s">
        <v>9164</v>
      </c>
      <c r="E2280" s="4">
        <v>2279</v>
      </c>
      <c r="F2280" s="4">
        <v>15</v>
      </c>
      <c r="G2280" s="4" t="s">
        <v>7626</v>
      </c>
      <c r="H2280" s="4" t="s">
        <v>7627</v>
      </c>
      <c r="I2280" s="4">
        <v>2</v>
      </c>
      <c r="L2280" s="4">
        <v>5</v>
      </c>
      <c r="M2280" s="4" t="s">
        <v>7748</v>
      </c>
      <c r="N2280" s="4" t="s">
        <v>7749</v>
      </c>
      <c r="S2280" s="4" t="s">
        <v>124</v>
      </c>
      <c r="T2280" s="4" t="s">
        <v>125</v>
      </c>
      <c r="W2280" s="4" t="s">
        <v>126</v>
      </c>
      <c r="X2280" s="4" t="s">
        <v>10580</v>
      </c>
      <c r="Y2280" s="4" t="s">
        <v>100</v>
      </c>
      <c r="Z2280" s="4" t="s">
        <v>101</v>
      </c>
      <c r="AC2280" s="4">
        <v>26</v>
      </c>
      <c r="AD2280" s="4" t="s">
        <v>398</v>
      </c>
      <c r="AE2280" s="4" t="s">
        <v>399</v>
      </c>
    </row>
    <row r="2281" spans="1:72" ht="13.5" customHeight="1">
      <c r="A2281" s="6" t="str">
        <f>HYPERLINK("http://kyu.snu.ac.kr/sdhj/index.jsp?type=hj/GK14791_00IM0001_163a.jpg","1870_해북촌_163a")</f>
        <v>1870_해북촌_163a</v>
      </c>
      <c r="B2281" s="4">
        <v>1870</v>
      </c>
      <c r="C2281" s="4" t="s">
        <v>9163</v>
      </c>
      <c r="D2281" s="4" t="s">
        <v>9164</v>
      </c>
      <c r="E2281" s="4">
        <v>2280</v>
      </c>
      <c r="F2281" s="4">
        <v>15</v>
      </c>
      <c r="G2281" s="4" t="s">
        <v>7626</v>
      </c>
      <c r="H2281" s="4" t="s">
        <v>7627</v>
      </c>
      <c r="I2281" s="4">
        <v>2</v>
      </c>
      <c r="L2281" s="4">
        <v>5</v>
      </c>
      <c r="M2281" s="4" t="s">
        <v>7748</v>
      </c>
      <c r="N2281" s="4" t="s">
        <v>7749</v>
      </c>
      <c r="T2281" s="4" t="s">
        <v>9723</v>
      </c>
      <c r="U2281" s="4" t="s">
        <v>138</v>
      </c>
      <c r="V2281" s="4" t="s">
        <v>139</v>
      </c>
      <c r="Y2281" s="4" t="s">
        <v>7755</v>
      </c>
      <c r="Z2281" s="4" t="s">
        <v>7756</v>
      </c>
      <c r="AD2281" s="4" t="s">
        <v>278</v>
      </c>
      <c r="AE2281" s="4" t="s">
        <v>279</v>
      </c>
    </row>
    <row r="2282" spans="1:72" ht="13.5" customHeight="1">
      <c r="A2282" s="6" t="str">
        <f>HYPERLINK("http://kyu.snu.ac.kr/sdhj/index.jsp?type=hj/GK14791_00IM0001_163b.jpg","1870_해북촌_163b")</f>
        <v>1870_해북촌_163b</v>
      </c>
      <c r="B2282" s="4">
        <v>1870</v>
      </c>
      <c r="C2282" s="4" t="s">
        <v>9163</v>
      </c>
      <c r="D2282" s="4" t="s">
        <v>9164</v>
      </c>
      <c r="E2282" s="4">
        <v>2281</v>
      </c>
      <c r="F2282" s="4">
        <v>15</v>
      </c>
      <c r="G2282" s="4" t="s">
        <v>7626</v>
      </c>
      <c r="H2282" s="4" t="s">
        <v>7627</v>
      </c>
      <c r="I2282" s="4">
        <v>3</v>
      </c>
      <c r="J2282" s="4" t="s">
        <v>7757</v>
      </c>
      <c r="K2282" s="4" t="s">
        <v>10581</v>
      </c>
      <c r="L2282" s="4">
        <v>1</v>
      </c>
      <c r="M2282" s="4" t="s">
        <v>7757</v>
      </c>
      <c r="N2282" s="4" t="s">
        <v>7758</v>
      </c>
      <c r="T2282" s="4" t="s">
        <v>9336</v>
      </c>
      <c r="U2282" s="4" t="s">
        <v>73</v>
      </c>
      <c r="V2282" s="4" t="s">
        <v>74</v>
      </c>
      <c r="W2282" s="4" t="s">
        <v>126</v>
      </c>
      <c r="X2282" s="4" t="s">
        <v>10034</v>
      </c>
      <c r="Y2282" s="4" t="s">
        <v>5955</v>
      </c>
      <c r="Z2282" s="4" t="s">
        <v>5956</v>
      </c>
      <c r="AC2282" s="4">
        <v>47</v>
      </c>
      <c r="AD2282" s="4" t="s">
        <v>287</v>
      </c>
      <c r="AE2282" s="4" t="s">
        <v>288</v>
      </c>
      <c r="AJ2282" s="4" t="s">
        <v>34</v>
      </c>
      <c r="AK2282" s="4" t="s">
        <v>35</v>
      </c>
      <c r="AL2282" s="4" t="s">
        <v>115</v>
      </c>
      <c r="AM2282" s="4" t="s">
        <v>10582</v>
      </c>
      <c r="AT2282" s="4" t="s">
        <v>82</v>
      </c>
      <c r="AU2282" s="4" t="s">
        <v>83</v>
      </c>
      <c r="AV2282" s="4" t="s">
        <v>7727</v>
      </c>
      <c r="AW2282" s="4" t="s">
        <v>7728</v>
      </c>
      <c r="BG2282" s="4" t="s">
        <v>82</v>
      </c>
      <c r="BH2282" s="4" t="s">
        <v>83</v>
      </c>
      <c r="BI2282" s="4" t="s">
        <v>2245</v>
      </c>
      <c r="BJ2282" s="4" t="s">
        <v>2246</v>
      </c>
      <c r="BK2282" s="4" t="s">
        <v>82</v>
      </c>
      <c r="BL2282" s="4" t="s">
        <v>83</v>
      </c>
      <c r="BM2282" s="4" t="s">
        <v>2249</v>
      </c>
      <c r="BN2282" s="4" t="s">
        <v>2250</v>
      </c>
      <c r="BO2282" s="4" t="s">
        <v>82</v>
      </c>
      <c r="BP2282" s="4" t="s">
        <v>83</v>
      </c>
      <c r="BQ2282" s="4" t="s">
        <v>7731</v>
      </c>
      <c r="BR2282" s="4" t="s">
        <v>7732</v>
      </c>
      <c r="BS2282" s="4" t="s">
        <v>222</v>
      </c>
      <c r="BT2282" s="4" t="s">
        <v>223</v>
      </c>
    </row>
    <row r="2283" spans="1:72" ht="13.5" customHeight="1">
      <c r="A2283" s="6" t="str">
        <f>HYPERLINK("http://kyu.snu.ac.kr/sdhj/index.jsp?type=hj/GK14791_00IM0001_163b.jpg","1870_해북촌_163b")</f>
        <v>1870_해북촌_163b</v>
      </c>
      <c r="B2283" s="4">
        <v>1870</v>
      </c>
      <c r="C2283" s="4" t="s">
        <v>9052</v>
      </c>
      <c r="D2283" s="4" t="s">
        <v>9053</v>
      </c>
      <c r="E2283" s="4">
        <v>2282</v>
      </c>
      <c r="F2283" s="4">
        <v>15</v>
      </c>
      <c r="G2283" s="4" t="s">
        <v>7626</v>
      </c>
      <c r="H2283" s="4" t="s">
        <v>7627</v>
      </c>
      <c r="I2283" s="4">
        <v>3</v>
      </c>
      <c r="L2283" s="4">
        <v>1</v>
      </c>
      <c r="M2283" s="4" t="s">
        <v>7757</v>
      </c>
      <c r="N2283" s="4" t="s">
        <v>7758</v>
      </c>
      <c r="S2283" s="4" t="s">
        <v>96</v>
      </c>
      <c r="T2283" s="4" t="s">
        <v>97</v>
      </c>
      <c r="W2283" s="4" t="s">
        <v>2414</v>
      </c>
      <c r="X2283" s="4" t="s">
        <v>2415</v>
      </c>
      <c r="Y2283" s="4" t="s">
        <v>100</v>
      </c>
      <c r="Z2283" s="4" t="s">
        <v>101</v>
      </c>
      <c r="AC2283" s="4">
        <v>47</v>
      </c>
      <c r="AD2283" s="4" t="s">
        <v>287</v>
      </c>
      <c r="AE2283" s="4" t="s">
        <v>288</v>
      </c>
      <c r="AJ2283" s="4" t="s">
        <v>34</v>
      </c>
      <c r="AK2283" s="4" t="s">
        <v>35</v>
      </c>
      <c r="AL2283" s="4" t="s">
        <v>727</v>
      </c>
      <c r="AM2283" s="4" t="s">
        <v>728</v>
      </c>
      <c r="AT2283" s="4" t="s">
        <v>82</v>
      </c>
      <c r="AU2283" s="4" t="s">
        <v>83</v>
      </c>
      <c r="AV2283" s="4" t="s">
        <v>7594</v>
      </c>
      <c r="AW2283" s="4" t="s">
        <v>7595</v>
      </c>
      <c r="BG2283" s="4" t="s">
        <v>82</v>
      </c>
      <c r="BH2283" s="4" t="s">
        <v>83</v>
      </c>
      <c r="BI2283" s="4" t="s">
        <v>1321</v>
      </c>
      <c r="BJ2283" s="4" t="s">
        <v>1322</v>
      </c>
      <c r="BK2283" s="4" t="s">
        <v>82</v>
      </c>
      <c r="BL2283" s="4" t="s">
        <v>83</v>
      </c>
      <c r="BM2283" s="4" t="s">
        <v>7596</v>
      </c>
      <c r="BN2283" s="4" t="s">
        <v>7597</v>
      </c>
      <c r="BO2283" s="4" t="s">
        <v>82</v>
      </c>
      <c r="BP2283" s="4" t="s">
        <v>83</v>
      </c>
      <c r="BQ2283" s="4" t="s">
        <v>7598</v>
      </c>
      <c r="BR2283" s="4" t="s">
        <v>7599</v>
      </c>
      <c r="BS2283" s="4" t="s">
        <v>115</v>
      </c>
      <c r="BT2283" s="4" t="s">
        <v>9890</v>
      </c>
    </row>
    <row r="2284" spans="1:72" ht="13.5" customHeight="1">
      <c r="A2284" s="6" t="str">
        <f>HYPERLINK("http://kyu.snu.ac.kr/sdhj/index.jsp?type=hj/GK14791_00IM0001_163b.jpg","1870_해북촌_163b")</f>
        <v>1870_해북촌_163b</v>
      </c>
      <c r="B2284" s="4">
        <v>1870</v>
      </c>
      <c r="C2284" s="4" t="s">
        <v>9461</v>
      </c>
      <c r="D2284" s="4" t="s">
        <v>9462</v>
      </c>
      <c r="E2284" s="4">
        <v>2283</v>
      </c>
      <c r="F2284" s="4">
        <v>15</v>
      </c>
      <c r="G2284" s="4" t="s">
        <v>7626</v>
      </c>
      <c r="H2284" s="4" t="s">
        <v>7627</v>
      </c>
      <c r="I2284" s="4">
        <v>3</v>
      </c>
      <c r="L2284" s="4">
        <v>1</v>
      </c>
      <c r="M2284" s="4" t="s">
        <v>7757</v>
      </c>
      <c r="N2284" s="4" t="s">
        <v>7758</v>
      </c>
      <c r="T2284" s="4" t="s">
        <v>9342</v>
      </c>
      <c r="U2284" s="4" t="s">
        <v>138</v>
      </c>
      <c r="V2284" s="4" t="s">
        <v>139</v>
      </c>
      <c r="Y2284" s="4" t="s">
        <v>7759</v>
      </c>
      <c r="Z2284" s="4" t="s">
        <v>7760</v>
      </c>
      <c r="AD2284" s="4" t="s">
        <v>188</v>
      </c>
      <c r="AE2284" s="4" t="s">
        <v>189</v>
      </c>
    </row>
    <row r="2285" spans="1:72" ht="13.5" customHeight="1">
      <c r="A2285" s="6" t="str">
        <f>HYPERLINK("http://kyu.snu.ac.kr/sdhj/index.jsp?type=hj/GK14791_00IM0001_163b.jpg","1870_해북촌_163b")</f>
        <v>1870_해북촌_163b</v>
      </c>
      <c r="B2285" s="4">
        <v>1870</v>
      </c>
      <c r="C2285" s="4" t="s">
        <v>10330</v>
      </c>
      <c r="D2285" s="4" t="s">
        <v>10331</v>
      </c>
      <c r="E2285" s="4">
        <v>2284</v>
      </c>
      <c r="F2285" s="4">
        <v>15</v>
      </c>
      <c r="G2285" s="4" t="s">
        <v>7626</v>
      </c>
      <c r="H2285" s="4" t="s">
        <v>7627</v>
      </c>
      <c r="I2285" s="4">
        <v>3</v>
      </c>
      <c r="L2285" s="4">
        <v>1</v>
      </c>
      <c r="M2285" s="4" t="s">
        <v>7757</v>
      </c>
      <c r="N2285" s="4" t="s">
        <v>7758</v>
      </c>
      <c r="T2285" s="4" t="s">
        <v>9342</v>
      </c>
      <c r="U2285" s="4" t="s">
        <v>138</v>
      </c>
      <c r="V2285" s="4" t="s">
        <v>139</v>
      </c>
      <c r="Y2285" s="4" t="s">
        <v>1181</v>
      </c>
      <c r="Z2285" s="4" t="s">
        <v>1182</v>
      </c>
      <c r="AD2285" s="4" t="s">
        <v>282</v>
      </c>
      <c r="AE2285" s="4" t="s">
        <v>283</v>
      </c>
    </row>
    <row r="2286" spans="1:72" ht="13.5" customHeight="1">
      <c r="A2286" s="6" t="str">
        <f>HYPERLINK("http://kyu.snu.ac.kr/sdhj/index.jsp?type=hj/GK14791_00IM0001_163b.jpg","1870_해북촌_163b")</f>
        <v>1870_해북촌_163b</v>
      </c>
      <c r="B2286" s="4">
        <v>1870</v>
      </c>
      <c r="C2286" s="4" t="s">
        <v>9339</v>
      </c>
      <c r="D2286" s="4" t="s">
        <v>9340</v>
      </c>
      <c r="E2286" s="4">
        <v>2285</v>
      </c>
      <c r="F2286" s="4">
        <v>15</v>
      </c>
      <c r="G2286" s="4" t="s">
        <v>7626</v>
      </c>
      <c r="H2286" s="4" t="s">
        <v>7627</v>
      </c>
      <c r="I2286" s="4">
        <v>3</v>
      </c>
      <c r="L2286" s="4">
        <v>2</v>
      </c>
      <c r="M2286" s="4" t="s">
        <v>7761</v>
      </c>
      <c r="N2286" s="4" t="s">
        <v>7762</v>
      </c>
      <c r="T2286" s="4" t="s">
        <v>9059</v>
      </c>
      <c r="U2286" s="4" t="s">
        <v>73</v>
      </c>
      <c r="V2286" s="4" t="s">
        <v>74</v>
      </c>
      <c r="W2286" s="4" t="s">
        <v>3992</v>
      </c>
      <c r="X2286" s="4" t="s">
        <v>3993</v>
      </c>
      <c r="Y2286" s="4" t="s">
        <v>7763</v>
      </c>
      <c r="Z2286" s="4" t="s">
        <v>7764</v>
      </c>
      <c r="AC2286" s="4">
        <v>66</v>
      </c>
      <c r="AD2286" s="4" t="s">
        <v>738</v>
      </c>
      <c r="AE2286" s="4" t="s">
        <v>739</v>
      </c>
      <c r="AJ2286" s="4" t="s">
        <v>34</v>
      </c>
      <c r="AK2286" s="4" t="s">
        <v>35</v>
      </c>
      <c r="AL2286" s="4" t="s">
        <v>4108</v>
      </c>
      <c r="AM2286" s="4" t="s">
        <v>4109</v>
      </c>
      <c r="AT2286" s="4" t="s">
        <v>82</v>
      </c>
      <c r="AU2286" s="4" t="s">
        <v>83</v>
      </c>
      <c r="AV2286" s="4" t="s">
        <v>7741</v>
      </c>
      <c r="AW2286" s="4" t="s">
        <v>7742</v>
      </c>
      <c r="BG2286" s="4" t="s">
        <v>82</v>
      </c>
      <c r="BH2286" s="4" t="s">
        <v>83</v>
      </c>
      <c r="BI2286" s="4" t="s">
        <v>10579</v>
      </c>
      <c r="BJ2286" s="4" t="s">
        <v>6824</v>
      </c>
      <c r="BK2286" s="4" t="s">
        <v>82</v>
      </c>
      <c r="BL2286" s="4" t="s">
        <v>83</v>
      </c>
      <c r="BM2286" s="4" t="s">
        <v>6779</v>
      </c>
      <c r="BN2286" s="4" t="s">
        <v>6780</v>
      </c>
      <c r="BO2286" s="4" t="s">
        <v>82</v>
      </c>
      <c r="BP2286" s="4" t="s">
        <v>83</v>
      </c>
      <c r="BQ2286" s="4" t="s">
        <v>7743</v>
      </c>
      <c r="BR2286" s="4" t="s">
        <v>7744</v>
      </c>
      <c r="BS2286" s="4" t="s">
        <v>727</v>
      </c>
      <c r="BT2286" s="4" t="s">
        <v>728</v>
      </c>
    </row>
    <row r="2287" spans="1:72" ht="13.5" customHeight="1">
      <c r="A2287" s="6" t="str">
        <f>HYPERLINK("http://kyu.snu.ac.kr/sdhj/index.jsp?type=hj/GK14791_00IM0001_163b.jpg","1870_해북촌_163b")</f>
        <v>1870_해북촌_163b</v>
      </c>
      <c r="B2287" s="4">
        <v>1870</v>
      </c>
      <c r="C2287" s="4" t="s">
        <v>9254</v>
      </c>
      <c r="D2287" s="4" t="s">
        <v>9255</v>
      </c>
      <c r="E2287" s="4">
        <v>2286</v>
      </c>
      <c r="F2287" s="4">
        <v>15</v>
      </c>
      <c r="G2287" s="4" t="s">
        <v>7626</v>
      </c>
      <c r="H2287" s="4" t="s">
        <v>7627</v>
      </c>
      <c r="I2287" s="4">
        <v>3</v>
      </c>
      <c r="L2287" s="4">
        <v>2</v>
      </c>
      <c r="M2287" s="4" t="s">
        <v>7761</v>
      </c>
      <c r="N2287" s="4" t="s">
        <v>7762</v>
      </c>
      <c r="S2287" s="4" t="s">
        <v>96</v>
      </c>
      <c r="T2287" s="4" t="s">
        <v>97</v>
      </c>
      <c r="W2287" s="4" t="s">
        <v>198</v>
      </c>
      <c r="X2287" s="4" t="s">
        <v>199</v>
      </c>
      <c r="Y2287" s="4" t="s">
        <v>100</v>
      </c>
      <c r="Z2287" s="4" t="s">
        <v>101</v>
      </c>
      <c r="AC2287" s="4">
        <v>66</v>
      </c>
      <c r="AD2287" s="4" t="s">
        <v>738</v>
      </c>
      <c r="AE2287" s="4" t="s">
        <v>739</v>
      </c>
      <c r="AJ2287" s="4" t="s">
        <v>34</v>
      </c>
      <c r="AK2287" s="4" t="s">
        <v>35</v>
      </c>
      <c r="AL2287" s="4" t="s">
        <v>202</v>
      </c>
      <c r="AM2287" s="4" t="s">
        <v>203</v>
      </c>
      <c r="AT2287" s="4" t="s">
        <v>82</v>
      </c>
      <c r="AU2287" s="4" t="s">
        <v>83</v>
      </c>
      <c r="AV2287" s="4" t="s">
        <v>2501</v>
      </c>
      <c r="AW2287" s="4" t="s">
        <v>2502</v>
      </c>
      <c r="BG2287" s="4" t="s">
        <v>82</v>
      </c>
      <c r="BH2287" s="4" t="s">
        <v>83</v>
      </c>
      <c r="BI2287" s="4" t="s">
        <v>7765</v>
      </c>
      <c r="BJ2287" s="4" t="s">
        <v>7766</v>
      </c>
      <c r="BK2287" s="4" t="s">
        <v>82</v>
      </c>
      <c r="BL2287" s="4" t="s">
        <v>83</v>
      </c>
      <c r="BM2287" s="4" t="s">
        <v>7767</v>
      </c>
      <c r="BN2287" s="4" t="s">
        <v>7768</v>
      </c>
      <c r="BO2287" s="4" t="s">
        <v>82</v>
      </c>
      <c r="BP2287" s="4" t="s">
        <v>83</v>
      </c>
      <c r="BQ2287" s="4" t="s">
        <v>7769</v>
      </c>
      <c r="BR2287" s="4" t="s">
        <v>7770</v>
      </c>
      <c r="BS2287" s="4" t="s">
        <v>659</v>
      </c>
      <c r="BT2287" s="4" t="s">
        <v>660</v>
      </c>
    </row>
    <row r="2288" spans="1:72" ht="13.5" customHeight="1">
      <c r="A2288" s="6" t="str">
        <f>HYPERLINK("http://kyu.snu.ac.kr/sdhj/index.jsp?type=hj/GK14791_00IM0001_163b.jpg","1870_해북촌_163b")</f>
        <v>1870_해북촌_163b</v>
      </c>
      <c r="B2288" s="4">
        <v>1870</v>
      </c>
      <c r="C2288" s="4" t="s">
        <v>9163</v>
      </c>
      <c r="D2288" s="4" t="s">
        <v>9164</v>
      </c>
      <c r="E2288" s="4">
        <v>2287</v>
      </c>
      <c r="F2288" s="4">
        <v>15</v>
      </c>
      <c r="G2288" s="4" t="s">
        <v>7626</v>
      </c>
      <c r="H2288" s="4" t="s">
        <v>7627</v>
      </c>
      <c r="I2288" s="4">
        <v>3</v>
      </c>
      <c r="L2288" s="4">
        <v>2</v>
      </c>
      <c r="M2288" s="4" t="s">
        <v>7761</v>
      </c>
      <c r="N2288" s="4" t="s">
        <v>7762</v>
      </c>
      <c r="S2288" s="4" t="s">
        <v>116</v>
      </c>
      <c r="T2288" s="4" t="s">
        <v>117</v>
      </c>
      <c r="Y2288" s="4" t="s">
        <v>7771</v>
      </c>
      <c r="Z2288" s="4" t="s">
        <v>2210</v>
      </c>
      <c r="AC2288" s="4">
        <v>42</v>
      </c>
      <c r="AD2288" s="4" t="s">
        <v>308</v>
      </c>
      <c r="AE2288" s="4" t="s">
        <v>309</v>
      </c>
    </row>
    <row r="2289" spans="1:72" ht="13.5" customHeight="1">
      <c r="A2289" s="6" t="str">
        <f>HYPERLINK("http://kyu.snu.ac.kr/sdhj/index.jsp?type=hj/GK14791_00IM0001_163b.jpg","1870_해북촌_163b")</f>
        <v>1870_해북촌_163b</v>
      </c>
      <c r="B2289" s="4">
        <v>1870</v>
      </c>
      <c r="C2289" s="4" t="s">
        <v>9064</v>
      </c>
      <c r="D2289" s="4" t="s">
        <v>9065</v>
      </c>
      <c r="E2289" s="4">
        <v>2288</v>
      </c>
      <c r="F2289" s="4">
        <v>15</v>
      </c>
      <c r="G2289" s="4" t="s">
        <v>7626</v>
      </c>
      <c r="H2289" s="4" t="s">
        <v>7627</v>
      </c>
      <c r="I2289" s="4">
        <v>3</v>
      </c>
      <c r="L2289" s="4">
        <v>2</v>
      </c>
      <c r="M2289" s="4" t="s">
        <v>7761</v>
      </c>
      <c r="N2289" s="4" t="s">
        <v>7762</v>
      </c>
      <c r="S2289" s="4" t="s">
        <v>124</v>
      </c>
      <c r="T2289" s="4" t="s">
        <v>125</v>
      </c>
      <c r="W2289" s="4" t="s">
        <v>1269</v>
      </c>
      <c r="X2289" s="4" t="s">
        <v>585</v>
      </c>
      <c r="Y2289" s="4" t="s">
        <v>100</v>
      </c>
      <c r="Z2289" s="4" t="s">
        <v>101</v>
      </c>
      <c r="AC2289" s="4">
        <v>42</v>
      </c>
      <c r="AD2289" s="4" t="s">
        <v>308</v>
      </c>
      <c r="AE2289" s="4" t="s">
        <v>309</v>
      </c>
    </row>
    <row r="2290" spans="1:72" ht="13.5" customHeight="1">
      <c r="A2290" s="6" t="str">
        <f>HYPERLINK("http://kyu.snu.ac.kr/sdhj/index.jsp?type=hj/GK14791_00IM0001_163b.jpg","1870_해북촌_163b")</f>
        <v>1870_해북촌_163b</v>
      </c>
      <c r="B2290" s="4">
        <v>1870</v>
      </c>
      <c r="C2290" s="4" t="s">
        <v>9064</v>
      </c>
      <c r="D2290" s="4" t="s">
        <v>9065</v>
      </c>
      <c r="E2290" s="4">
        <v>2289</v>
      </c>
      <c r="F2290" s="4">
        <v>15</v>
      </c>
      <c r="G2290" s="4" t="s">
        <v>7626</v>
      </c>
      <c r="H2290" s="4" t="s">
        <v>7627</v>
      </c>
      <c r="I2290" s="4">
        <v>3</v>
      </c>
      <c r="L2290" s="4">
        <v>2</v>
      </c>
      <c r="M2290" s="4" t="s">
        <v>7761</v>
      </c>
      <c r="N2290" s="4" t="s">
        <v>7762</v>
      </c>
      <c r="S2290" s="4" t="s">
        <v>116</v>
      </c>
      <c r="T2290" s="4" t="s">
        <v>117</v>
      </c>
      <c r="Y2290" s="4" t="s">
        <v>7772</v>
      </c>
      <c r="Z2290" s="4" t="s">
        <v>3299</v>
      </c>
      <c r="AC2290" s="4">
        <v>32</v>
      </c>
      <c r="AD2290" s="4" t="s">
        <v>134</v>
      </c>
      <c r="AE2290" s="4" t="s">
        <v>135</v>
      </c>
    </row>
    <row r="2291" spans="1:72" ht="13.5" customHeight="1">
      <c r="A2291" s="6" t="str">
        <f>HYPERLINK("http://kyu.snu.ac.kr/sdhj/index.jsp?type=hj/GK14791_00IM0001_163b.jpg","1870_해북촌_163b")</f>
        <v>1870_해북촌_163b</v>
      </c>
      <c r="B2291" s="4">
        <v>1870</v>
      </c>
      <c r="C2291" s="4" t="s">
        <v>9064</v>
      </c>
      <c r="D2291" s="4" t="s">
        <v>9065</v>
      </c>
      <c r="E2291" s="4">
        <v>2290</v>
      </c>
      <c r="F2291" s="4">
        <v>15</v>
      </c>
      <c r="G2291" s="4" t="s">
        <v>7626</v>
      </c>
      <c r="H2291" s="4" t="s">
        <v>7627</v>
      </c>
      <c r="I2291" s="4">
        <v>3</v>
      </c>
      <c r="L2291" s="4">
        <v>2</v>
      </c>
      <c r="M2291" s="4" t="s">
        <v>7761</v>
      </c>
      <c r="N2291" s="4" t="s">
        <v>7762</v>
      </c>
      <c r="S2291" s="4" t="s">
        <v>124</v>
      </c>
      <c r="T2291" s="4" t="s">
        <v>125</v>
      </c>
      <c r="W2291" s="4" t="s">
        <v>126</v>
      </c>
      <c r="X2291" s="4" t="s">
        <v>9067</v>
      </c>
      <c r="Y2291" s="4" t="s">
        <v>100</v>
      </c>
      <c r="Z2291" s="4" t="s">
        <v>101</v>
      </c>
      <c r="AC2291" s="4">
        <v>33</v>
      </c>
      <c r="AD2291" s="4" t="s">
        <v>134</v>
      </c>
      <c r="AE2291" s="4" t="s">
        <v>135</v>
      </c>
    </row>
    <row r="2292" spans="1:72" ht="13.5" customHeight="1">
      <c r="A2292" s="6" t="str">
        <f>HYPERLINK("http://kyu.snu.ac.kr/sdhj/index.jsp?type=hj/GK14791_00IM0001_163b.jpg","1870_해북촌_163b")</f>
        <v>1870_해북촌_163b</v>
      </c>
      <c r="B2292" s="4">
        <v>1870</v>
      </c>
      <c r="C2292" s="4" t="s">
        <v>9064</v>
      </c>
      <c r="D2292" s="4" t="s">
        <v>9065</v>
      </c>
      <c r="E2292" s="4">
        <v>2291</v>
      </c>
      <c r="F2292" s="4">
        <v>15</v>
      </c>
      <c r="G2292" s="4" t="s">
        <v>7626</v>
      </c>
      <c r="H2292" s="4" t="s">
        <v>7627</v>
      </c>
      <c r="I2292" s="4">
        <v>3</v>
      </c>
      <c r="L2292" s="4">
        <v>2</v>
      </c>
      <c r="M2292" s="4" t="s">
        <v>7761</v>
      </c>
      <c r="N2292" s="4" t="s">
        <v>7762</v>
      </c>
      <c r="T2292" s="4" t="s">
        <v>9070</v>
      </c>
      <c r="U2292" s="4" t="s">
        <v>138</v>
      </c>
      <c r="V2292" s="4" t="s">
        <v>139</v>
      </c>
      <c r="Y2292" s="4" t="s">
        <v>7773</v>
      </c>
      <c r="Z2292" s="4" t="s">
        <v>7774</v>
      </c>
      <c r="AD2292" s="4" t="s">
        <v>510</v>
      </c>
      <c r="AE2292" s="4" t="s">
        <v>511</v>
      </c>
    </row>
    <row r="2293" spans="1:72" ht="13.5" customHeight="1">
      <c r="A2293" s="6" t="str">
        <f>HYPERLINK("http://kyu.snu.ac.kr/sdhj/index.jsp?type=hj/GK14791_00IM0001_163b.jpg","1870_해북촌_163b")</f>
        <v>1870_해북촌_163b</v>
      </c>
      <c r="B2293" s="4">
        <v>1870</v>
      </c>
      <c r="C2293" s="4" t="s">
        <v>9064</v>
      </c>
      <c r="D2293" s="4" t="s">
        <v>9065</v>
      </c>
      <c r="E2293" s="4">
        <v>2292</v>
      </c>
      <c r="F2293" s="4">
        <v>15</v>
      </c>
      <c r="G2293" s="4" t="s">
        <v>7626</v>
      </c>
      <c r="H2293" s="4" t="s">
        <v>7627</v>
      </c>
      <c r="I2293" s="4">
        <v>3</v>
      </c>
      <c r="L2293" s="4">
        <v>2</v>
      </c>
      <c r="M2293" s="4" t="s">
        <v>7761</v>
      </c>
      <c r="N2293" s="4" t="s">
        <v>7762</v>
      </c>
      <c r="T2293" s="4" t="s">
        <v>9070</v>
      </c>
      <c r="U2293" s="4" t="s">
        <v>138</v>
      </c>
      <c r="V2293" s="4" t="s">
        <v>139</v>
      </c>
      <c r="Y2293" s="4" t="s">
        <v>5689</v>
      </c>
      <c r="Z2293" s="4" t="s">
        <v>5690</v>
      </c>
      <c r="AD2293" s="4" t="s">
        <v>258</v>
      </c>
      <c r="AE2293" s="4" t="s">
        <v>259</v>
      </c>
    </row>
    <row r="2294" spans="1:72" ht="13.5" customHeight="1">
      <c r="A2294" s="6" t="str">
        <f>HYPERLINK("http://kyu.snu.ac.kr/sdhj/index.jsp?type=hj/GK14791_00IM0001_163b.jpg","1870_해북촌_163b")</f>
        <v>1870_해북촌_163b</v>
      </c>
      <c r="B2294" s="4">
        <v>1870</v>
      </c>
      <c r="C2294" s="4" t="s">
        <v>9064</v>
      </c>
      <c r="D2294" s="4" t="s">
        <v>9065</v>
      </c>
      <c r="E2294" s="4">
        <v>2293</v>
      </c>
      <c r="F2294" s="4">
        <v>15</v>
      </c>
      <c r="G2294" s="4" t="s">
        <v>7626</v>
      </c>
      <c r="H2294" s="4" t="s">
        <v>7627</v>
      </c>
      <c r="I2294" s="4">
        <v>3</v>
      </c>
      <c r="L2294" s="4">
        <v>3</v>
      </c>
      <c r="M2294" s="4" t="s">
        <v>7775</v>
      </c>
      <c r="N2294" s="4" t="s">
        <v>7776</v>
      </c>
      <c r="T2294" s="4" t="s">
        <v>9904</v>
      </c>
      <c r="U2294" s="4" t="s">
        <v>73</v>
      </c>
      <c r="V2294" s="4" t="s">
        <v>74</v>
      </c>
      <c r="W2294" s="4" t="s">
        <v>3992</v>
      </c>
      <c r="X2294" s="4" t="s">
        <v>3993</v>
      </c>
      <c r="Y2294" s="4" t="s">
        <v>7777</v>
      </c>
      <c r="Z2294" s="4" t="s">
        <v>7778</v>
      </c>
      <c r="AC2294" s="4">
        <v>44</v>
      </c>
      <c r="AD2294" s="4" t="s">
        <v>134</v>
      </c>
      <c r="AE2294" s="4" t="s">
        <v>135</v>
      </c>
      <c r="AJ2294" s="4" t="s">
        <v>34</v>
      </c>
      <c r="AK2294" s="4" t="s">
        <v>35</v>
      </c>
      <c r="AL2294" s="4" t="s">
        <v>4108</v>
      </c>
      <c r="AM2294" s="4" t="s">
        <v>4109</v>
      </c>
      <c r="AT2294" s="4" t="s">
        <v>82</v>
      </c>
      <c r="AU2294" s="4" t="s">
        <v>83</v>
      </c>
      <c r="AV2294" s="4" t="s">
        <v>1381</v>
      </c>
      <c r="AW2294" s="4" t="s">
        <v>1034</v>
      </c>
      <c r="BG2294" s="4" t="s">
        <v>6949</v>
      </c>
      <c r="BH2294" s="4" t="s">
        <v>6950</v>
      </c>
      <c r="BI2294" s="4" t="s">
        <v>10119</v>
      </c>
      <c r="BJ2294" s="4" t="s">
        <v>5292</v>
      </c>
      <c r="BK2294" s="4" t="s">
        <v>82</v>
      </c>
      <c r="BL2294" s="4" t="s">
        <v>83</v>
      </c>
      <c r="BM2294" s="4" t="s">
        <v>6779</v>
      </c>
      <c r="BN2294" s="4" t="s">
        <v>6780</v>
      </c>
      <c r="BO2294" s="4" t="s">
        <v>82</v>
      </c>
      <c r="BP2294" s="4" t="s">
        <v>83</v>
      </c>
      <c r="BQ2294" s="4" t="s">
        <v>7779</v>
      </c>
      <c r="BR2294" s="4" t="s">
        <v>72</v>
      </c>
      <c r="BS2294" s="4" t="s">
        <v>358</v>
      </c>
      <c r="BT2294" s="4" t="s">
        <v>359</v>
      </c>
    </row>
    <row r="2295" spans="1:72" ht="13.5" customHeight="1">
      <c r="A2295" s="6" t="str">
        <f>HYPERLINK("http://kyu.snu.ac.kr/sdhj/index.jsp?type=hj/GK14791_00IM0001_163b.jpg","1870_해북촌_163b")</f>
        <v>1870_해북촌_163b</v>
      </c>
      <c r="B2295" s="4">
        <v>1870</v>
      </c>
      <c r="C2295" s="4" t="s">
        <v>9012</v>
      </c>
      <c r="D2295" s="4" t="s">
        <v>9013</v>
      </c>
      <c r="E2295" s="4">
        <v>2294</v>
      </c>
      <c r="F2295" s="4">
        <v>15</v>
      </c>
      <c r="G2295" s="4" t="s">
        <v>7626</v>
      </c>
      <c r="H2295" s="4" t="s">
        <v>7627</v>
      </c>
      <c r="I2295" s="4">
        <v>3</v>
      </c>
      <c r="L2295" s="4">
        <v>3</v>
      </c>
      <c r="M2295" s="4" t="s">
        <v>7775</v>
      </c>
      <c r="N2295" s="4" t="s">
        <v>7776</v>
      </c>
      <c r="S2295" s="4" t="s">
        <v>96</v>
      </c>
      <c r="T2295" s="4" t="s">
        <v>97</v>
      </c>
      <c r="W2295" s="4" t="s">
        <v>173</v>
      </c>
      <c r="X2295" s="4" t="s">
        <v>10583</v>
      </c>
      <c r="Y2295" s="4" t="s">
        <v>100</v>
      </c>
      <c r="Z2295" s="4" t="s">
        <v>101</v>
      </c>
      <c r="AC2295" s="4">
        <v>44</v>
      </c>
      <c r="AD2295" s="4" t="s">
        <v>480</v>
      </c>
      <c r="AE2295" s="4" t="s">
        <v>481</v>
      </c>
      <c r="AJ2295" s="4" t="s">
        <v>34</v>
      </c>
      <c r="AK2295" s="4" t="s">
        <v>35</v>
      </c>
      <c r="AL2295" s="4" t="s">
        <v>257</v>
      </c>
      <c r="AM2295" s="4" t="s">
        <v>10584</v>
      </c>
      <c r="AT2295" s="4" t="s">
        <v>82</v>
      </c>
      <c r="AU2295" s="4" t="s">
        <v>83</v>
      </c>
      <c r="AV2295" s="4" t="s">
        <v>7780</v>
      </c>
      <c r="AW2295" s="4" t="s">
        <v>7781</v>
      </c>
      <c r="BG2295" s="4" t="s">
        <v>82</v>
      </c>
      <c r="BH2295" s="4" t="s">
        <v>83</v>
      </c>
      <c r="BI2295" s="4" t="s">
        <v>5143</v>
      </c>
      <c r="BJ2295" s="4" t="s">
        <v>1950</v>
      </c>
      <c r="BK2295" s="4" t="s">
        <v>82</v>
      </c>
      <c r="BL2295" s="4" t="s">
        <v>83</v>
      </c>
      <c r="BM2295" s="4" t="s">
        <v>7782</v>
      </c>
      <c r="BN2295" s="4" t="s">
        <v>5145</v>
      </c>
      <c r="BO2295" s="4" t="s">
        <v>82</v>
      </c>
      <c r="BP2295" s="4" t="s">
        <v>83</v>
      </c>
      <c r="BQ2295" s="4" t="s">
        <v>7783</v>
      </c>
      <c r="BR2295" s="4" t="s">
        <v>7784</v>
      </c>
      <c r="BS2295" s="4" t="s">
        <v>7785</v>
      </c>
      <c r="BT2295" s="4" t="s">
        <v>7786</v>
      </c>
    </row>
    <row r="2296" spans="1:72" ht="13.5" customHeight="1">
      <c r="A2296" s="6" t="str">
        <f>HYPERLINK("http://kyu.snu.ac.kr/sdhj/index.jsp?type=hj/GK14791_00IM0001_163b.jpg","1870_해북촌_163b")</f>
        <v>1870_해북촌_163b</v>
      </c>
      <c r="B2296" s="4">
        <v>1870</v>
      </c>
      <c r="C2296" s="4" t="s">
        <v>9047</v>
      </c>
      <c r="D2296" s="4" t="s">
        <v>9048</v>
      </c>
      <c r="E2296" s="4">
        <v>2295</v>
      </c>
      <c r="F2296" s="4">
        <v>15</v>
      </c>
      <c r="G2296" s="4" t="s">
        <v>7626</v>
      </c>
      <c r="H2296" s="4" t="s">
        <v>7627</v>
      </c>
      <c r="I2296" s="4">
        <v>3</v>
      </c>
      <c r="L2296" s="4">
        <v>3</v>
      </c>
      <c r="M2296" s="4" t="s">
        <v>7775</v>
      </c>
      <c r="N2296" s="4" t="s">
        <v>7776</v>
      </c>
      <c r="T2296" s="4" t="s">
        <v>9906</v>
      </c>
      <c r="U2296" s="4" t="s">
        <v>138</v>
      </c>
      <c r="V2296" s="4" t="s">
        <v>139</v>
      </c>
      <c r="Y2296" s="4" t="s">
        <v>2915</v>
      </c>
      <c r="Z2296" s="4" t="s">
        <v>2916</v>
      </c>
      <c r="AD2296" s="4" t="s">
        <v>174</v>
      </c>
      <c r="AE2296" s="4" t="s">
        <v>175</v>
      </c>
    </row>
    <row r="2297" spans="1:72" ht="13.5" customHeight="1">
      <c r="A2297" s="6" t="str">
        <f>HYPERLINK("http://kyu.snu.ac.kr/sdhj/index.jsp?type=hj/GK14791_00IM0001_163b.jpg","1870_해북촌_163b")</f>
        <v>1870_해북촌_163b</v>
      </c>
      <c r="B2297" s="4">
        <v>1870</v>
      </c>
      <c r="C2297" s="4" t="s">
        <v>9679</v>
      </c>
      <c r="D2297" s="4" t="s">
        <v>9680</v>
      </c>
      <c r="E2297" s="4">
        <v>2296</v>
      </c>
      <c r="F2297" s="4">
        <v>15</v>
      </c>
      <c r="G2297" s="4" t="s">
        <v>7626</v>
      </c>
      <c r="H2297" s="4" t="s">
        <v>7627</v>
      </c>
      <c r="I2297" s="4">
        <v>3</v>
      </c>
      <c r="L2297" s="4">
        <v>4</v>
      </c>
      <c r="M2297" s="4" t="s">
        <v>7787</v>
      </c>
      <c r="N2297" s="4" t="s">
        <v>7788</v>
      </c>
      <c r="T2297" s="4" t="s">
        <v>9210</v>
      </c>
      <c r="U2297" s="4" t="s">
        <v>73</v>
      </c>
      <c r="V2297" s="4" t="s">
        <v>74</v>
      </c>
      <c r="W2297" s="4" t="s">
        <v>688</v>
      </c>
      <c r="X2297" s="4" t="s">
        <v>689</v>
      </c>
      <c r="Y2297" s="4" t="s">
        <v>7789</v>
      </c>
      <c r="Z2297" s="4" t="s">
        <v>7790</v>
      </c>
      <c r="AC2297" s="4">
        <v>79</v>
      </c>
      <c r="AD2297" s="4" t="s">
        <v>1027</v>
      </c>
      <c r="AE2297" s="4" t="s">
        <v>1028</v>
      </c>
      <c r="AJ2297" s="4" t="s">
        <v>34</v>
      </c>
      <c r="AK2297" s="4" t="s">
        <v>35</v>
      </c>
      <c r="AL2297" s="4" t="s">
        <v>4108</v>
      </c>
      <c r="AM2297" s="4" t="s">
        <v>4109</v>
      </c>
      <c r="AT2297" s="4" t="s">
        <v>82</v>
      </c>
      <c r="AU2297" s="4" t="s">
        <v>83</v>
      </c>
      <c r="AV2297" s="4" t="s">
        <v>8962</v>
      </c>
      <c r="AW2297" s="4" t="s">
        <v>888</v>
      </c>
      <c r="BG2297" s="4" t="s">
        <v>82</v>
      </c>
      <c r="BH2297" s="4" t="s">
        <v>83</v>
      </c>
      <c r="BI2297" s="4" t="s">
        <v>1926</v>
      </c>
      <c r="BJ2297" s="4" t="s">
        <v>1927</v>
      </c>
      <c r="BK2297" s="4" t="s">
        <v>82</v>
      </c>
      <c r="BL2297" s="4" t="s">
        <v>83</v>
      </c>
      <c r="BM2297" s="4" t="s">
        <v>6781</v>
      </c>
      <c r="BN2297" s="4" t="s">
        <v>6782</v>
      </c>
      <c r="BO2297" s="4" t="s">
        <v>82</v>
      </c>
      <c r="BP2297" s="4" t="s">
        <v>83</v>
      </c>
      <c r="BQ2297" s="4" t="s">
        <v>7791</v>
      </c>
      <c r="BR2297" s="4" t="s">
        <v>7792</v>
      </c>
      <c r="BS2297" s="4" t="s">
        <v>893</v>
      </c>
      <c r="BT2297" s="4" t="s">
        <v>894</v>
      </c>
    </row>
    <row r="2298" spans="1:72" ht="13.5" customHeight="1">
      <c r="A2298" s="6" t="str">
        <f>HYPERLINK("http://kyu.snu.ac.kr/sdhj/index.jsp?type=hj/GK14791_00IM0001_163b.jpg","1870_해북촌_163b")</f>
        <v>1870_해북촌_163b</v>
      </c>
      <c r="B2298" s="4">
        <v>1870</v>
      </c>
      <c r="C2298" s="4" t="s">
        <v>9224</v>
      </c>
      <c r="D2298" s="4" t="s">
        <v>9225</v>
      </c>
      <c r="E2298" s="4">
        <v>2297</v>
      </c>
      <c r="F2298" s="4">
        <v>15</v>
      </c>
      <c r="G2298" s="4" t="s">
        <v>7626</v>
      </c>
      <c r="H2298" s="4" t="s">
        <v>7627</v>
      </c>
      <c r="I2298" s="4">
        <v>3</v>
      </c>
      <c r="L2298" s="4">
        <v>4</v>
      </c>
      <c r="M2298" s="4" t="s">
        <v>7787</v>
      </c>
      <c r="N2298" s="4" t="s">
        <v>7788</v>
      </c>
      <c r="S2298" s="4" t="s">
        <v>96</v>
      </c>
      <c r="T2298" s="4" t="s">
        <v>97</v>
      </c>
      <c r="W2298" s="4" t="s">
        <v>424</v>
      </c>
      <c r="X2298" s="4" t="s">
        <v>425</v>
      </c>
      <c r="Y2298" s="4" t="s">
        <v>100</v>
      </c>
      <c r="Z2298" s="4" t="s">
        <v>101</v>
      </c>
      <c r="AC2298" s="4">
        <v>69</v>
      </c>
      <c r="AD2298" s="4" t="s">
        <v>628</v>
      </c>
      <c r="AE2298" s="4" t="s">
        <v>629</v>
      </c>
      <c r="AJ2298" s="4" t="s">
        <v>104</v>
      </c>
      <c r="AK2298" s="4" t="s">
        <v>105</v>
      </c>
      <c r="AL2298" s="4" t="s">
        <v>422</v>
      </c>
      <c r="AM2298" s="4" t="s">
        <v>423</v>
      </c>
      <c r="AT2298" s="4" t="s">
        <v>82</v>
      </c>
      <c r="AU2298" s="4" t="s">
        <v>83</v>
      </c>
      <c r="AV2298" s="4" t="s">
        <v>7793</v>
      </c>
      <c r="AW2298" s="4" t="s">
        <v>7604</v>
      </c>
      <c r="BG2298" s="4" t="s">
        <v>82</v>
      </c>
      <c r="BH2298" s="4" t="s">
        <v>83</v>
      </c>
      <c r="BI2298" s="4" t="s">
        <v>7794</v>
      </c>
      <c r="BJ2298" s="4" t="s">
        <v>712</v>
      </c>
      <c r="BK2298" s="4" t="s">
        <v>82</v>
      </c>
      <c r="BL2298" s="4" t="s">
        <v>83</v>
      </c>
      <c r="BM2298" s="4" t="s">
        <v>7795</v>
      </c>
      <c r="BN2298" s="4" t="s">
        <v>7796</v>
      </c>
      <c r="BO2298" s="4" t="s">
        <v>82</v>
      </c>
      <c r="BP2298" s="4" t="s">
        <v>83</v>
      </c>
      <c r="BQ2298" s="4" t="s">
        <v>7797</v>
      </c>
      <c r="BR2298" s="4" t="s">
        <v>7798</v>
      </c>
      <c r="BS2298" s="4" t="s">
        <v>260</v>
      </c>
      <c r="BT2298" s="4" t="s">
        <v>261</v>
      </c>
    </row>
    <row r="2299" spans="1:72" ht="13.5" customHeight="1">
      <c r="A2299" s="6" t="str">
        <f>HYPERLINK("http://kyu.snu.ac.kr/sdhj/index.jsp?type=hj/GK14791_00IM0001_163b.jpg","1870_해북촌_163b")</f>
        <v>1870_해북촌_163b</v>
      </c>
      <c r="B2299" s="4">
        <v>1870</v>
      </c>
      <c r="C2299" s="4" t="s">
        <v>9163</v>
      </c>
      <c r="D2299" s="4" t="s">
        <v>9164</v>
      </c>
      <c r="E2299" s="4">
        <v>2298</v>
      </c>
      <c r="F2299" s="4">
        <v>15</v>
      </c>
      <c r="G2299" s="4" t="s">
        <v>7626</v>
      </c>
      <c r="H2299" s="4" t="s">
        <v>7627</v>
      </c>
      <c r="I2299" s="4">
        <v>3</v>
      </c>
      <c r="L2299" s="4">
        <v>4</v>
      </c>
      <c r="M2299" s="4" t="s">
        <v>7787</v>
      </c>
      <c r="N2299" s="4" t="s">
        <v>7788</v>
      </c>
      <c r="S2299" s="4" t="s">
        <v>116</v>
      </c>
      <c r="T2299" s="4" t="s">
        <v>117</v>
      </c>
      <c r="Y2299" s="4" t="s">
        <v>7799</v>
      </c>
      <c r="Z2299" s="4" t="s">
        <v>349</v>
      </c>
      <c r="AC2299" s="4">
        <v>42</v>
      </c>
      <c r="AD2299" s="4" t="s">
        <v>184</v>
      </c>
      <c r="AE2299" s="4" t="s">
        <v>185</v>
      </c>
    </row>
    <row r="2300" spans="1:72" ht="13.5" customHeight="1">
      <c r="A2300" s="6" t="str">
        <f>HYPERLINK("http://kyu.snu.ac.kr/sdhj/index.jsp?type=hj/GK14791_00IM0001_163b.jpg","1870_해북촌_163b")</f>
        <v>1870_해북촌_163b</v>
      </c>
      <c r="B2300" s="4">
        <v>1870</v>
      </c>
      <c r="C2300" s="4" t="s">
        <v>9214</v>
      </c>
      <c r="D2300" s="4" t="s">
        <v>9215</v>
      </c>
      <c r="E2300" s="4">
        <v>2299</v>
      </c>
      <c r="F2300" s="4">
        <v>15</v>
      </c>
      <c r="G2300" s="4" t="s">
        <v>7626</v>
      </c>
      <c r="H2300" s="4" t="s">
        <v>7627</v>
      </c>
      <c r="I2300" s="4">
        <v>3</v>
      </c>
      <c r="L2300" s="4">
        <v>4</v>
      </c>
      <c r="M2300" s="4" t="s">
        <v>7787</v>
      </c>
      <c r="N2300" s="4" t="s">
        <v>7788</v>
      </c>
      <c r="S2300" s="4" t="s">
        <v>124</v>
      </c>
      <c r="T2300" s="4" t="s">
        <v>125</v>
      </c>
      <c r="W2300" s="4" t="s">
        <v>75</v>
      </c>
      <c r="X2300" s="4" t="s">
        <v>10232</v>
      </c>
      <c r="Y2300" s="4" t="s">
        <v>100</v>
      </c>
      <c r="Z2300" s="4" t="s">
        <v>101</v>
      </c>
      <c r="AC2300" s="4">
        <v>33</v>
      </c>
      <c r="AD2300" s="4" t="s">
        <v>621</v>
      </c>
      <c r="AE2300" s="4" t="s">
        <v>622</v>
      </c>
    </row>
    <row r="2301" spans="1:72" ht="13.5" customHeight="1">
      <c r="A2301" s="6" t="str">
        <f>HYPERLINK("http://kyu.snu.ac.kr/sdhj/index.jsp?type=hj/GK14791_00IM0001_163b.jpg","1870_해북촌_163b")</f>
        <v>1870_해북촌_163b</v>
      </c>
      <c r="B2301" s="4">
        <v>1870</v>
      </c>
      <c r="C2301" s="4" t="s">
        <v>9214</v>
      </c>
      <c r="D2301" s="4" t="s">
        <v>9215</v>
      </c>
      <c r="E2301" s="4">
        <v>2300</v>
      </c>
      <c r="F2301" s="4">
        <v>15</v>
      </c>
      <c r="G2301" s="4" t="s">
        <v>7626</v>
      </c>
      <c r="H2301" s="4" t="s">
        <v>7627</v>
      </c>
      <c r="I2301" s="4">
        <v>3</v>
      </c>
      <c r="L2301" s="4">
        <v>4</v>
      </c>
      <c r="M2301" s="4" t="s">
        <v>7787</v>
      </c>
      <c r="N2301" s="4" t="s">
        <v>7788</v>
      </c>
      <c r="T2301" s="4" t="s">
        <v>9216</v>
      </c>
      <c r="U2301" s="4" t="s">
        <v>138</v>
      </c>
      <c r="V2301" s="4" t="s">
        <v>139</v>
      </c>
      <c r="Y2301" s="4" t="s">
        <v>5275</v>
      </c>
      <c r="Z2301" s="4" t="s">
        <v>5276</v>
      </c>
      <c r="AD2301" s="4" t="s">
        <v>1027</v>
      </c>
      <c r="AE2301" s="4" t="s">
        <v>1028</v>
      </c>
    </row>
    <row r="2302" spans="1:72" ht="13.5" customHeight="1">
      <c r="A2302" s="6" t="str">
        <f>HYPERLINK("http://kyu.snu.ac.kr/sdhj/index.jsp?type=hj/GK14791_00IM0001_163b.jpg","1870_해북촌_163b")</f>
        <v>1870_해북촌_163b</v>
      </c>
      <c r="B2302" s="4">
        <v>1870</v>
      </c>
      <c r="C2302" s="4" t="s">
        <v>9214</v>
      </c>
      <c r="D2302" s="4" t="s">
        <v>9215</v>
      </c>
      <c r="E2302" s="4">
        <v>2301</v>
      </c>
      <c r="F2302" s="4">
        <v>15</v>
      </c>
      <c r="G2302" s="4" t="s">
        <v>7626</v>
      </c>
      <c r="H2302" s="4" t="s">
        <v>7627</v>
      </c>
      <c r="I2302" s="4">
        <v>3</v>
      </c>
      <c r="L2302" s="4">
        <v>5</v>
      </c>
      <c r="M2302" s="4" t="s">
        <v>7800</v>
      </c>
      <c r="N2302" s="4" t="s">
        <v>7801</v>
      </c>
      <c r="T2302" s="4" t="s">
        <v>9022</v>
      </c>
      <c r="U2302" s="4" t="s">
        <v>73</v>
      </c>
      <c r="V2302" s="4" t="s">
        <v>74</v>
      </c>
      <c r="W2302" s="4" t="s">
        <v>1167</v>
      </c>
      <c r="X2302" s="4" t="s">
        <v>1168</v>
      </c>
      <c r="Y2302" s="4" t="s">
        <v>7802</v>
      </c>
      <c r="Z2302" s="4" t="s">
        <v>7803</v>
      </c>
      <c r="AC2302" s="4">
        <v>57</v>
      </c>
      <c r="AD2302" s="4" t="s">
        <v>248</v>
      </c>
      <c r="AE2302" s="4" t="s">
        <v>249</v>
      </c>
      <c r="AJ2302" s="4" t="s">
        <v>34</v>
      </c>
      <c r="AK2302" s="4" t="s">
        <v>35</v>
      </c>
      <c r="AL2302" s="4" t="s">
        <v>893</v>
      </c>
      <c r="AM2302" s="4" t="s">
        <v>894</v>
      </c>
      <c r="AT2302" s="4" t="s">
        <v>82</v>
      </c>
      <c r="AU2302" s="4" t="s">
        <v>83</v>
      </c>
      <c r="AV2302" s="4" t="s">
        <v>7615</v>
      </c>
      <c r="AW2302" s="4" t="s">
        <v>7564</v>
      </c>
      <c r="BG2302" s="4" t="s">
        <v>336</v>
      </c>
      <c r="BH2302" s="4" t="s">
        <v>337</v>
      </c>
      <c r="BI2302" s="4" t="s">
        <v>8991</v>
      </c>
      <c r="BJ2302" s="4" t="s">
        <v>7804</v>
      </c>
      <c r="BK2302" s="4" t="s">
        <v>7805</v>
      </c>
      <c r="BL2302" s="4" t="s">
        <v>7806</v>
      </c>
      <c r="BM2302" s="4" t="s">
        <v>2647</v>
      </c>
      <c r="BN2302" s="4" t="s">
        <v>2648</v>
      </c>
      <c r="BO2302" s="4" t="s">
        <v>82</v>
      </c>
      <c r="BP2302" s="4" t="s">
        <v>83</v>
      </c>
      <c r="BQ2302" s="4" t="s">
        <v>7807</v>
      </c>
      <c r="BR2302" s="4" t="s">
        <v>7808</v>
      </c>
      <c r="BS2302" s="4" t="s">
        <v>222</v>
      </c>
      <c r="BT2302" s="4" t="s">
        <v>223</v>
      </c>
    </row>
    <row r="2303" spans="1:72" ht="13.5" customHeight="1">
      <c r="A2303" s="6" t="str">
        <f>HYPERLINK("http://kyu.snu.ac.kr/sdhj/index.jsp?type=hj/GK14791_00IM0001_163b.jpg","1870_해북촌_163b")</f>
        <v>1870_해북촌_163b</v>
      </c>
      <c r="B2303" s="4">
        <v>1870</v>
      </c>
      <c r="C2303" s="4" t="s">
        <v>9169</v>
      </c>
      <c r="D2303" s="4" t="s">
        <v>9170</v>
      </c>
      <c r="E2303" s="4">
        <v>2302</v>
      </c>
      <c r="F2303" s="4">
        <v>15</v>
      </c>
      <c r="G2303" s="4" t="s">
        <v>7626</v>
      </c>
      <c r="H2303" s="4" t="s">
        <v>7627</v>
      </c>
      <c r="I2303" s="4">
        <v>3</v>
      </c>
      <c r="L2303" s="4">
        <v>5</v>
      </c>
      <c r="M2303" s="4" t="s">
        <v>7800</v>
      </c>
      <c r="N2303" s="4" t="s">
        <v>7801</v>
      </c>
      <c r="S2303" s="4" t="s">
        <v>96</v>
      </c>
      <c r="T2303" s="4" t="s">
        <v>97</v>
      </c>
      <c r="W2303" s="4" t="s">
        <v>776</v>
      </c>
      <c r="X2303" s="4" t="s">
        <v>777</v>
      </c>
      <c r="Y2303" s="4" t="s">
        <v>100</v>
      </c>
      <c r="Z2303" s="4" t="s">
        <v>101</v>
      </c>
      <c r="AC2303" s="4">
        <v>59</v>
      </c>
      <c r="AD2303" s="4" t="s">
        <v>330</v>
      </c>
      <c r="AE2303" s="4" t="s">
        <v>331</v>
      </c>
      <c r="AJ2303" s="4" t="s">
        <v>104</v>
      </c>
      <c r="AK2303" s="4" t="s">
        <v>105</v>
      </c>
      <c r="AL2303" s="4" t="s">
        <v>1039</v>
      </c>
      <c r="AM2303" s="4" t="s">
        <v>1040</v>
      </c>
      <c r="AT2303" s="4" t="s">
        <v>82</v>
      </c>
      <c r="AU2303" s="4" t="s">
        <v>83</v>
      </c>
      <c r="AV2303" s="4" t="s">
        <v>8962</v>
      </c>
      <c r="AW2303" s="4" t="s">
        <v>888</v>
      </c>
      <c r="BG2303" s="4" t="s">
        <v>82</v>
      </c>
      <c r="BH2303" s="4" t="s">
        <v>83</v>
      </c>
      <c r="BI2303" s="4" t="s">
        <v>3604</v>
      </c>
      <c r="BJ2303" s="4" t="s">
        <v>3605</v>
      </c>
      <c r="BK2303" s="4" t="s">
        <v>82</v>
      </c>
      <c r="BL2303" s="4" t="s">
        <v>83</v>
      </c>
      <c r="BM2303" s="4" t="s">
        <v>3602</v>
      </c>
      <c r="BN2303" s="4" t="s">
        <v>3603</v>
      </c>
      <c r="BO2303" s="4" t="s">
        <v>82</v>
      </c>
      <c r="BP2303" s="4" t="s">
        <v>83</v>
      </c>
      <c r="BQ2303" s="4" t="s">
        <v>7809</v>
      </c>
      <c r="BR2303" s="4" t="s">
        <v>7810</v>
      </c>
      <c r="BS2303" s="4" t="s">
        <v>1581</v>
      </c>
      <c r="BT2303" s="4" t="s">
        <v>1582</v>
      </c>
    </row>
    <row r="2304" spans="1:72" ht="13.5" customHeight="1">
      <c r="A2304" s="6" t="str">
        <f>HYPERLINK("http://kyu.snu.ac.kr/sdhj/index.jsp?type=hj/GK14791_00IM0001_163b.jpg","1870_해북촌_163b")</f>
        <v>1870_해북촌_163b</v>
      </c>
      <c r="B2304" s="4">
        <v>1870</v>
      </c>
      <c r="C2304" s="4" t="s">
        <v>9425</v>
      </c>
      <c r="D2304" s="4" t="s">
        <v>9426</v>
      </c>
      <c r="E2304" s="4">
        <v>2303</v>
      </c>
      <c r="F2304" s="4">
        <v>15</v>
      </c>
      <c r="G2304" s="4" t="s">
        <v>7626</v>
      </c>
      <c r="H2304" s="4" t="s">
        <v>7627</v>
      </c>
      <c r="I2304" s="4">
        <v>3</v>
      </c>
      <c r="L2304" s="4">
        <v>5</v>
      </c>
      <c r="M2304" s="4" t="s">
        <v>7800</v>
      </c>
      <c r="N2304" s="4" t="s">
        <v>7801</v>
      </c>
      <c r="S2304" s="4" t="s">
        <v>178</v>
      </c>
      <c r="T2304" s="4" t="s">
        <v>179</v>
      </c>
      <c r="Y2304" s="4" t="s">
        <v>7811</v>
      </c>
      <c r="Z2304" s="4" t="s">
        <v>7812</v>
      </c>
      <c r="AC2304" s="4">
        <v>47</v>
      </c>
      <c r="AD2304" s="4" t="s">
        <v>287</v>
      </c>
      <c r="AE2304" s="4" t="s">
        <v>288</v>
      </c>
    </row>
    <row r="2305" spans="1:72" ht="13.5" customHeight="1">
      <c r="A2305" s="6" t="str">
        <f>HYPERLINK("http://kyu.snu.ac.kr/sdhj/index.jsp?type=hj/GK14791_00IM0001_163b.jpg","1870_해북촌_163b")</f>
        <v>1870_해북촌_163b</v>
      </c>
      <c r="B2305" s="4">
        <v>1870</v>
      </c>
      <c r="C2305" s="4" t="s">
        <v>9026</v>
      </c>
      <c r="D2305" s="4" t="s">
        <v>9027</v>
      </c>
      <c r="E2305" s="4">
        <v>2304</v>
      </c>
      <c r="F2305" s="4">
        <v>15</v>
      </c>
      <c r="G2305" s="4" t="s">
        <v>7626</v>
      </c>
      <c r="H2305" s="4" t="s">
        <v>7627</v>
      </c>
      <c r="I2305" s="4">
        <v>3</v>
      </c>
      <c r="L2305" s="4">
        <v>5</v>
      </c>
      <c r="M2305" s="4" t="s">
        <v>7800</v>
      </c>
      <c r="N2305" s="4" t="s">
        <v>7801</v>
      </c>
      <c r="S2305" s="4" t="s">
        <v>2958</v>
      </c>
      <c r="T2305" s="4" t="s">
        <v>591</v>
      </c>
      <c r="W2305" s="4" t="s">
        <v>75</v>
      </c>
      <c r="X2305" s="4" t="s">
        <v>9777</v>
      </c>
      <c r="Y2305" s="4" t="s">
        <v>100</v>
      </c>
      <c r="Z2305" s="4" t="s">
        <v>101</v>
      </c>
      <c r="AC2305" s="4">
        <v>28</v>
      </c>
      <c r="AD2305" s="4" t="s">
        <v>242</v>
      </c>
      <c r="AE2305" s="4" t="s">
        <v>243</v>
      </c>
    </row>
    <row r="2306" spans="1:72" ht="13.5" customHeight="1">
      <c r="A2306" s="6" t="str">
        <f>HYPERLINK("http://kyu.snu.ac.kr/sdhj/index.jsp?type=hj/GK14791_00IM0001_163b.jpg","1870_해북촌_163b")</f>
        <v>1870_해북촌_163b</v>
      </c>
      <c r="B2306" s="4">
        <v>1870</v>
      </c>
      <c r="C2306" s="4" t="s">
        <v>9026</v>
      </c>
      <c r="D2306" s="4" t="s">
        <v>9027</v>
      </c>
      <c r="E2306" s="4">
        <v>2305</v>
      </c>
      <c r="F2306" s="4">
        <v>15</v>
      </c>
      <c r="G2306" s="4" t="s">
        <v>7626</v>
      </c>
      <c r="H2306" s="4" t="s">
        <v>7627</v>
      </c>
      <c r="I2306" s="4">
        <v>3</v>
      </c>
      <c r="L2306" s="4">
        <v>5</v>
      </c>
      <c r="M2306" s="4" t="s">
        <v>7800</v>
      </c>
      <c r="N2306" s="4" t="s">
        <v>7801</v>
      </c>
      <c r="S2306" s="4" t="s">
        <v>178</v>
      </c>
      <c r="T2306" s="4" t="s">
        <v>179</v>
      </c>
      <c r="Y2306" s="4" t="s">
        <v>7813</v>
      </c>
      <c r="Z2306" s="4" t="s">
        <v>7814</v>
      </c>
      <c r="AC2306" s="4">
        <v>31</v>
      </c>
      <c r="AD2306" s="4" t="s">
        <v>414</v>
      </c>
      <c r="AE2306" s="4" t="s">
        <v>415</v>
      </c>
    </row>
    <row r="2307" spans="1:72" ht="13.5" customHeight="1">
      <c r="A2307" s="6" t="str">
        <f>HYPERLINK("http://kyu.snu.ac.kr/sdhj/index.jsp?type=hj/GK14791_00IM0001_163b.jpg","1870_해북촌_163b")</f>
        <v>1870_해북촌_163b</v>
      </c>
      <c r="B2307" s="4">
        <v>1870</v>
      </c>
      <c r="C2307" s="4" t="s">
        <v>9026</v>
      </c>
      <c r="D2307" s="4" t="s">
        <v>9027</v>
      </c>
      <c r="E2307" s="4">
        <v>2306</v>
      </c>
      <c r="F2307" s="4">
        <v>15</v>
      </c>
      <c r="G2307" s="4" t="s">
        <v>7626</v>
      </c>
      <c r="H2307" s="4" t="s">
        <v>7627</v>
      </c>
      <c r="I2307" s="4">
        <v>3</v>
      </c>
      <c r="L2307" s="4">
        <v>5</v>
      </c>
      <c r="M2307" s="4" t="s">
        <v>7800</v>
      </c>
      <c r="N2307" s="4" t="s">
        <v>7801</v>
      </c>
      <c r="T2307" s="4" t="s">
        <v>9029</v>
      </c>
      <c r="U2307" s="4" t="s">
        <v>10585</v>
      </c>
      <c r="V2307" s="4" t="s">
        <v>10586</v>
      </c>
      <c r="Y2307" s="4" t="s">
        <v>10587</v>
      </c>
      <c r="Z2307" s="4" t="s">
        <v>10588</v>
      </c>
      <c r="AD2307" s="4" t="s">
        <v>947</v>
      </c>
      <c r="AE2307" s="4" t="s">
        <v>948</v>
      </c>
    </row>
    <row r="2308" spans="1:72" ht="13.5" customHeight="1">
      <c r="A2308" s="6" t="str">
        <f>HYPERLINK("http://kyu.snu.ac.kr/sdhj/index.jsp?type=hj/GK14791_00IM0001_163b.jpg","1870_해북촌_163b")</f>
        <v>1870_해북촌_163b</v>
      </c>
      <c r="B2308" s="4">
        <v>1870</v>
      </c>
      <c r="C2308" s="4" t="s">
        <v>9026</v>
      </c>
      <c r="D2308" s="4" t="s">
        <v>9027</v>
      </c>
      <c r="E2308" s="4">
        <v>2307</v>
      </c>
      <c r="F2308" s="4">
        <v>15</v>
      </c>
      <c r="G2308" s="4" t="s">
        <v>7626</v>
      </c>
      <c r="H2308" s="4" t="s">
        <v>7627</v>
      </c>
      <c r="I2308" s="4">
        <v>3</v>
      </c>
      <c r="L2308" s="4">
        <v>5</v>
      </c>
      <c r="M2308" s="4" t="s">
        <v>7800</v>
      </c>
      <c r="N2308" s="4" t="s">
        <v>7801</v>
      </c>
      <c r="T2308" s="4" t="s">
        <v>9029</v>
      </c>
      <c r="U2308" s="4" t="s">
        <v>138</v>
      </c>
      <c r="V2308" s="4" t="s">
        <v>139</v>
      </c>
      <c r="Y2308" s="4" t="s">
        <v>6465</v>
      </c>
      <c r="Z2308" s="4" t="s">
        <v>6466</v>
      </c>
      <c r="AD2308" s="4" t="s">
        <v>492</v>
      </c>
      <c r="AE2308" s="4" t="s">
        <v>493</v>
      </c>
    </row>
    <row r="2309" spans="1:72" ht="13.5" customHeight="1">
      <c r="A2309" s="6" t="str">
        <f>HYPERLINK("http://kyu.snu.ac.kr/sdhj/index.jsp?type=hj/GK14791_00IM0001_164a.jpg","1870_해북촌_164a")</f>
        <v>1870_해북촌_164a</v>
      </c>
      <c r="B2309" s="4">
        <v>1870</v>
      </c>
      <c r="C2309" s="4" t="s">
        <v>9026</v>
      </c>
      <c r="D2309" s="4" t="s">
        <v>9027</v>
      </c>
      <c r="E2309" s="4">
        <v>2308</v>
      </c>
      <c r="F2309" s="4">
        <v>15</v>
      </c>
      <c r="G2309" s="4" t="s">
        <v>7626</v>
      </c>
      <c r="H2309" s="4" t="s">
        <v>7627</v>
      </c>
      <c r="I2309" s="4">
        <v>4</v>
      </c>
      <c r="J2309" s="4" t="s">
        <v>7815</v>
      </c>
      <c r="K2309" s="4" t="s">
        <v>10589</v>
      </c>
      <c r="L2309" s="4">
        <v>1</v>
      </c>
      <c r="M2309" s="4" t="s">
        <v>7816</v>
      </c>
      <c r="N2309" s="4" t="s">
        <v>7817</v>
      </c>
      <c r="T2309" s="4" t="s">
        <v>10590</v>
      </c>
      <c r="U2309" s="4" t="s">
        <v>73</v>
      </c>
      <c r="V2309" s="4" t="s">
        <v>74</v>
      </c>
      <c r="W2309" s="4" t="s">
        <v>1167</v>
      </c>
      <c r="X2309" s="4" t="s">
        <v>1168</v>
      </c>
      <c r="Y2309" s="4" t="s">
        <v>7818</v>
      </c>
      <c r="Z2309" s="4" t="s">
        <v>7819</v>
      </c>
      <c r="AC2309" s="4">
        <v>76</v>
      </c>
      <c r="AD2309" s="4" t="s">
        <v>701</v>
      </c>
      <c r="AE2309" s="4" t="s">
        <v>702</v>
      </c>
      <c r="AJ2309" s="4" t="s">
        <v>34</v>
      </c>
      <c r="AK2309" s="4" t="s">
        <v>35</v>
      </c>
      <c r="AL2309" s="4" t="s">
        <v>893</v>
      </c>
      <c r="AM2309" s="4" t="s">
        <v>894</v>
      </c>
      <c r="AT2309" s="4" t="s">
        <v>336</v>
      </c>
      <c r="AU2309" s="4" t="s">
        <v>337</v>
      </c>
      <c r="AV2309" s="4" t="s">
        <v>7820</v>
      </c>
      <c r="AW2309" s="4" t="s">
        <v>4298</v>
      </c>
      <c r="BG2309" s="4" t="s">
        <v>7821</v>
      </c>
      <c r="BH2309" s="4" t="s">
        <v>7822</v>
      </c>
      <c r="BI2309" s="4" t="s">
        <v>6749</v>
      </c>
      <c r="BJ2309" s="4" t="s">
        <v>6750</v>
      </c>
      <c r="BK2309" s="4" t="s">
        <v>3380</v>
      </c>
      <c r="BL2309" s="4" t="s">
        <v>3381</v>
      </c>
      <c r="BM2309" s="4" t="s">
        <v>7823</v>
      </c>
      <c r="BN2309" s="4" t="s">
        <v>7824</v>
      </c>
      <c r="BO2309" s="4" t="s">
        <v>82</v>
      </c>
      <c r="BP2309" s="4" t="s">
        <v>83</v>
      </c>
      <c r="BQ2309" s="4" t="s">
        <v>7825</v>
      </c>
      <c r="BR2309" s="4" t="s">
        <v>7826</v>
      </c>
      <c r="BS2309" s="4" t="s">
        <v>346</v>
      </c>
      <c r="BT2309" s="4" t="s">
        <v>347</v>
      </c>
    </row>
    <row r="2310" spans="1:72" ht="13.5" customHeight="1">
      <c r="A2310" s="6" t="str">
        <f>HYPERLINK("http://kyu.snu.ac.kr/sdhj/index.jsp?type=hj/GK14791_00IM0001_164a.jpg","1870_해북촌_164a")</f>
        <v>1870_해북촌_164a</v>
      </c>
      <c r="B2310" s="4">
        <v>1870</v>
      </c>
      <c r="C2310" s="4" t="s">
        <v>9793</v>
      </c>
      <c r="D2310" s="4" t="s">
        <v>9794</v>
      </c>
      <c r="E2310" s="4">
        <v>2309</v>
      </c>
      <c r="F2310" s="4">
        <v>15</v>
      </c>
      <c r="G2310" s="4" t="s">
        <v>7626</v>
      </c>
      <c r="H2310" s="4" t="s">
        <v>7627</v>
      </c>
      <c r="I2310" s="4">
        <v>4</v>
      </c>
      <c r="L2310" s="4">
        <v>1</v>
      </c>
      <c r="M2310" s="4" t="s">
        <v>7816</v>
      </c>
      <c r="N2310" s="4" t="s">
        <v>7817</v>
      </c>
      <c r="S2310" s="4" t="s">
        <v>96</v>
      </c>
      <c r="T2310" s="4" t="s">
        <v>97</v>
      </c>
      <c r="W2310" s="4" t="s">
        <v>4019</v>
      </c>
      <c r="X2310" s="4" t="s">
        <v>10591</v>
      </c>
      <c r="Y2310" s="4" t="s">
        <v>100</v>
      </c>
      <c r="Z2310" s="4" t="s">
        <v>101</v>
      </c>
      <c r="AC2310" s="4">
        <v>70</v>
      </c>
      <c r="AD2310" s="4" t="s">
        <v>628</v>
      </c>
      <c r="AE2310" s="4" t="s">
        <v>629</v>
      </c>
      <c r="AJ2310" s="4" t="s">
        <v>34</v>
      </c>
      <c r="AK2310" s="4" t="s">
        <v>35</v>
      </c>
      <c r="AL2310" s="4" t="s">
        <v>270</v>
      </c>
      <c r="AM2310" s="4" t="s">
        <v>271</v>
      </c>
      <c r="AT2310" s="4" t="s">
        <v>82</v>
      </c>
      <c r="AU2310" s="4" t="s">
        <v>83</v>
      </c>
      <c r="AV2310" s="4" t="s">
        <v>6754</v>
      </c>
      <c r="AW2310" s="4" t="s">
        <v>6755</v>
      </c>
      <c r="BG2310" s="4" t="s">
        <v>82</v>
      </c>
      <c r="BH2310" s="4" t="s">
        <v>83</v>
      </c>
      <c r="BI2310" s="4" t="s">
        <v>7827</v>
      </c>
      <c r="BJ2310" s="4" t="s">
        <v>6756</v>
      </c>
      <c r="BK2310" s="4" t="s">
        <v>82</v>
      </c>
      <c r="BL2310" s="4" t="s">
        <v>83</v>
      </c>
      <c r="BM2310" s="4" t="s">
        <v>7828</v>
      </c>
      <c r="BN2310" s="4" t="s">
        <v>4025</v>
      </c>
      <c r="BO2310" s="4" t="s">
        <v>82</v>
      </c>
      <c r="BP2310" s="4" t="s">
        <v>83</v>
      </c>
      <c r="BQ2310" s="4" t="s">
        <v>7829</v>
      </c>
      <c r="BR2310" s="4" t="s">
        <v>7830</v>
      </c>
      <c r="BS2310" s="4" t="s">
        <v>2521</v>
      </c>
      <c r="BT2310" s="4" t="s">
        <v>2522</v>
      </c>
    </row>
    <row r="2311" spans="1:72" ht="13.5" customHeight="1">
      <c r="A2311" s="6" t="str">
        <f>HYPERLINK("http://kyu.snu.ac.kr/sdhj/index.jsp?type=hj/GK14791_00IM0001_164a.jpg","1870_해북촌_164a")</f>
        <v>1870_해북촌_164a</v>
      </c>
      <c r="B2311" s="4">
        <v>1870</v>
      </c>
      <c r="C2311" s="4" t="s">
        <v>9161</v>
      </c>
      <c r="D2311" s="4" t="s">
        <v>9162</v>
      </c>
      <c r="E2311" s="4">
        <v>2310</v>
      </c>
      <c r="F2311" s="4">
        <v>15</v>
      </c>
      <c r="G2311" s="4" t="s">
        <v>7626</v>
      </c>
      <c r="H2311" s="4" t="s">
        <v>7627</v>
      </c>
      <c r="I2311" s="4">
        <v>4</v>
      </c>
      <c r="L2311" s="4">
        <v>1</v>
      </c>
      <c r="M2311" s="4" t="s">
        <v>7816</v>
      </c>
      <c r="N2311" s="4" t="s">
        <v>7817</v>
      </c>
      <c r="S2311" s="4" t="s">
        <v>116</v>
      </c>
      <c r="T2311" s="4" t="s">
        <v>117</v>
      </c>
      <c r="Y2311" s="4" t="s">
        <v>2680</v>
      </c>
      <c r="Z2311" s="4" t="s">
        <v>2681</v>
      </c>
      <c r="AC2311" s="4">
        <v>39</v>
      </c>
      <c r="AD2311" s="4" t="s">
        <v>232</v>
      </c>
      <c r="AE2311" s="4" t="s">
        <v>233</v>
      </c>
    </row>
    <row r="2312" spans="1:72" ht="13.5" customHeight="1">
      <c r="A2312" s="6" t="str">
        <f>HYPERLINK("http://kyu.snu.ac.kr/sdhj/index.jsp?type=hj/GK14791_00IM0001_164a.jpg","1870_해북촌_164a")</f>
        <v>1870_해북촌_164a</v>
      </c>
      <c r="B2312" s="4">
        <v>1870</v>
      </c>
      <c r="C2312" s="4" t="s">
        <v>10592</v>
      </c>
      <c r="D2312" s="4" t="s">
        <v>10593</v>
      </c>
      <c r="E2312" s="4">
        <v>2311</v>
      </c>
      <c r="F2312" s="4">
        <v>15</v>
      </c>
      <c r="G2312" s="4" t="s">
        <v>7626</v>
      </c>
      <c r="H2312" s="4" t="s">
        <v>7627</v>
      </c>
      <c r="I2312" s="4">
        <v>4</v>
      </c>
      <c r="L2312" s="4">
        <v>1</v>
      </c>
      <c r="M2312" s="4" t="s">
        <v>7816</v>
      </c>
      <c r="N2312" s="4" t="s">
        <v>7817</v>
      </c>
      <c r="S2312" s="4" t="s">
        <v>124</v>
      </c>
      <c r="T2312" s="4" t="s">
        <v>125</v>
      </c>
      <c r="W2312" s="4" t="s">
        <v>5057</v>
      </c>
      <c r="X2312" s="4" t="s">
        <v>1279</v>
      </c>
      <c r="Y2312" s="4" t="s">
        <v>100</v>
      </c>
      <c r="Z2312" s="4" t="s">
        <v>101</v>
      </c>
      <c r="AC2312" s="4">
        <v>39</v>
      </c>
      <c r="AD2312" s="4" t="s">
        <v>232</v>
      </c>
      <c r="AE2312" s="4" t="s">
        <v>233</v>
      </c>
    </row>
    <row r="2313" spans="1:72" ht="13.5" customHeight="1">
      <c r="A2313" s="6" t="str">
        <f>HYPERLINK("http://kyu.snu.ac.kr/sdhj/index.jsp?type=hj/GK14791_00IM0001_164a.jpg","1870_해북촌_164a")</f>
        <v>1870_해북촌_164a</v>
      </c>
      <c r="B2313" s="4">
        <v>1870</v>
      </c>
      <c r="C2313" s="4" t="s">
        <v>10592</v>
      </c>
      <c r="D2313" s="4" t="s">
        <v>10593</v>
      </c>
      <c r="E2313" s="4">
        <v>2312</v>
      </c>
      <c r="F2313" s="4">
        <v>15</v>
      </c>
      <c r="G2313" s="4" t="s">
        <v>7626</v>
      </c>
      <c r="H2313" s="4" t="s">
        <v>7627</v>
      </c>
      <c r="I2313" s="4">
        <v>4</v>
      </c>
      <c r="L2313" s="4">
        <v>1</v>
      </c>
      <c r="M2313" s="4" t="s">
        <v>7816</v>
      </c>
      <c r="N2313" s="4" t="s">
        <v>7817</v>
      </c>
      <c r="T2313" s="4" t="s">
        <v>10594</v>
      </c>
      <c r="U2313" s="4" t="s">
        <v>138</v>
      </c>
      <c r="V2313" s="4" t="s">
        <v>139</v>
      </c>
      <c r="Y2313" s="4" t="s">
        <v>7831</v>
      </c>
      <c r="Z2313" s="4" t="s">
        <v>7832</v>
      </c>
      <c r="AD2313" s="4" t="s">
        <v>278</v>
      </c>
      <c r="AE2313" s="4" t="s">
        <v>279</v>
      </c>
    </row>
    <row r="2314" spans="1:72" ht="13.5" customHeight="1">
      <c r="A2314" s="6" t="str">
        <f>HYPERLINK("http://kyu.snu.ac.kr/sdhj/index.jsp?type=hj/GK14791_00IM0001_164a.jpg","1870_해북촌_164a")</f>
        <v>1870_해북촌_164a</v>
      </c>
      <c r="B2314" s="4">
        <v>1870</v>
      </c>
      <c r="C2314" s="4" t="s">
        <v>10592</v>
      </c>
      <c r="D2314" s="4" t="s">
        <v>10593</v>
      </c>
      <c r="E2314" s="4">
        <v>2313</v>
      </c>
      <c r="F2314" s="4">
        <v>15</v>
      </c>
      <c r="G2314" s="4" t="s">
        <v>7626</v>
      </c>
      <c r="H2314" s="4" t="s">
        <v>7627</v>
      </c>
      <c r="I2314" s="4">
        <v>4</v>
      </c>
      <c r="L2314" s="4">
        <v>1</v>
      </c>
      <c r="M2314" s="4" t="s">
        <v>7816</v>
      </c>
      <c r="N2314" s="4" t="s">
        <v>7817</v>
      </c>
      <c r="T2314" s="4" t="s">
        <v>10594</v>
      </c>
      <c r="U2314" s="4" t="s">
        <v>284</v>
      </c>
      <c r="V2314" s="4" t="s">
        <v>285</v>
      </c>
      <c r="Y2314" s="4" t="s">
        <v>7833</v>
      </c>
      <c r="Z2314" s="4" t="s">
        <v>7834</v>
      </c>
      <c r="AD2314" s="4" t="s">
        <v>174</v>
      </c>
      <c r="AE2314" s="4" t="s">
        <v>175</v>
      </c>
    </row>
    <row r="2315" spans="1:72" ht="13.5" customHeight="1">
      <c r="A2315" s="6" t="str">
        <f>HYPERLINK("http://kyu.snu.ac.kr/sdhj/index.jsp?type=hj/GK14791_00IM0001_164a.jpg","1870_해북촌_164a")</f>
        <v>1870_해북촌_164a</v>
      </c>
      <c r="B2315" s="4">
        <v>1870</v>
      </c>
      <c r="C2315" s="4" t="s">
        <v>10592</v>
      </c>
      <c r="D2315" s="4" t="s">
        <v>10593</v>
      </c>
      <c r="E2315" s="4">
        <v>2314</v>
      </c>
      <c r="F2315" s="4">
        <v>15</v>
      </c>
      <c r="G2315" s="4" t="s">
        <v>7626</v>
      </c>
      <c r="H2315" s="4" t="s">
        <v>7627</v>
      </c>
      <c r="I2315" s="4">
        <v>4</v>
      </c>
      <c r="L2315" s="4">
        <v>1</v>
      </c>
      <c r="M2315" s="4" t="s">
        <v>7816</v>
      </c>
      <c r="N2315" s="4" t="s">
        <v>7817</v>
      </c>
      <c r="T2315" s="4" t="s">
        <v>10594</v>
      </c>
      <c r="U2315" s="4" t="s">
        <v>138</v>
      </c>
      <c r="V2315" s="4" t="s">
        <v>139</v>
      </c>
      <c r="Y2315" s="4" t="s">
        <v>7835</v>
      </c>
      <c r="Z2315" s="4" t="s">
        <v>6360</v>
      </c>
      <c r="AD2315" s="4" t="s">
        <v>771</v>
      </c>
      <c r="AE2315" s="4" t="s">
        <v>772</v>
      </c>
    </row>
    <row r="2316" spans="1:72" ht="13.5" customHeight="1">
      <c r="A2316" s="6" t="str">
        <f>HYPERLINK("http://kyu.snu.ac.kr/sdhj/index.jsp?type=hj/GK14791_00IM0001_164a.jpg","1870_해북촌_164a")</f>
        <v>1870_해북촌_164a</v>
      </c>
      <c r="B2316" s="4">
        <v>1870</v>
      </c>
      <c r="C2316" s="4" t="s">
        <v>10592</v>
      </c>
      <c r="D2316" s="4" t="s">
        <v>10593</v>
      </c>
      <c r="E2316" s="4">
        <v>2315</v>
      </c>
      <c r="F2316" s="4">
        <v>15</v>
      </c>
      <c r="G2316" s="4" t="s">
        <v>7626</v>
      </c>
      <c r="H2316" s="4" t="s">
        <v>7627</v>
      </c>
      <c r="I2316" s="4">
        <v>4</v>
      </c>
      <c r="L2316" s="4">
        <v>2</v>
      </c>
      <c r="M2316" s="4" t="s">
        <v>7815</v>
      </c>
      <c r="N2316" s="4" t="s">
        <v>7836</v>
      </c>
      <c r="T2316" s="4" t="s">
        <v>9072</v>
      </c>
      <c r="U2316" s="4" t="s">
        <v>73</v>
      </c>
      <c r="V2316" s="4" t="s">
        <v>74</v>
      </c>
      <c r="W2316" s="4" t="s">
        <v>126</v>
      </c>
      <c r="X2316" s="4" t="s">
        <v>10595</v>
      </c>
      <c r="Y2316" s="4" t="s">
        <v>7837</v>
      </c>
      <c r="Z2316" s="4" t="s">
        <v>7838</v>
      </c>
      <c r="AC2316" s="4">
        <v>70</v>
      </c>
      <c r="AD2316" s="4" t="s">
        <v>628</v>
      </c>
      <c r="AE2316" s="4" t="s">
        <v>629</v>
      </c>
      <c r="AJ2316" s="4" t="s">
        <v>34</v>
      </c>
      <c r="AK2316" s="4" t="s">
        <v>35</v>
      </c>
      <c r="AL2316" s="4" t="s">
        <v>129</v>
      </c>
      <c r="AM2316" s="4" t="s">
        <v>10596</v>
      </c>
      <c r="AT2316" s="4" t="s">
        <v>82</v>
      </c>
      <c r="AU2316" s="4" t="s">
        <v>83</v>
      </c>
      <c r="AV2316" s="4" t="s">
        <v>1169</v>
      </c>
      <c r="AW2316" s="4" t="s">
        <v>1170</v>
      </c>
      <c r="BG2316" s="4" t="s">
        <v>82</v>
      </c>
      <c r="BH2316" s="4" t="s">
        <v>83</v>
      </c>
      <c r="BI2316" s="4" t="s">
        <v>7839</v>
      </c>
      <c r="BJ2316" s="4" t="s">
        <v>7840</v>
      </c>
      <c r="BK2316" s="4" t="s">
        <v>82</v>
      </c>
      <c r="BL2316" s="4" t="s">
        <v>83</v>
      </c>
      <c r="BM2316" s="4" t="s">
        <v>7841</v>
      </c>
      <c r="BN2316" s="4" t="s">
        <v>7842</v>
      </c>
      <c r="BO2316" s="4" t="s">
        <v>82</v>
      </c>
      <c r="BP2316" s="4" t="s">
        <v>83</v>
      </c>
      <c r="BQ2316" s="4" t="s">
        <v>7843</v>
      </c>
      <c r="BR2316" s="4" t="s">
        <v>7844</v>
      </c>
      <c r="BS2316" s="4" t="s">
        <v>463</v>
      </c>
      <c r="BT2316" s="4" t="s">
        <v>464</v>
      </c>
    </row>
    <row r="2317" spans="1:72" ht="13.5" customHeight="1">
      <c r="A2317" s="6" t="str">
        <f>HYPERLINK("http://kyu.snu.ac.kr/sdhj/index.jsp?type=hj/GK14791_00IM0001_164a.jpg","1870_해북촌_164a")</f>
        <v>1870_해북촌_164a</v>
      </c>
      <c r="B2317" s="4">
        <v>1870</v>
      </c>
      <c r="C2317" s="4" t="s">
        <v>9352</v>
      </c>
      <c r="D2317" s="4" t="s">
        <v>9353</v>
      </c>
      <c r="E2317" s="4">
        <v>2316</v>
      </c>
      <c r="F2317" s="4">
        <v>15</v>
      </c>
      <c r="G2317" s="4" t="s">
        <v>7626</v>
      </c>
      <c r="H2317" s="4" t="s">
        <v>7627</v>
      </c>
      <c r="I2317" s="4">
        <v>4</v>
      </c>
      <c r="L2317" s="4">
        <v>2</v>
      </c>
      <c r="M2317" s="4" t="s">
        <v>7815</v>
      </c>
      <c r="N2317" s="4" t="s">
        <v>7836</v>
      </c>
      <c r="S2317" s="4" t="s">
        <v>96</v>
      </c>
      <c r="T2317" s="4" t="s">
        <v>97</v>
      </c>
      <c r="W2317" s="4" t="s">
        <v>310</v>
      </c>
      <c r="X2317" s="4" t="s">
        <v>311</v>
      </c>
      <c r="Y2317" s="4" t="s">
        <v>100</v>
      </c>
      <c r="Z2317" s="4" t="s">
        <v>101</v>
      </c>
      <c r="AC2317" s="4">
        <v>70</v>
      </c>
      <c r="AD2317" s="4" t="s">
        <v>628</v>
      </c>
      <c r="AE2317" s="4" t="s">
        <v>629</v>
      </c>
      <c r="AJ2317" s="4" t="s">
        <v>34</v>
      </c>
      <c r="AK2317" s="4" t="s">
        <v>35</v>
      </c>
      <c r="AL2317" s="4" t="s">
        <v>909</v>
      </c>
      <c r="AM2317" s="4" t="s">
        <v>910</v>
      </c>
      <c r="AT2317" s="4" t="s">
        <v>82</v>
      </c>
      <c r="AU2317" s="4" t="s">
        <v>83</v>
      </c>
      <c r="AV2317" s="4" t="s">
        <v>7845</v>
      </c>
      <c r="AW2317" s="4" t="s">
        <v>7846</v>
      </c>
      <c r="BG2317" s="4" t="s">
        <v>82</v>
      </c>
      <c r="BH2317" s="4" t="s">
        <v>83</v>
      </c>
      <c r="BI2317" s="4" t="s">
        <v>7847</v>
      </c>
      <c r="BJ2317" s="4" t="s">
        <v>7848</v>
      </c>
      <c r="BK2317" s="4" t="s">
        <v>82</v>
      </c>
      <c r="BL2317" s="4" t="s">
        <v>83</v>
      </c>
      <c r="BM2317" s="4" t="s">
        <v>7849</v>
      </c>
      <c r="BN2317" s="4" t="s">
        <v>10597</v>
      </c>
      <c r="BO2317" s="4" t="s">
        <v>82</v>
      </c>
      <c r="BP2317" s="4" t="s">
        <v>83</v>
      </c>
      <c r="BQ2317" s="4" t="s">
        <v>7850</v>
      </c>
      <c r="BR2317" s="4" t="s">
        <v>7851</v>
      </c>
      <c r="BS2317" s="4" t="s">
        <v>1255</v>
      </c>
      <c r="BT2317" s="4" t="s">
        <v>1256</v>
      </c>
    </row>
    <row r="2318" spans="1:72" ht="13.5" customHeight="1">
      <c r="A2318" s="6" t="str">
        <f>HYPERLINK("http://kyu.snu.ac.kr/sdhj/index.jsp?type=hj/GK14791_00IM0001_164a.jpg","1870_해북촌_164a")</f>
        <v>1870_해북촌_164a</v>
      </c>
      <c r="B2318" s="4">
        <v>1870</v>
      </c>
      <c r="C2318" s="4" t="s">
        <v>9393</v>
      </c>
      <c r="D2318" s="4" t="s">
        <v>9394</v>
      </c>
      <c r="E2318" s="4">
        <v>2317</v>
      </c>
      <c r="F2318" s="4">
        <v>15</v>
      </c>
      <c r="G2318" s="4" t="s">
        <v>7626</v>
      </c>
      <c r="H2318" s="4" t="s">
        <v>7627</v>
      </c>
      <c r="I2318" s="4">
        <v>4</v>
      </c>
      <c r="L2318" s="4">
        <v>2</v>
      </c>
      <c r="M2318" s="4" t="s">
        <v>7815</v>
      </c>
      <c r="N2318" s="4" t="s">
        <v>7836</v>
      </c>
      <c r="T2318" s="4" t="s">
        <v>9079</v>
      </c>
      <c r="U2318" s="4" t="s">
        <v>138</v>
      </c>
      <c r="V2318" s="4" t="s">
        <v>139</v>
      </c>
      <c r="Y2318" s="4" t="s">
        <v>7852</v>
      </c>
      <c r="Z2318" s="4" t="s">
        <v>734</v>
      </c>
      <c r="AD2318" s="4" t="s">
        <v>492</v>
      </c>
      <c r="AE2318" s="4" t="s">
        <v>493</v>
      </c>
    </row>
    <row r="2319" spans="1:72" ht="13.5" customHeight="1">
      <c r="A2319" s="6" t="str">
        <f>HYPERLINK("http://kyu.snu.ac.kr/sdhj/index.jsp?type=hj/GK14791_00IM0001_164a.jpg","1870_해북촌_164a")</f>
        <v>1870_해북촌_164a</v>
      </c>
      <c r="B2319" s="4">
        <v>1870</v>
      </c>
      <c r="C2319" s="4" t="s">
        <v>9077</v>
      </c>
      <c r="D2319" s="4" t="s">
        <v>9078</v>
      </c>
      <c r="E2319" s="4">
        <v>2318</v>
      </c>
      <c r="F2319" s="4">
        <v>15</v>
      </c>
      <c r="G2319" s="4" t="s">
        <v>7626</v>
      </c>
      <c r="H2319" s="4" t="s">
        <v>7627</v>
      </c>
      <c r="I2319" s="4">
        <v>4</v>
      </c>
      <c r="L2319" s="4">
        <v>3</v>
      </c>
      <c r="M2319" s="4" t="s">
        <v>7853</v>
      </c>
      <c r="N2319" s="4" t="s">
        <v>7854</v>
      </c>
      <c r="T2319" s="4" t="s">
        <v>9072</v>
      </c>
      <c r="U2319" s="4" t="s">
        <v>7855</v>
      </c>
      <c r="V2319" s="4" t="s">
        <v>7856</v>
      </c>
      <c r="W2319" s="4" t="s">
        <v>426</v>
      </c>
      <c r="X2319" s="4" t="s">
        <v>427</v>
      </c>
      <c r="Y2319" s="4" t="s">
        <v>100</v>
      </c>
      <c r="Z2319" s="4" t="s">
        <v>101</v>
      </c>
      <c r="AC2319" s="4">
        <v>53</v>
      </c>
      <c r="AD2319" s="4" t="s">
        <v>142</v>
      </c>
      <c r="AE2319" s="4" t="s">
        <v>143</v>
      </c>
      <c r="AJ2319" s="4" t="s">
        <v>104</v>
      </c>
      <c r="AK2319" s="4" t="s">
        <v>105</v>
      </c>
      <c r="AL2319" s="4" t="s">
        <v>428</v>
      </c>
      <c r="AM2319" s="4" t="s">
        <v>429</v>
      </c>
      <c r="AT2319" s="4" t="s">
        <v>82</v>
      </c>
      <c r="AU2319" s="4" t="s">
        <v>83</v>
      </c>
      <c r="AV2319" s="4" t="s">
        <v>7857</v>
      </c>
      <c r="AW2319" s="4" t="s">
        <v>7858</v>
      </c>
      <c r="BG2319" s="4" t="s">
        <v>82</v>
      </c>
      <c r="BH2319" s="4" t="s">
        <v>83</v>
      </c>
      <c r="BI2319" s="4" t="s">
        <v>7859</v>
      </c>
      <c r="BJ2319" s="4" t="s">
        <v>2873</v>
      </c>
      <c r="BK2319" s="4" t="s">
        <v>82</v>
      </c>
      <c r="BL2319" s="4" t="s">
        <v>83</v>
      </c>
      <c r="BM2319" s="4" t="s">
        <v>8977</v>
      </c>
      <c r="BN2319" s="4" t="s">
        <v>5232</v>
      </c>
      <c r="BO2319" s="4" t="s">
        <v>82</v>
      </c>
      <c r="BP2319" s="4" t="s">
        <v>83</v>
      </c>
      <c r="BQ2319" s="4" t="s">
        <v>7860</v>
      </c>
      <c r="BR2319" s="4" t="s">
        <v>7861</v>
      </c>
      <c r="BS2319" s="4" t="s">
        <v>115</v>
      </c>
      <c r="BT2319" s="4" t="s">
        <v>10598</v>
      </c>
    </row>
    <row r="2320" spans="1:72" ht="13.5" customHeight="1">
      <c r="A2320" s="6" t="str">
        <f>HYPERLINK("http://kyu.snu.ac.kr/sdhj/index.jsp?type=hj/GK14791_00IM0001_164a.jpg","1870_해북촌_164a")</f>
        <v>1870_해북촌_164a</v>
      </c>
      <c r="B2320" s="4">
        <v>1870</v>
      </c>
      <c r="C2320" s="4" t="s">
        <v>9105</v>
      </c>
      <c r="D2320" s="4" t="s">
        <v>9106</v>
      </c>
      <c r="E2320" s="4">
        <v>2319</v>
      </c>
      <c r="F2320" s="4">
        <v>15</v>
      </c>
      <c r="G2320" s="4" t="s">
        <v>7626</v>
      </c>
      <c r="H2320" s="4" t="s">
        <v>7627</v>
      </c>
      <c r="I2320" s="4">
        <v>4</v>
      </c>
      <c r="L2320" s="4">
        <v>3</v>
      </c>
      <c r="M2320" s="4" t="s">
        <v>7853</v>
      </c>
      <c r="N2320" s="4" t="s">
        <v>7854</v>
      </c>
      <c r="T2320" s="4" t="s">
        <v>9104</v>
      </c>
      <c r="U2320" s="4" t="s">
        <v>138</v>
      </c>
      <c r="V2320" s="4" t="s">
        <v>139</v>
      </c>
      <c r="Y2320" s="4" t="s">
        <v>7862</v>
      </c>
      <c r="Z2320" s="4" t="s">
        <v>7863</v>
      </c>
      <c r="AD2320" s="4" t="s">
        <v>282</v>
      </c>
      <c r="AE2320" s="4" t="s">
        <v>283</v>
      </c>
    </row>
    <row r="2321" spans="1:72" ht="13.5" customHeight="1">
      <c r="A2321" s="6" t="str">
        <f>HYPERLINK("http://kyu.snu.ac.kr/sdhj/index.jsp?type=hj/GK14791_00IM0001_164a.jpg","1870_해북촌_164a")</f>
        <v>1870_해북촌_164a</v>
      </c>
      <c r="B2321" s="4">
        <v>1870</v>
      </c>
      <c r="C2321" s="4" t="s">
        <v>9105</v>
      </c>
      <c r="D2321" s="4" t="s">
        <v>9106</v>
      </c>
      <c r="E2321" s="4">
        <v>2320</v>
      </c>
      <c r="F2321" s="4">
        <v>15</v>
      </c>
      <c r="G2321" s="4" t="s">
        <v>7626</v>
      </c>
      <c r="H2321" s="4" t="s">
        <v>7627</v>
      </c>
      <c r="I2321" s="4">
        <v>4</v>
      </c>
      <c r="L2321" s="4">
        <v>4</v>
      </c>
      <c r="M2321" s="4" t="s">
        <v>7864</v>
      </c>
      <c r="N2321" s="4" t="s">
        <v>7865</v>
      </c>
      <c r="T2321" s="4" t="s">
        <v>9097</v>
      </c>
      <c r="U2321" s="4" t="s">
        <v>73</v>
      </c>
      <c r="V2321" s="4" t="s">
        <v>74</v>
      </c>
      <c r="W2321" s="4" t="s">
        <v>3992</v>
      </c>
      <c r="X2321" s="4" t="s">
        <v>3993</v>
      </c>
      <c r="Y2321" s="4" t="s">
        <v>7866</v>
      </c>
      <c r="Z2321" s="4" t="s">
        <v>7867</v>
      </c>
      <c r="AC2321" s="4">
        <v>41</v>
      </c>
      <c r="AD2321" s="4" t="s">
        <v>174</v>
      </c>
      <c r="AE2321" s="4" t="s">
        <v>175</v>
      </c>
      <c r="AJ2321" s="4" t="s">
        <v>34</v>
      </c>
      <c r="AK2321" s="4" t="s">
        <v>35</v>
      </c>
      <c r="AL2321" s="4" t="s">
        <v>4108</v>
      </c>
      <c r="AM2321" s="4" t="s">
        <v>4109</v>
      </c>
      <c r="AT2321" s="4" t="s">
        <v>82</v>
      </c>
      <c r="AU2321" s="4" t="s">
        <v>83</v>
      </c>
      <c r="AV2321" s="4" t="s">
        <v>7868</v>
      </c>
      <c r="AW2321" s="4" t="s">
        <v>7869</v>
      </c>
      <c r="BG2321" s="4" t="s">
        <v>82</v>
      </c>
      <c r="BH2321" s="4" t="s">
        <v>83</v>
      </c>
      <c r="BI2321" s="4" t="s">
        <v>10408</v>
      </c>
      <c r="BJ2321" s="4" t="s">
        <v>6778</v>
      </c>
      <c r="BK2321" s="4" t="s">
        <v>82</v>
      </c>
      <c r="BL2321" s="4" t="s">
        <v>83</v>
      </c>
      <c r="BM2321" s="4" t="s">
        <v>6779</v>
      </c>
      <c r="BN2321" s="4" t="s">
        <v>6780</v>
      </c>
      <c r="BO2321" s="4" t="s">
        <v>82</v>
      </c>
      <c r="BP2321" s="4" t="s">
        <v>83</v>
      </c>
      <c r="BQ2321" s="4" t="s">
        <v>10599</v>
      </c>
      <c r="BR2321" s="4" t="s">
        <v>10600</v>
      </c>
      <c r="BS2321" s="4" t="s">
        <v>3040</v>
      </c>
      <c r="BT2321" s="4" t="s">
        <v>3041</v>
      </c>
    </row>
    <row r="2322" spans="1:72" ht="13.5" customHeight="1">
      <c r="A2322" s="6" t="str">
        <f>HYPERLINK("http://kyu.snu.ac.kr/sdhj/index.jsp?type=hj/GK14791_00IM0001_164a.jpg","1870_해북촌_164a")</f>
        <v>1870_해북촌_164a</v>
      </c>
      <c r="B2322" s="4">
        <v>1870</v>
      </c>
      <c r="C2322" s="4" t="s">
        <v>9105</v>
      </c>
      <c r="D2322" s="4" t="s">
        <v>9106</v>
      </c>
      <c r="E2322" s="4">
        <v>2321</v>
      </c>
      <c r="F2322" s="4">
        <v>15</v>
      </c>
      <c r="G2322" s="4" t="s">
        <v>7626</v>
      </c>
      <c r="H2322" s="4" t="s">
        <v>7627</v>
      </c>
      <c r="I2322" s="4">
        <v>4</v>
      </c>
      <c r="L2322" s="4">
        <v>4</v>
      </c>
      <c r="M2322" s="4" t="s">
        <v>7864</v>
      </c>
      <c r="N2322" s="4" t="s">
        <v>7865</v>
      </c>
      <c r="S2322" s="4" t="s">
        <v>96</v>
      </c>
      <c r="T2322" s="4" t="s">
        <v>97</v>
      </c>
      <c r="W2322" s="4" t="s">
        <v>75</v>
      </c>
      <c r="X2322" s="4" t="s">
        <v>10601</v>
      </c>
      <c r="Y2322" s="4" t="s">
        <v>100</v>
      </c>
      <c r="Z2322" s="4" t="s">
        <v>101</v>
      </c>
      <c r="AC2322" s="4">
        <v>41</v>
      </c>
      <c r="AD2322" s="4" t="s">
        <v>174</v>
      </c>
      <c r="AE2322" s="4" t="s">
        <v>175</v>
      </c>
      <c r="AJ2322" s="4" t="s">
        <v>104</v>
      </c>
      <c r="AK2322" s="4" t="s">
        <v>105</v>
      </c>
      <c r="AL2322" s="4" t="s">
        <v>222</v>
      </c>
      <c r="AM2322" s="4" t="s">
        <v>223</v>
      </c>
      <c r="AT2322" s="4" t="s">
        <v>82</v>
      </c>
      <c r="AU2322" s="4" t="s">
        <v>83</v>
      </c>
      <c r="AV2322" s="4" t="s">
        <v>5868</v>
      </c>
      <c r="AW2322" s="4" t="s">
        <v>5869</v>
      </c>
      <c r="BG2322" s="4" t="s">
        <v>82</v>
      </c>
      <c r="BH2322" s="4" t="s">
        <v>83</v>
      </c>
      <c r="BI2322" s="4" t="s">
        <v>7870</v>
      </c>
      <c r="BJ2322" s="4" t="s">
        <v>154</v>
      </c>
      <c r="BK2322" s="4" t="s">
        <v>82</v>
      </c>
      <c r="BL2322" s="4" t="s">
        <v>83</v>
      </c>
      <c r="BM2322" s="4" t="s">
        <v>6945</v>
      </c>
      <c r="BN2322" s="4" t="s">
        <v>6946</v>
      </c>
      <c r="BO2322" s="4" t="s">
        <v>82</v>
      </c>
      <c r="BP2322" s="4" t="s">
        <v>83</v>
      </c>
      <c r="BQ2322" s="4" t="s">
        <v>7871</v>
      </c>
      <c r="BR2322" s="4" t="s">
        <v>7872</v>
      </c>
      <c r="BS2322" s="4" t="s">
        <v>202</v>
      </c>
      <c r="BT2322" s="4" t="s">
        <v>203</v>
      </c>
    </row>
    <row r="2323" spans="1:72" ht="13.5" customHeight="1">
      <c r="A2323" s="6" t="str">
        <f>HYPERLINK("http://kyu.snu.ac.kr/sdhj/index.jsp?type=hj/GK14791_00IM0001_164a.jpg","1870_해북촌_164a")</f>
        <v>1870_해북촌_164a</v>
      </c>
      <c r="B2323" s="4">
        <v>1870</v>
      </c>
      <c r="C2323" s="4" t="s">
        <v>9665</v>
      </c>
      <c r="D2323" s="4" t="s">
        <v>9666</v>
      </c>
      <c r="E2323" s="4">
        <v>2322</v>
      </c>
      <c r="F2323" s="4">
        <v>15</v>
      </c>
      <c r="G2323" s="4" t="s">
        <v>7626</v>
      </c>
      <c r="H2323" s="4" t="s">
        <v>7627</v>
      </c>
      <c r="I2323" s="4">
        <v>4</v>
      </c>
      <c r="L2323" s="4">
        <v>4</v>
      </c>
      <c r="M2323" s="4" t="s">
        <v>7864</v>
      </c>
      <c r="N2323" s="4" t="s">
        <v>7865</v>
      </c>
      <c r="T2323" s="4" t="s">
        <v>9668</v>
      </c>
      <c r="U2323" s="4" t="s">
        <v>138</v>
      </c>
      <c r="V2323" s="4" t="s">
        <v>139</v>
      </c>
      <c r="Y2323" s="4" t="s">
        <v>7873</v>
      </c>
      <c r="Z2323" s="4" t="s">
        <v>7874</v>
      </c>
      <c r="AD2323" s="4" t="s">
        <v>774</v>
      </c>
      <c r="AE2323" s="4" t="s">
        <v>775</v>
      </c>
    </row>
    <row r="2324" spans="1:72" ht="13.5" customHeight="1">
      <c r="A2324" s="6" t="str">
        <f>HYPERLINK("http://kyu.snu.ac.kr/sdhj/index.jsp?type=hj/GK14791_00IM0001_164a.jpg","1870_해북촌_164a")</f>
        <v>1870_해북촌_164a</v>
      </c>
      <c r="B2324" s="4">
        <v>1870</v>
      </c>
      <c r="C2324" s="4" t="s">
        <v>9665</v>
      </c>
      <c r="D2324" s="4" t="s">
        <v>9666</v>
      </c>
      <c r="E2324" s="4">
        <v>2323</v>
      </c>
      <c r="F2324" s="4">
        <v>15</v>
      </c>
      <c r="G2324" s="4" t="s">
        <v>7626</v>
      </c>
      <c r="H2324" s="4" t="s">
        <v>7627</v>
      </c>
      <c r="I2324" s="4">
        <v>4</v>
      </c>
      <c r="L2324" s="4">
        <v>5</v>
      </c>
      <c r="M2324" s="4" t="s">
        <v>7875</v>
      </c>
      <c r="N2324" s="4" t="s">
        <v>7876</v>
      </c>
      <c r="T2324" s="4" t="s">
        <v>9661</v>
      </c>
      <c r="U2324" s="4" t="s">
        <v>859</v>
      </c>
      <c r="V2324" s="4" t="s">
        <v>860</v>
      </c>
      <c r="W2324" s="4" t="s">
        <v>126</v>
      </c>
      <c r="X2324" s="4" t="s">
        <v>9667</v>
      </c>
      <c r="Y2324" s="4" t="s">
        <v>100</v>
      </c>
      <c r="Z2324" s="4" t="s">
        <v>101</v>
      </c>
      <c r="AC2324" s="4">
        <v>58</v>
      </c>
      <c r="AD2324" s="4" t="s">
        <v>330</v>
      </c>
      <c r="AE2324" s="4" t="s">
        <v>331</v>
      </c>
      <c r="AJ2324" s="4" t="s">
        <v>34</v>
      </c>
      <c r="AK2324" s="4" t="s">
        <v>35</v>
      </c>
      <c r="AL2324" s="4" t="s">
        <v>115</v>
      </c>
      <c r="AM2324" s="4" t="s">
        <v>9784</v>
      </c>
      <c r="AT2324" s="4" t="s">
        <v>82</v>
      </c>
      <c r="AU2324" s="4" t="s">
        <v>83</v>
      </c>
      <c r="AV2324" s="4" t="s">
        <v>7877</v>
      </c>
      <c r="AW2324" s="4" t="s">
        <v>7878</v>
      </c>
      <c r="BG2324" s="4" t="s">
        <v>82</v>
      </c>
      <c r="BH2324" s="4" t="s">
        <v>83</v>
      </c>
      <c r="BI2324" s="4" t="s">
        <v>7879</v>
      </c>
      <c r="BJ2324" s="4" t="s">
        <v>7880</v>
      </c>
      <c r="BK2324" s="4" t="s">
        <v>82</v>
      </c>
      <c r="BL2324" s="4" t="s">
        <v>83</v>
      </c>
      <c r="BM2324" s="4" t="s">
        <v>2598</v>
      </c>
      <c r="BN2324" s="4" t="s">
        <v>2599</v>
      </c>
      <c r="BO2324" s="4" t="s">
        <v>82</v>
      </c>
      <c r="BP2324" s="4" t="s">
        <v>83</v>
      </c>
      <c r="BQ2324" s="4" t="s">
        <v>6084</v>
      </c>
      <c r="BR2324" s="4" t="s">
        <v>6130</v>
      </c>
      <c r="BS2324" s="4" t="s">
        <v>222</v>
      </c>
      <c r="BT2324" s="4" t="s">
        <v>223</v>
      </c>
    </row>
    <row r="2325" spans="1:72" ht="13.5" customHeight="1">
      <c r="A2325" s="6" t="str">
        <f>HYPERLINK("http://kyu.snu.ac.kr/sdhj/index.jsp?type=hj/GK14791_00IM0001_164a.jpg","1870_해북촌_164a")</f>
        <v>1870_해북촌_164a</v>
      </c>
      <c r="B2325" s="4">
        <v>1870</v>
      </c>
      <c r="C2325" s="4" t="s">
        <v>9057</v>
      </c>
      <c r="D2325" s="4" t="s">
        <v>9058</v>
      </c>
      <c r="E2325" s="4">
        <v>2324</v>
      </c>
      <c r="F2325" s="4">
        <v>15</v>
      </c>
      <c r="G2325" s="4" t="s">
        <v>7626</v>
      </c>
      <c r="H2325" s="4" t="s">
        <v>7627</v>
      </c>
      <c r="I2325" s="4">
        <v>4</v>
      </c>
      <c r="L2325" s="4">
        <v>5</v>
      </c>
      <c r="M2325" s="4" t="s">
        <v>7875</v>
      </c>
      <c r="N2325" s="4" t="s">
        <v>7876</v>
      </c>
      <c r="T2325" s="4" t="s">
        <v>9049</v>
      </c>
      <c r="U2325" s="4" t="s">
        <v>284</v>
      </c>
      <c r="V2325" s="4" t="s">
        <v>285</v>
      </c>
      <c r="Y2325" s="4" t="s">
        <v>7881</v>
      </c>
      <c r="Z2325" s="4" t="s">
        <v>7882</v>
      </c>
      <c r="AD2325" s="4" t="s">
        <v>238</v>
      </c>
      <c r="AE2325" s="4" t="s">
        <v>239</v>
      </c>
    </row>
    <row r="2326" spans="1:72" ht="13.5" customHeight="1">
      <c r="A2326" s="6" t="str">
        <f>HYPERLINK("http://kyu.snu.ac.kr/sdhj/index.jsp?type=hj/GK14791_00IM0001_164b.jpg","1870_해북촌_164b")</f>
        <v>1870_해북촌_164b</v>
      </c>
      <c r="B2326" s="4">
        <v>1870</v>
      </c>
      <c r="C2326" s="4" t="s">
        <v>9057</v>
      </c>
      <c r="D2326" s="4" t="s">
        <v>9058</v>
      </c>
      <c r="E2326" s="4">
        <v>2325</v>
      </c>
      <c r="F2326" s="4">
        <v>16</v>
      </c>
      <c r="G2326" s="4" t="s">
        <v>7883</v>
      </c>
      <c r="H2326" s="4" t="s">
        <v>7884</v>
      </c>
      <c r="I2326" s="4">
        <v>1</v>
      </c>
      <c r="J2326" s="4" t="s">
        <v>7885</v>
      </c>
      <c r="K2326" s="4" t="s">
        <v>7886</v>
      </c>
      <c r="L2326" s="4">
        <v>1</v>
      </c>
      <c r="M2326" s="4" t="s">
        <v>7887</v>
      </c>
      <c r="N2326" s="4" t="s">
        <v>7888</v>
      </c>
      <c r="T2326" s="4" t="s">
        <v>9913</v>
      </c>
      <c r="U2326" s="4" t="s">
        <v>73</v>
      </c>
      <c r="V2326" s="4" t="s">
        <v>74</v>
      </c>
      <c r="W2326" s="4" t="s">
        <v>426</v>
      </c>
      <c r="X2326" s="4" t="s">
        <v>427</v>
      </c>
      <c r="Y2326" s="4" t="s">
        <v>7889</v>
      </c>
      <c r="Z2326" s="4" t="s">
        <v>7890</v>
      </c>
      <c r="AC2326" s="4">
        <v>56</v>
      </c>
      <c r="AD2326" s="4" t="s">
        <v>321</v>
      </c>
      <c r="AE2326" s="4" t="s">
        <v>322</v>
      </c>
      <c r="AJ2326" s="4" t="s">
        <v>34</v>
      </c>
      <c r="AK2326" s="4" t="s">
        <v>35</v>
      </c>
      <c r="AL2326" s="4" t="s">
        <v>428</v>
      </c>
      <c r="AM2326" s="4" t="s">
        <v>429</v>
      </c>
      <c r="AT2326" s="4" t="s">
        <v>82</v>
      </c>
      <c r="AU2326" s="4" t="s">
        <v>83</v>
      </c>
      <c r="AV2326" s="4" t="s">
        <v>7891</v>
      </c>
      <c r="AW2326" s="4" t="s">
        <v>7892</v>
      </c>
      <c r="BG2326" s="4" t="s">
        <v>82</v>
      </c>
      <c r="BH2326" s="4" t="s">
        <v>83</v>
      </c>
      <c r="BI2326" s="4" t="s">
        <v>7893</v>
      </c>
      <c r="BJ2326" s="4" t="s">
        <v>7894</v>
      </c>
      <c r="BK2326" s="4" t="s">
        <v>82</v>
      </c>
      <c r="BL2326" s="4" t="s">
        <v>83</v>
      </c>
      <c r="BM2326" s="4" t="s">
        <v>7041</v>
      </c>
      <c r="BN2326" s="4" t="s">
        <v>7042</v>
      </c>
      <c r="BO2326" s="4" t="s">
        <v>82</v>
      </c>
      <c r="BP2326" s="4" t="s">
        <v>83</v>
      </c>
      <c r="BQ2326" s="4" t="s">
        <v>10602</v>
      </c>
      <c r="BR2326" s="4" t="s">
        <v>10603</v>
      </c>
      <c r="BS2326" s="4" t="s">
        <v>7895</v>
      </c>
      <c r="BT2326" s="4" t="s">
        <v>7896</v>
      </c>
    </row>
    <row r="2327" spans="1:72" ht="13.5" customHeight="1">
      <c r="A2327" s="6" t="str">
        <f>HYPERLINK("http://kyu.snu.ac.kr/sdhj/index.jsp?type=hj/GK14791_00IM0001_164b.jpg","1870_해북촌_164b")</f>
        <v>1870_해북촌_164b</v>
      </c>
      <c r="B2327" s="4">
        <v>1870</v>
      </c>
      <c r="C2327" s="4" t="s">
        <v>9152</v>
      </c>
      <c r="D2327" s="4" t="s">
        <v>9153</v>
      </c>
      <c r="E2327" s="4">
        <v>2326</v>
      </c>
      <c r="F2327" s="4">
        <v>16</v>
      </c>
      <c r="G2327" s="4" t="s">
        <v>7883</v>
      </c>
      <c r="H2327" s="4" t="s">
        <v>7884</v>
      </c>
      <c r="I2327" s="4">
        <v>1</v>
      </c>
      <c r="L2327" s="4">
        <v>1</v>
      </c>
      <c r="M2327" s="4" t="s">
        <v>7887</v>
      </c>
      <c r="N2327" s="4" t="s">
        <v>7888</v>
      </c>
      <c r="S2327" s="4" t="s">
        <v>214</v>
      </c>
      <c r="T2327" s="4" t="s">
        <v>215</v>
      </c>
      <c r="W2327" s="4" t="s">
        <v>10604</v>
      </c>
      <c r="X2327" s="4" t="s">
        <v>10605</v>
      </c>
      <c r="Y2327" s="4" t="s">
        <v>100</v>
      </c>
      <c r="Z2327" s="4" t="s">
        <v>101</v>
      </c>
      <c r="AC2327" s="4">
        <v>74</v>
      </c>
      <c r="AD2327" s="4" t="s">
        <v>550</v>
      </c>
      <c r="AE2327" s="4" t="s">
        <v>551</v>
      </c>
    </row>
    <row r="2328" spans="1:72" ht="13.5" customHeight="1">
      <c r="A2328" s="6" t="str">
        <f>HYPERLINK("http://kyu.snu.ac.kr/sdhj/index.jsp?type=hj/GK14791_00IM0001_164b.jpg","1870_해북촌_164b")</f>
        <v>1870_해북촌_164b</v>
      </c>
      <c r="B2328" s="4">
        <v>1870</v>
      </c>
      <c r="C2328" s="4" t="s">
        <v>9152</v>
      </c>
      <c r="D2328" s="4" t="s">
        <v>9153</v>
      </c>
      <c r="E2328" s="4">
        <v>2327</v>
      </c>
      <c r="F2328" s="4">
        <v>16</v>
      </c>
      <c r="G2328" s="4" t="s">
        <v>7883</v>
      </c>
      <c r="H2328" s="4" t="s">
        <v>7884</v>
      </c>
      <c r="I2328" s="4">
        <v>1</v>
      </c>
      <c r="L2328" s="4">
        <v>1</v>
      </c>
      <c r="M2328" s="4" t="s">
        <v>7887</v>
      </c>
      <c r="N2328" s="4" t="s">
        <v>7888</v>
      </c>
      <c r="S2328" s="4" t="s">
        <v>96</v>
      </c>
      <c r="T2328" s="4" t="s">
        <v>97</v>
      </c>
      <c r="W2328" s="4" t="s">
        <v>126</v>
      </c>
      <c r="X2328" s="4" t="s">
        <v>9914</v>
      </c>
      <c r="Y2328" s="4" t="s">
        <v>100</v>
      </c>
      <c r="Z2328" s="4" t="s">
        <v>101</v>
      </c>
      <c r="AC2328" s="4">
        <v>57</v>
      </c>
      <c r="AD2328" s="4" t="s">
        <v>248</v>
      </c>
      <c r="AE2328" s="4" t="s">
        <v>249</v>
      </c>
      <c r="AT2328" s="4" t="s">
        <v>82</v>
      </c>
      <c r="AU2328" s="4" t="s">
        <v>83</v>
      </c>
      <c r="AV2328" s="4" t="s">
        <v>7897</v>
      </c>
      <c r="AW2328" s="4" t="s">
        <v>7898</v>
      </c>
      <c r="BG2328" s="4" t="s">
        <v>82</v>
      </c>
      <c r="BH2328" s="4" t="s">
        <v>83</v>
      </c>
      <c r="BI2328" s="4" t="s">
        <v>7899</v>
      </c>
      <c r="BJ2328" s="4" t="s">
        <v>3515</v>
      </c>
      <c r="BK2328" s="4" t="s">
        <v>82</v>
      </c>
      <c r="BL2328" s="4" t="s">
        <v>83</v>
      </c>
      <c r="BM2328" s="4" t="s">
        <v>6916</v>
      </c>
      <c r="BN2328" s="4" t="s">
        <v>6917</v>
      </c>
      <c r="BO2328" s="4" t="s">
        <v>82</v>
      </c>
      <c r="BP2328" s="4" t="s">
        <v>83</v>
      </c>
      <c r="BQ2328" s="4" t="s">
        <v>7900</v>
      </c>
      <c r="BR2328" s="4" t="s">
        <v>7901</v>
      </c>
      <c r="BS2328" s="4" t="s">
        <v>115</v>
      </c>
      <c r="BT2328" s="4" t="s">
        <v>10606</v>
      </c>
    </row>
    <row r="2329" spans="1:72" ht="13.5" customHeight="1">
      <c r="A2329" s="6" t="str">
        <f>HYPERLINK("http://kyu.snu.ac.kr/sdhj/index.jsp?type=hj/GK14791_00IM0001_164b.jpg","1870_해북촌_164b")</f>
        <v>1870_해북촌_164b</v>
      </c>
      <c r="B2329" s="4">
        <v>1870</v>
      </c>
      <c r="C2329" s="4" t="s">
        <v>9523</v>
      </c>
      <c r="D2329" s="4" t="s">
        <v>9524</v>
      </c>
      <c r="E2329" s="4">
        <v>2328</v>
      </c>
      <c r="F2329" s="4">
        <v>16</v>
      </c>
      <c r="G2329" s="4" t="s">
        <v>7883</v>
      </c>
      <c r="H2329" s="4" t="s">
        <v>7884</v>
      </c>
      <c r="I2329" s="4">
        <v>1</v>
      </c>
      <c r="L2329" s="4">
        <v>1</v>
      </c>
      <c r="M2329" s="4" t="s">
        <v>7887</v>
      </c>
      <c r="N2329" s="4" t="s">
        <v>7888</v>
      </c>
      <c r="S2329" s="4" t="s">
        <v>1490</v>
      </c>
      <c r="T2329" s="4" t="s">
        <v>1491</v>
      </c>
      <c r="Y2329" s="4" t="s">
        <v>7902</v>
      </c>
      <c r="Z2329" s="4" t="s">
        <v>135</v>
      </c>
      <c r="AC2329" s="4">
        <v>24</v>
      </c>
      <c r="AD2329" s="4" t="s">
        <v>127</v>
      </c>
      <c r="AE2329" s="4" t="s">
        <v>128</v>
      </c>
    </row>
    <row r="2330" spans="1:72" ht="13.5" customHeight="1">
      <c r="A2330" s="6" t="str">
        <f>HYPERLINK("http://kyu.snu.ac.kr/sdhj/index.jsp?type=hj/GK14791_00IM0001_164b.jpg","1870_해북촌_164b")</f>
        <v>1870_해북촌_164b</v>
      </c>
      <c r="B2330" s="4">
        <v>1870</v>
      </c>
      <c r="C2330" s="4" t="s">
        <v>9152</v>
      </c>
      <c r="D2330" s="4" t="s">
        <v>9153</v>
      </c>
      <c r="E2330" s="4">
        <v>2329</v>
      </c>
      <c r="F2330" s="4">
        <v>16</v>
      </c>
      <c r="G2330" s="4" t="s">
        <v>7883</v>
      </c>
      <c r="H2330" s="4" t="s">
        <v>7884</v>
      </c>
      <c r="I2330" s="4">
        <v>1</v>
      </c>
      <c r="L2330" s="4">
        <v>1</v>
      </c>
      <c r="M2330" s="4" t="s">
        <v>7887</v>
      </c>
      <c r="N2330" s="4" t="s">
        <v>7888</v>
      </c>
      <c r="S2330" s="4" t="s">
        <v>124</v>
      </c>
      <c r="T2330" s="4" t="s">
        <v>125</v>
      </c>
      <c r="Y2330" s="4" t="s">
        <v>10607</v>
      </c>
      <c r="Z2330" s="4" t="s">
        <v>7528</v>
      </c>
    </row>
    <row r="2331" spans="1:72" ht="13.5" customHeight="1">
      <c r="A2331" s="6" t="str">
        <f>HYPERLINK("http://kyu.snu.ac.kr/sdhj/index.jsp?type=hj/GK14791_00IM0001_164b.jpg","1870_해북촌_164b")</f>
        <v>1870_해북촌_164b</v>
      </c>
      <c r="B2331" s="4">
        <v>1870</v>
      </c>
      <c r="C2331" s="4" t="s">
        <v>9152</v>
      </c>
      <c r="D2331" s="4" t="s">
        <v>9153</v>
      </c>
      <c r="E2331" s="4">
        <v>2330</v>
      </c>
      <c r="F2331" s="4">
        <v>16</v>
      </c>
      <c r="G2331" s="4" t="s">
        <v>7883</v>
      </c>
      <c r="H2331" s="4" t="s">
        <v>7884</v>
      </c>
      <c r="I2331" s="4">
        <v>1</v>
      </c>
      <c r="L2331" s="4">
        <v>2</v>
      </c>
      <c r="M2331" s="4" t="s">
        <v>7903</v>
      </c>
      <c r="N2331" s="4" t="s">
        <v>7904</v>
      </c>
      <c r="T2331" s="4" t="s">
        <v>9256</v>
      </c>
      <c r="U2331" s="4" t="s">
        <v>73</v>
      </c>
      <c r="V2331" s="4" t="s">
        <v>74</v>
      </c>
      <c r="W2331" s="4" t="s">
        <v>426</v>
      </c>
      <c r="X2331" s="4" t="s">
        <v>427</v>
      </c>
      <c r="Y2331" s="4" t="s">
        <v>6258</v>
      </c>
      <c r="Z2331" s="4" t="s">
        <v>6259</v>
      </c>
      <c r="AC2331" s="4">
        <v>76</v>
      </c>
      <c r="AD2331" s="4" t="s">
        <v>701</v>
      </c>
      <c r="AE2331" s="4" t="s">
        <v>702</v>
      </c>
      <c r="AJ2331" s="4" t="s">
        <v>34</v>
      </c>
      <c r="AK2331" s="4" t="s">
        <v>35</v>
      </c>
      <c r="AL2331" s="4" t="s">
        <v>428</v>
      </c>
      <c r="AM2331" s="4" t="s">
        <v>429</v>
      </c>
      <c r="AT2331" s="4" t="s">
        <v>82</v>
      </c>
      <c r="AU2331" s="4" t="s">
        <v>83</v>
      </c>
      <c r="AV2331" s="4" t="s">
        <v>6015</v>
      </c>
      <c r="AW2331" s="4" t="s">
        <v>6016</v>
      </c>
      <c r="BG2331" s="4" t="s">
        <v>82</v>
      </c>
      <c r="BH2331" s="4" t="s">
        <v>83</v>
      </c>
      <c r="BI2331" s="4" t="s">
        <v>7905</v>
      </c>
      <c r="BJ2331" s="4" t="s">
        <v>7906</v>
      </c>
      <c r="BK2331" s="4" t="s">
        <v>82</v>
      </c>
      <c r="BL2331" s="4" t="s">
        <v>83</v>
      </c>
      <c r="BM2331" s="4" t="s">
        <v>7907</v>
      </c>
      <c r="BN2331" s="4" t="s">
        <v>7908</v>
      </c>
      <c r="BO2331" s="4" t="s">
        <v>82</v>
      </c>
      <c r="BP2331" s="4" t="s">
        <v>83</v>
      </c>
      <c r="BQ2331" s="4" t="s">
        <v>2142</v>
      </c>
      <c r="BR2331" s="4" t="s">
        <v>2143</v>
      </c>
      <c r="BS2331" s="4" t="s">
        <v>115</v>
      </c>
      <c r="BT2331" s="4" t="s">
        <v>9506</v>
      </c>
    </row>
    <row r="2332" spans="1:72" ht="13.5" customHeight="1">
      <c r="A2332" s="6" t="str">
        <f>HYPERLINK("http://kyu.snu.ac.kr/sdhj/index.jsp?type=hj/GK14791_00IM0001_164b.jpg","1870_해북촌_164b")</f>
        <v>1870_해북촌_164b</v>
      </c>
      <c r="B2332" s="4">
        <v>1870</v>
      </c>
      <c r="C2332" s="4" t="s">
        <v>9064</v>
      </c>
      <c r="D2332" s="4" t="s">
        <v>9065</v>
      </c>
      <c r="E2332" s="4">
        <v>2331</v>
      </c>
      <c r="F2332" s="4">
        <v>16</v>
      </c>
      <c r="G2332" s="4" t="s">
        <v>7883</v>
      </c>
      <c r="H2332" s="4" t="s">
        <v>7884</v>
      </c>
      <c r="I2332" s="4">
        <v>1</v>
      </c>
      <c r="L2332" s="4">
        <v>2</v>
      </c>
      <c r="M2332" s="4" t="s">
        <v>7903</v>
      </c>
      <c r="N2332" s="4" t="s">
        <v>7904</v>
      </c>
      <c r="S2332" s="4" t="s">
        <v>96</v>
      </c>
      <c r="T2332" s="4" t="s">
        <v>97</v>
      </c>
      <c r="W2332" s="4" t="s">
        <v>126</v>
      </c>
      <c r="X2332" s="4" t="s">
        <v>9681</v>
      </c>
      <c r="Y2332" s="4" t="s">
        <v>100</v>
      </c>
      <c r="Z2332" s="4" t="s">
        <v>101</v>
      </c>
      <c r="AC2332" s="4">
        <v>76</v>
      </c>
      <c r="AD2332" s="4" t="s">
        <v>701</v>
      </c>
      <c r="AE2332" s="4" t="s">
        <v>702</v>
      </c>
      <c r="AJ2332" s="4" t="s">
        <v>34</v>
      </c>
      <c r="AK2332" s="4" t="s">
        <v>35</v>
      </c>
      <c r="AL2332" s="4" t="s">
        <v>129</v>
      </c>
      <c r="AM2332" s="4" t="s">
        <v>10608</v>
      </c>
      <c r="AT2332" s="4" t="s">
        <v>82</v>
      </c>
      <c r="AU2332" s="4" t="s">
        <v>83</v>
      </c>
      <c r="AV2332" s="4" t="s">
        <v>7909</v>
      </c>
      <c r="AW2332" s="4" t="s">
        <v>7910</v>
      </c>
      <c r="BG2332" s="4" t="s">
        <v>82</v>
      </c>
      <c r="BH2332" s="4" t="s">
        <v>83</v>
      </c>
      <c r="BI2332" s="4" t="s">
        <v>10119</v>
      </c>
      <c r="BJ2332" s="4" t="s">
        <v>5292</v>
      </c>
      <c r="BK2332" s="4" t="s">
        <v>82</v>
      </c>
      <c r="BL2332" s="4" t="s">
        <v>83</v>
      </c>
      <c r="BM2332" s="4" t="s">
        <v>7911</v>
      </c>
      <c r="BN2332" s="4" t="s">
        <v>7912</v>
      </c>
      <c r="BO2332" s="4" t="s">
        <v>82</v>
      </c>
      <c r="BP2332" s="4" t="s">
        <v>83</v>
      </c>
      <c r="BQ2332" s="4" t="s">
        <v>7913</v>
      </c>
      <c r="BR2332" s="4" t="s">
        <v>7914</v>
      </c>
      <c r="BS2332" s="4" t="s">
        <v>883</v>
      </c>
      <c r="BT2332" s="4" t="s">
        <v>884</v>
      </c>
    </row>
    <row r="2333" spans="1:72" ht="13.5" customHeight="1">
      <c r="A2333" s="6" t="str">
        <f>HYPERLINK("http://kyu.snu.ac.kr/sdhj/index.jsp?type=hj/GK14791_00IM0001_164b.jpg","1870_해북촌_164b")</f>
        <v>1870_해북촌_164b</v>
      </c>
      <c r="B2333" s="4">
        <v>1870</v>
      </c>
      <c r="C2333" s="4" t="s">
        <v>9127</v>
      </c>
      <c r="D2333" s="4" t="s">
        <v>9128</v>
      </c>
      <c r="E2333" s="4">
        <v>2332</v>
      </c>
      <c r="F2333" s="4">
        <v>16</v>
      </c>
      <c r="G2333" s="4" t="s">
        <v>7883</v>
      </c>
      <c r="H2333" s="4" t="s">
        <v>7884</v>
      </c>
      <c r="I2333" s="4">
        <v>1</v>
      </c>
      <c r="L2333" s="4">
        <v>2</v>
      </c>
      <c r="M2333" s="4" t="s">
        <v>7903</v>
      </c>
      <c r="N2333" s="4" t="s">
        <v>7904</v>
      </c>
      <c r="S2333" s="4" t="s">
        <v>116</v>
      </c>
      <c r="T2333" s="4" t="s">
        <v>117</v>
      </c>
      <c r="Y2333" s="4" t="s">
        <v>7915</v>
      </c>
      <c r="Z2333" s="4" t="s">
        <v>7916</v>
      </c>
      <c r="AC2333" s="4">
        <v>49</v>
      </c>
      <c r="AD2333" s="4" t="s">
        <v>492</v>
      </c>
      <c r="AE2333" s="4" t="s">
        <v>493</v>
      </c>
    </row>
    <row r="2334" spans="1:72" ht="13.5" customHeight="1">
      <c r="A2334" s="6" t="str">
        <f>HYPERLINK("http://kyu.snu.ac.kr/sdhj/index.jsp?type=hj/GK14791_00IM0001_164b.jpg","1870_해북촌_164b")</f>
        <v>1870_해북촌_164b</v>
      </c>
      <c r="B2334" s="4">
        <v>1870</v>
      </c>
      <c r="C2334" s="4" t="s">
        <v>9258</v>
      </c>
      <c r="D2334" s="4" t="s">
        <v>9259</v>
      </c>
      <c r="E2334" s="4">
        <v>2333</v>
      </c>
      <c r="F2334" s="4">
        <v>16</v>
      </c>
      <c r="G2334" s="4" t="s">
        <v>7883</v>
      </c>
      <c r="H2334" s="4" t="s">
        <v>7884</v>
      </c>
      <c r="I2334" s="4">
        <v>1</v>
      </c>
      <c r="L2334" s="4">
        <v>2</v>
      </c>
      <c r="M2334" s="4" t="s">
        <v>7903</v>
      </c>
      <c r="N2334" s="4" t="s">
        <v>7904</v>
      </c>
      <c r="S2334" s="4" t="s">
        <v>124</v>
      </c>
      <c r="T2334" s="4" t="s">
        <v>125</v>
      </c>
      <c r="W2334" s="4" t="s">
        <v>1167</v>
      </c>
      <c r="X2334" s="4" t="s">
        <v>1168</v>
      </c>
      <c r="Y2334" s="4" t="s">
        <v>100</v>
      </c>
      <c r="Z2334" s="4" t="s">
        <v>101</v>
      </c>
      <c r="AC2334" s="4">
        <v>54</v>
      </c>
      <c r="AD2334" s="4" t="s">
        <v>151</v>
      </c>
      <c r="AE2334" s="4" t="s">
        <v>152</v>
      </c>
    </row>
    <row r="2335" spans="1:72" ht="13.5" customHeight="1">
      <c r="A2335" s="6" t="str">
        <f>HYPERLINK("http://kyu.snu.ac.kr/sdhj/index.jsp?type=hj/GK14791_00IM0001_164b.jpg","1870_해북촌_164b")</f>
        <v>1870_해북촌_164b</v>
      </c>
      <c r="B2335" s="4">
        <v>1870</v>
      </c>
      <c r="C2335" s="4" t="s">
        <v>9258</v>
      </c>
      <c r="D2335" s="4" t="s">
        <v>9259</v>
      </c>
      <c r="E2335" s="4">
        <v>2334</v>
      </c>
      <c r="F2335" s="4">
        <v>16</v>
      </c>
      <c r="G2335" s="4" t="s">
        <v>7883</v>
      </c>
      <c r="H2335" s="4" t="s">
        <v>7884</v>
      </c>
      <c r="I2335" s="4">
        <v>1</v>
      </c>
      <c r="L2335" s="4">
        <v>2</v>
      </c>
      <c r="M2335" s="4" t="s">
        <v>7903</v>
      </c>
      <c r="N2335" s="4" t="s">
        <v>7904</v>
      </c>
      <c r="S2335" s="4" t="s">
        <v>116</v>
      </c>
      <c r="T2335" s="4" t="s">
        <v>117</v>
      </c>
      <c r="Y2335" s="4" t="s">
        <v>7917</v>
      </c>
      <c r="Z2335" s="4" t="s">
        <v>7918</v>
      </c>
      <c r="AC2335" s="4">
        <v>47</v>
      </c>
      <c r="AD2335" s="4" t="s">
        <v>287</v>
      </c>
      <c r="AE2335" s="4" t="s">
        <v>288</v>
      </c>
    </row>
    <row r="2336" spans="1:72" ht="13.5" customHeight="1">
      <c r="A2336" s="6" t="str">
        <f>HYPERLINK("http://kyu.snu.ac.kr/sdhj/index.jsp?type=hj/GK14791_00IM0001_164b.jpg","1870_해북촌_164b")</f>
        <v>1870_해북촌_164b</v>
      </c>
      <c r="B2336" s="4">
        <v>1870</v>
      </c>
      <c r="C2336" s="4" t="s">
        <v>9258</v>
      </c>
      <c r="D2336" s="4" t="s">
        <v>9259</v>
      </c>
      <c r="E2336" s="4">
        <v>2335</v>
      </c>
      <c r="F2336" s="4">
        <v>16</v>
      </c>
      <c r="G2336" s="4" t="s">
        <v>7883</v>
      </c>
      <c r="H2336" s="4" t="s">
        <v>7884</v>
      </c>
      <c r="I2336" s="4">
        <v>1</v>
      </c>
      <c r="L2336" s="4">
        <v>2</v>
      </c>
      <c r="M2336" s="4" t="s">
        <v>7903</v>
      </c>
      <c r="N2336" s="4" t="s">
        <v>7904</v>
      </c>
      <c r="S2336" s="4" t="s">
        <v>124</v>
      </c>
      <c r="T2336" s="4" t="s">
        <v>125</v>
      </c>
      <c r="W2336" s="4" t="s">
        <v>291</v>
      </c>
      <c r="X2336" s="4" t="s">
        <v>292</v>
      </c>
      <c r="Y2336" s="4" t="s">
        <v>100</v>
      </c>
      <c r="Z2336" s="4" t="s">
        <v>101</v>
      </c>
      <c r="AC2336" s="4">
        <v>49</v>
      </c>
      <c r="AD2336" s="4" t="s">
        <v>492</v>
      </c>
      <c r="AE2336" s="4" t="s">
        <v>493</v>
      </c>
    </row>
    <row r="2337" spans="1:72" ht="13.5" customHeight="1">
      <c r="A2337" s="6" t="str">
        <f>HYPERLINK("http://kyu.snu.ac.kr/sdhj/index.jsp?type=hj/GK14791_00IM0001_164b.jpg","1870_해북촌_164b")</f>
        <v>1870_해북촌_164b</v>
      </c>
      <c r="B2337" s="4">
        <v>1870</v>
      </c>
      <c r="C2337" s="4" t="s">
        <v>9258</v>
      </c>
      <c r="D2337" s="4" t="s">
        <v>9259</v>
      </c>
      <c r="E2337" s="4">
        <v>2336</v>
      </c>
      <c r="F2337" s="4">
        <v>16</v>
      </c>
      <c r="G2337" s="4" t="s">
        <v>7883</v>
      </c>
      <c r="H2337" s="4" t="s">
        <v>7884</v>
      </c>
      <c r="I2337" s="4">
        <v>1</v>
      </c>
      <c r="L2337" s="4">
        <v>2</v>
      </c>
      <c r="M2337" s="4" t="s">
        <v>7903</v>
      </c>
      <c r="N2337" s="4" t="s">
        <v>7904</v>
      </c>
      <c r="S2337" s="4" t="s">
        <v>580</v>
      </c>
      <c r="T2337" s="4" t="s">
        <v>581</v>
      </c>
      <c r="Y2337" s="4" t="s">
        <v>7919</v>
      </c>
      <c r="Z2337" s="4" t="s">
        <v>5202</v>
      </c>
      <c r="AC2337" s="4">
        <v>32</v>
      </c>
      <c r="AD2337" s="4" t="s">
        <v>134</v>
      </c>
      <c r="AE2337" s="4" t="s">
        <v>135</v>
      </c>
    </row>
    <row r="2338" spans="1:72" ht="13.5" customHeight="1">
      <c r="A2338" s="6" t="str">
        <f>HYPERLINK("http://kyu.snu.ac.kr/sdhj/index.jsp?type=hj/GK14791_00IM0001_164b.jpg","1870_해북촌_164b")</f>
        <v>1870_해북촌_164b</v>
      </c>
      <c r="B2338" s="4">
        <v>1870</v>
      </c>
      <c r="C2338" s="4" t="s">
        <v>9258</v>
      </c>
      <c r="D2338" s="4" t="s">
        <v>9259</v>
      </c>
      <c r="E2338" s="4">
        <v>2337</v>
      </c>
      <c r="F2338" s="4">
        <v>16</v>
      </c>
      <c r="G2338" s="4" t="s">
        <v>7883</v>
      </c>
      <c r="H2338" s="4" t="s">
        <v>7884</v>
      </c>
      <c r="I2338" s="4">
        <v>1</v>
      </c>
      <c r="L2338" s="4">
        <v>2</v>
      </c>
      <c r="M2338" s="4" t="s">
        <v>7903</v>
      </c>
      <c r="N2338" s="4" t="s">
        <v>7904</v>
      </c>
      <c r="S2338" s="4" t="s">
        <v>124</v>
      </c>
      <c r="T2338" s="4" t="s">
        <v>125</v>
      </c>
      <c r="W2338" s="4" t="s">
        <v>776</v>
      </c>
      <c r="X2338" s="4" t="s">
        <v>777</v>
      </c>
      <c r="Y2338" s="4" t="s">
        <v>100</v>
      </c>
      <c r="Z2338" s="4" t="s">
        <v>101</v>
      </c>
      <c r="AC2338" s="4">
        <v>32</v>
      </c>
      <c r="AD2338" s="4" t="s">
        <v>134</v>
      </c>
      <c r="AE2338" s="4" t="s">
        <v>135</v>
      </c>
    </row>
    <row r="2339" spans="1:72" ht="13.5" customHeight="1">
      <c r="A2339" s="6" t="str">
        <f>HYPERLINK("http://kyu.snu.ac.kr/sdhj/index.jsp?type=hj/GK14791_00IM0001_164b.jpg","1870_해북촌_164b")</f>
        <v>1870_해북촌_164b</v>
      </c>
      <c r="B2339" s="4">
        <v>1870</v>
      </c>
      <c r="C2339" s="4" t="s">
        <v>9258</v>
      </c>
      <c r="D2339" s="4" t="s">
        <v>9259</v>
      </c>
      <c r="E2339" s="4">
        <v>2338</v>
      </c>
      <c r="F2339" s="4">
        <v>16</v>
      </c>
      <c r="G2339" s="4" t="s">
        <v>7883</v>
      </c>
      <c r="H2339" s="4" t="s">
        <v>7884</v>
      </c>
      <c r="I2339" s="4">
        <v>1</v>
      </c>
      <c r="L2339" s="4">
        <v>2</v>
      </c>
      <c r="M2339" s="4" t="s">
        <v>7903</v>
      </c>
      <c r="N2339" s="4" t="s">
        <v>7904</v>
      </c>
      <c r="T2339" s="4" t="s">
        <v>9263</v>
      </c>
      <c r="U2339" s="4" t="s">
        <v>138</v>
      </c>
      <c r="V2339" s="4" t="s">
        <v>139</v>
      </c>
      <c r="Y2339" s="4" t="s">
        <v>4684</v>
      </c>
      <c r="Z2339" s="4" t="s">
        <v>4685</v>
      </c>
      <c r="AD2339" s="4" t="s">
        <v>174</v>
      </c>
      <c r="AE2339" s="4" t="s">
        <v>175</v>
      </c>
    </row>
    <row r="2340" spans="1:72" ht="13.5" customHeight="1">
      <c r="A2340" s="6" t="str">
        <f>HYPERLINK("http://kyu.snu.ac.kr/sdhj/index.jsp?type=hj/GK14791_00IM0001_164b.jpg","1870_해북촌_164b")</f>
        <v>1870_해북촌_164b</v>
      </c>
      <c r="B2340" s="4">
        <v>1870</v>
      </c>
      <c r="C2340" s="4" t="s">
        <v>9258</v>
      </c>
      <c r="D2340" s="4" t="s">
        <v>9259</v>
      </c>
      <c r="E2340" s="4">
        <v>2339</v>
      </c>
      <c r="F2340" s="4">
        <v>16</v>
      </c>
      <c r="G2340" s="4" t="s">
        <v>7883</v>
      </c>
      <c r="H2340" s="4" t="s">
        <v>7884</v>
      </c>
      <c r="I2340" s="4">
        <v>1</v>
      </c>
      <c r="L2340" s="4">
        <v>2</v>
      </c>
      <c r="M2340" s="4" t="s">
        <v>7903</v>
      </c>
      <c r="N2340" s="4" t="s">
        <v>7904</v>
      </c>
      <c r="T2340" s="4" t="s">
        <v>9263</v>
      </c>
      <c r="U2340" s="4" t="s">
        <v>138</v>
      </c>
      <c r="V2340" s="4" t="s">
        <v>139</v>
      </c>
      <c r="Y2340" s="4" t="s">
        <v>7920</v>
      </c>
      <c r="Z2340" s="4" t="s">
        <v>7921</v>
      </c>
      <c r="AD2340" s="4" t="s">
        <v>282</v>
      </c>
      <c r="AE2340" s="4" t="s">
        <v>283</v>
      </c>
    </row>
    <row r="2341" spans="1:72" ht="13.5" customHeight="1">
      <c r="A2341" s="6" t="str">
        <f>HYPERLINK("http://kyu.snu.ac.kr/sdhj/index.jsp?type=hj/GK14791_00IM0001_164b.jpg","1870_해북촌_164b")</f>
        <v>1870_해북촌_164b</v>
      </c>
      <c r="B2341" s="4">
        <v>1870</v>
      </c>
      <c r="C2341" s="4" t="s">
        <v>9258</v>
      </c>
      <c r="D2341" s="4" t="s">
        <v>9259</v>
      </c>
      <c r="E2341" s="4">
        <v>2340</v>
      </c>
      <c r="F2341" s="4">
        <v>16</v>
      </c>
      <c r="G2341" s="4" t="s">
        <v>7883</v>
      </c>
      <c r="H2341" s="4" t="s">
        <v>7884</v>
      </c>
      <c r="I2341" s="4">
        <v>1</v>
      </c>
      <c r="L2341" s="4">
        <v>3</v>
      </c>
      <c r="M2341" s="4" t="s">
        <v>7922</v>
      </c>
      <c r="N2341" s="4" t="s">
        <v>7923</v>
      </c>
      <c r="T2341" s="4" t="s">
        <v>9814</v>
      </c>
      <c r="U2341" s="4" t="s">
        <v>73</v>
      </c>
      <c r="V2341" s="4" t="s">
        <v>74</v>
      </c>
      <c r="W2341" s="4" t="s">
        <v>426</v>
      </c>
      <c r="X2341" s="4" t="s">
        <v>427</v>
      </c>
      <c r="Y2341" s="4" t="s">
        <v>7924</v>
      </c>
      <c r="Z2341" s="4" t="s">
        <v>7925</v>
      </c>
      <c r="AC2341" s="4">
        <v>70</v>
      </c>
      <c r="AD2341" s="4" t="s">
        <v>282</v>
      </c>
      <c r="AE2341" s="4" t="s">
        <v>283</v>
      </c>
      <c r="AJ2341" s="4" t="s">
        <v>34</v>
      </c>
      <c r="AK2341" s="4" t="s">
        <v>35</v>
      </c>
      <c r="AL2341" s="4" t="s">
        <v>428</v>
      </c>
      <c r="AM2341" s="4" t="s">
        <v>429</v>
      </c>
      <c r="AT2341" s="4" t="s">
        <v>82</v>
      </c>
      <c r="AU2341" s="4" t="s">
        <v>83</v>
      </c>
      <c r="AV2341" s="4" t="s">
        <v>8977</v>
      </c>
      <c r="AW2341" s="4" t="s">
        <v>5232</v>
      </c>
      <c r="BG2341" s="4" t="s">
        <v>82</v>
      </c>
      <c r="BH2341" s="4" t="s">
        <v>83</v>
      </c>
      <c r="BI2341" s="4" t="s">
        <v>9672</v>
      </c>
      <c r="BJ2341" s="4" t="s">
        <v>7926</v>
      </c>
      <c r="BK2341" s="4" t="s">
        <v>82</v>
      </c>
      <c r="BL2341" s="4" t="s">
        <v>83</v>
      </c>
      <c r="BM2341" s="4" t="s">
        <v>7927</v>
      </c>
      <c r="BN2341" s="4" t="s">
        <v>7928</v>
      </c>
      <c r="BO2341" s="4" t="s">
        <v>82</v>
      </c>
      <c r="BP2341" s="4" t="s">
        <v>83</v>
      </c>
      <c r="BQ2341" s="4" t="s">
        <v>7929</v>
      </c>
      <c r="BR2341" s="4" t="s">
        <v>7930</v>
      </c>
      <c r="BS2341" s="4" t="s">
        <v>697</v>
      </c>
      <c r="BT2341" s="4" t="s">
        <v>698</v>
      </c>
    </row>
    <row r="2342" spans="1:72" ht="13.5" customHeight="1">
      <c r="A2342" s="6" t="str">
        <f>HYPERLINK("http://kyu.snu.ac.kr/sdhj/index.jsp?type=hj/GK14791_00IM0001_164b.jpg","1870_해북촌_164b")</f>
        <v>1870_해북촌_164b</v>
      </c>
      <c r="B2342" s="4">
        <v>1870</v>
      </c>
      <c r="C2342" s="4" t="s">
        <v>9876</v>
      </c>
      <c r="D2342" s="4" t="s">
        <v>9877</v>
      </c>
      <c r="E2342" s="4">
        <v>2341</v>
      </c>
      <c r="F2342" s="4">
        <v>16</v>
      </c>
      <c r="G2342" s="4" t="s">
        <v>7883</v>
      </c>
      <c r="H2342" s="4" t="s">
        <v>7884</v>
      </c>
      <c r="I2342" s="4">
        <v>1</v>
      </c>
      <c r="L2342" s="4">
        <v>3</v>
      </c>
      <c r="M2342" s="4" t="s">
        <v>7922</v>
      </c>
      <c r="N2342" s="4" t="s">
        <v>7923</v>
      </c>
      <c r="S2342" s="4" t="s">
        <v>116</v>
      </c>
      <c r="T2342" s="4" t="s">
        <v>117</v>
      </c>
      <c r="Y2342" s="4" t="s">
        <v>7931</v>
      </c>
      <c r="Z2342" s="4" t="s">
        <v>7932</v>
      </c>
      <c r="AC2342" s="4">
        <v>65</v>
      </c>
      <c r="AD2342" s="4" t="s">
        <v>813</v>
      </c>
      <c r="AE2342" s="4" t="s">
        <v>814</v>
      </c>
    </row>
    <row r="2343" spans="1:72" ht="13.5" customHeight="1">
      <c r="A2343" s="6" t="str">
        <f>HYPERLINK("http://kyu.snu.ac.kr/sdhj/index.jsp?type=hj/GK14791_00IM0001_164b.jpg","1870_해북촌_164b")</f>
        <v>1870_해북촌_164b</v>
      </c>
      <c r="B2343" s="4">
        <v>1870</v>
      </c>
      <c r="C2343" s="4" t="s">
        <v>9819</v>
      </c>
      <c r="D2343" s="4" t="s">
        <v>9820</v>
      </c>
      <c r="E2343" s="4">
        <v>2342</v>
      </c>
      <c r="F2343" s="4">
        <v>16</v>
      </c>
      <c r="G2343" s="4" t="s">
        <v>7883</v>
      </c>
      <c r="H2343" s="4" t="s">
        <v>7884</v>
      </c>
      <c r="I2343" s="4">
        <v>1</v>
      </c>
      <c r="L2343" s="4">
        <v>3</v>
      </c>
      <c r="M2343" s="4" t="s">
        <v>7922</v>
      </c>
      <c r="N2343" s="4" t="s">
        <v>7923</v>
      </c>
      <c r="S2343" s="4" t="s">
        <v>124</v>
      </c>
      <c r="T2343" s="4" t="s">
        <v>125</v>
      </c>
      <c r="W2343" s="4" t="s">
        <v>126</v>
      </c>
      <c r="X2343" s="4" t="s">
        <v>10173</v>
      </c>
      <c r="Y2343" s="4" t="s">
        <v>100</v>
      </c>
      <c r="Z2343" s="4" t="s">
        <v>101</v>
      </c>
      <c r="AC2343" s="4">
        <v>74</v>
      </c>
      <c r="AD2343" s="4" t="s">
        <v>550</v>
      </c>
      <c r="AE2343" s="4" t="s">
        <v>551</v>
      </c>
    </row>
    <row r="2344" spans="1:72" ht="13.5" customHeight="1">
      <c r="A2344" s="6" t="str">
        <f>HYPERLINK("http://kyu.snu.ac.kr/sdhj/index.jsp?type=hj/GK14791_00IM0001_164b.jpg","1870_해북촌_164b")</f>
        <v>1870_해북촌_164b</v>
      </c>
      <c r="B2344" s="4">
        <v>1870</v>
      </c>
      <c r="C2344" s="4" t="s">
        <v>9819</v>
      </c>
      <c r="D2344" s="4" t="s">
        <v>9820</v>
      </c>
      <c r="E2344" s="4">
        <v>2343</v>
      </c>
      <c r="F2344" s="4">
        <v>16</v>
      </c>
      <c r="G2344" s="4" t="s">
        <v>7883</v>
      </c>
      <c r="H2344" s="4" t="s">
        <v>7884</v>
      </c>
      <c r="I2344" s="4">
        <v>1</v>
      </c>
      <c r="L2344" s="4">
        <v>3</v>
      </c>
      <c r="M2344" s="4" t="s">
        <v>7922</v>
      </c>
      <c r="N2344" s="4" t="s">
        <v>7923</v>
      </c>
      <c r="T2344" s="4" t="s">
        <v>9818</v>
      </c>
      <c r="U2344" s="4" t="s">
        <v>138</v>
      </c>
      <c r="V2344" s="4" t="s">
        <v>139</v>
      </c>
      <c r="Y2344" s="4" t="s">
        <v>10609</v>
      </c>
      <c r="Z2344" s="4" t="s">
        <v>2462</v>
      </c>
    </row>
    <row r="2345" spans="1:72" ht="13.5" customHeight="1">
      <c r="A2345" s="6" t="str">
        <f>HYPERLINK("http://kyu.snu.ac.kr/sdhj/index.jsp?type=hj/GK14791_00IM0001_164b.jpg","1870_해북촌_164b")</f>
        <v>1870_해북촌_164b</v>
      </c>
      <c r="B2345" s="4">
        <v>1870</v>
      </c>
      <c r="C2345" s="4" t="s">
        <v>9819</v>
      </c>
      <c r="D2345" s="4" t="s">
        <v>9820</v>
      </c>
      <c r="E2345" s="4">
        <v>2344</v>
      </c>
      <c r="F2345" s="4">
        <v>16</v>
      </c>
      <c r="G2345" s="4" t="s">
        <v>7883</v>
      </c>
      <c r="H2345" s="4" t="s">
        <v>7884</v>
      </c>
      <c r="I2345" s="4">
        <v>1</v>
      </c>
      <c r="L2345" s="4">
        <v>3</v>
      </c>
      <c r="M2345" s="4" t="s">
        <v>7922</v>
      </c>
      <c r="N2345" s="4" t="s">
        <v>7923</v>
      </c>
      <c r="T2345" s="4" t="s">
        <v>9818</v>
      </c>
      <c r="U2345" s="4" t="s">
        <v>284</v>
      </c>
      <c r="V2345" s="4" t="s">
        <v>285</v>
      </c>
      <c r="Y2345" s="4" t="s">
        <v>7933</v>
      </c>
      <c r="Z2345" s="4" t="s">
        <v>7934</v>
      </c>
      <c r="AD2345" s="4" t="s">
        <v>1000</v>
      </c>
      <c r="AE2345" s="4" t="s">
        <v>1001</v>
      </c>
    </row>
    <row r="2346" spans="1:72" ht="13.5" customHeight="1">
      <c r="A2346" s="6" t="str">
        <f>HYPERLINK("http://kyu.snu.ac.kr/sdhj/index.jsp?type=hj/GK14791_00IM0001_164b.jpg","1870_해북촌_164b")</f>
        <v>1870_해북촌_164b</v>
      </c>
      <c r="B2346" s="4">
        <v>1870</v>
      </c>
      <c r="C2346" s="4" t="s">
        <v>9819</v>
      </c>
      <c r="D2346" s="4" t="s">
        <v>9820</v>
      </c>
      <c r="E2346" s="4">
        <v>2345</v>
      </c>
      <c r="F2346" s="4">
        <v>16</v>
      </c>
      <c r="G2346" s="4" t="s">
        <v>7883</v>
      </c>
      <c r="H2346" s="4" t="s">
        <v>7884</v>
      </c>
      <c r="I2346" s="4">
        <v>1</v>
      </c>
      <c r="L2346" s="4">
        <v>4</v>
      </c>
      <c r="M2346" s="4" t="s">
        <v>7935</v>
      </c>
      <c r="N2346" s="4" t="s">
        <v>7936</v>
      </c>
      <c r="T2346" s="4" t="s">
        <v>9807</v>
      </c>
      <c r="U2346" s="4" t="s">
        <v>73</v>
      </c>
      <c r="V2346" s="4" t="s">
        <v>74</v>
      </c>
      <c r="W2346" s="4" t="s">
        <v>5858</v>
      </c>
      <c r="X2346" s="4" t="s">
        <v>3456</v>
      </c>
      <c r="Y2346" s="4" t="s">
        <v>7937</v>
      </c>
      <c r="Z2346" s="4" t="s">
        <v>7938</v>
      </c>
      <c r="AC2346" s="4">
        <v>65</v>
      </c>
      <c r="AD2346" s="4" t="s">
        <v>813</v>
      </c>
      <c r="AE2346" s="4" t="s">
        <v>814</v>
      </c>
      <c r="AJ2346" s="4" t="s">
        <v>34</v>
      </c>
      <c r="AK2346" s="4" t="s">
        <v>35</v>
      </c>
      <c r="AL2346" s="4" t="s">
        <v>7939</v>
      </c>
      <c r="AM2346" s="4" t="s">
        <v>7940</v>
      </c>
      <c r="AT2346" s="4" t="s">
        <v>82</v>
      </c>
      <c r="AU2346" s="4" t="s">
        <v>83</v>
      </c>
      <c r="AV2346" s="4" t="s">
        <v>10610</v>
      </c>
      <c r="AW2346" s="4" t="s">
        <v>7941</v>
      </c>
      <c r="BG2346" s="4" t="s">
        <v>82</v>
      </c>
      <c r="BH2346" s="4" t="s">
        <v>83</v>
      </c>
      <c r="BI2346" s="4" t="s">
        <v>7942</v>
      </c>
      <c r="BJ2346" s="4" t="s">
        <v>10611</v>
      </c>
      <c r="BK2346" s="4" t="s">
        <v>7572</v>
      </c>
      <c r="BL2346" s="4" t="s">
        <v>7573</v>
      </c>
      <c r="BM2346" s="4" t="s">
        <v>7943</v>
      </c>
      <c r="BN2346" s="4" t="s">
        <v>5140</v>
      </c>
      <c r="BO2346" s="4" t="s">
        <v>82</v>
      </c>
      <c r="BP2346" s="4" t="s">
        <v>83</v>
      </c>
      <c r="BQ2346" s="4" t="s">
        <v>7944</v>
      </c>
      <c r="BR2346" s="4" t="s">
        <v>7945</v>
      </c>
      <c r="BS2346" s="4" t="s">
        <v>5611</v>
      </c>
      <c r="BT2346" s="4" t="s">
        <v>5612</v>
      </c>
    </row>
    <row r="2347" spans="1:72" ht="13.5" customHeight="1">
      <c r="A2347" s="6" t="str">
        <f>HYPERLINK("http://kyu.snu.ac.kr/sdhj/index.jsp?type=hj/GK14791_00IM0001_164b.jpg","1870_해북촌_164b")</f>
        <v>1870_해북촌_164b</v>
      </c>
      <c r="B2347" s="4">
        <v>1870</v>
      </c>
      <c r="C2347" s="4" t="s">
        <v>9012</v>
      </c>
      <c r="D2347" s="4" t="s">
        <v>9013</v>
      </c>
      <c r="E2347" s="4">
        <v>2346</v>
      </c>
      <c r="F2347" s="4">
        <v>16</v>
      </c>
      <c r="G2347" s="4" t="s">
        <v>7883</v>
      </c>
      <c r="H2347" s="4" t="s">
        <v>7884</v>
      </c>
      <c r="I2347" s="4">
        <v>1</v>
      </c>
      <c r="L2347" s="4">
        <v>4</v>
      </c>
      <c r="M2347" s="4" t="s">
        <v>7935</v>
      </c>
      <c r="N2347" s="4" t="s">
        <v>7936</v>
      </c>
      <c r="S2347" s="4" t="s">
        <v>96</v>
      </c>
      <c r="T2347" s="4" t="s">
        <v>97</v>
      </c>
      <c r="W2347" s="4" t="s">
        <v>126</v>
      </c>
      <c r="X2347" s="4" t="s">
        <v>10612</v>
      </c>
      <c r="Y2347" s="4" t="s">
        <v>100</v>
      </c>
      <c r="Z2347" s="4" t="s">
        <v>101</v>
      </c>
      <c r="AC2347" s="4">
        <v>57</v>
      </c>
      <c r="AD2347" s="4" t="s">
        <v>410</v>
      </c>
      <c r="AE2347" s="4" t="s">
        <v>411</v>
      </c>
      <c r="AJ2347" s="4" t="s">
        <v>34</v>
      </c>
      <c r="AK2347" s="4" t="s">
        <v>35</v>
      </c>
      <c r="AL2347" s="4" t="s">
        <v>222</v>
      </c>
      <c r="AM2347" s="4" t="s">
        <v>223</v>
      </c>
      <c r="AT2347" s="4" t="s">
        <v>82</v>
      </c>
      <c r="AU2347" s="4" t="s">
        <v>83</v>
      </c>
      <c r="AV2347" s="4" t="s">
        <v>7879</v>
      </c>
      <c r="AW2347" s="4" t="s">
        <v>7880</v>
      </c>
      <c r="BG2347" s="4" t="s">
        <v>82</v>
      </c>
      <c r="BH2347" s="4" t="s">
        <v>83</v>
      </c>
      <c r="BI2347" s="4" t="s">
        <v>7946</v>
      </c>
      <c r="BJ2347" s="4" t="s">
        <v>7947</v>
      </c>
      <c r="BK2347" s="4" t="s">
        <v>82</v>
      </c>
      <c r="BL2347" s="4" t="s">
        <v>83</v>
      </c>
      <c r="BM2347" s="4" t="s">
        <v>7948</v>
      </c>
      <c r="BN2347" s="4" t="s">
        <v>7949</v>
      </c>
      <c r="BO2347" s="4" t="s">
        <v>82</v>
      </c>
      <c r="BP2347" s="4" t="s">
        <v>83</v>
      </c>
      <c r="BQ2347" s="4" t="s">
        <v>7950</v>
      </c>
      <c r="BR2347" s="4" t="s">
        <v>7951</v>
      </c>
      <c r="BS2347" s="4" t="s">
        <v>260</v>
      </c>
      <c r="BT2347" s="4" t="s">
        <v>261</v>
      </c>
    </row>
    <row r="2348" spans="1:72" ht="13.5" customHeight="1">
      <c r="A2348" s="6" t="str">
        <f>HYPERLINK("http://kyu.snu.ac.kr/sdhj/index.jsp?type=hj/GK14791_00IM0001_164b.jpg","1870_해북촌_164b")</f>
        <v>1870_해북촌_164b</v>
      </c>
      <c r="B2348" s="4">
        <v>1870</v>
      </c>
      <c r="C2348" s="4" t="s">
        <v>9163</v>
      </c>
      <c r="D2348" s="4" t="s">
        <v>9164</v>
      </c>
      <c r="E2348" s="4">
        <v>2347</v>
      </c>
      <c r="F2348" s="4">
        <v>16</v>
      </c>
      <c r="G2348" s="4" t="s">
        <v>7883</v>
      </c>
      <c r="H2348" s="4" t="s">
        <v>7884</v>
      </c>
      <c r="I2348" s="4">
        <v>1</v>
      </c>
      <c r="L2348" s="4">
        <v>4</v>
      </c>
      <c r="M2348" s="4" t="s">
        <v>7935</v>
      </c>
      <c r="N2348" s="4" t="s">
        <v>7936</v>
      </c>
      <c r="S2348" s="4" t="s">
        <v>116</v>
      </c>
      <c r="T2348" s="4" t="s">
        <v>117</v>
      </c>
      <c r="Y2348" s="4" t="s">
        <v>7952</v>
      </c>
      <c r="Z2348" s="4" t="s">
        <v>7953</v>
      </c>
      <c r="AC2348" s="4">
        <v>22</v>
      </c>
      <c r="AD2348" s="4" t="s">
        <v>826</v>
      </c>
      <c r="AE2348" s="4" t="s">
        <v>827</v>
      </c>
    </row>
    <row r="2349" spans="1:72" ht="13.5" customHeight="1">
      <c r="A2349" s="6" t="str">
        <f>HYPERLINK("http://kyu.snu.ac.kr/sdhj/index.jsp?type=hj/GK14791_00IM0001_164b.jpg","1870_해북촌_164b")</f>
        <v>1870_해북촌_164b</v>
      </c>
      <c r="B2349" s="4">
        <v>1870</v>
      </c>
      <c r="C2349" s="4" t="s">
        <v>9498</v>
      </c>
      <c r="D2349" s="4" t="s">
        <v>9499</v>
      </c>
      <c r="E2349" s="4">
        <v>2348</v>
      </c>
      <c r="F2349" s="4">
        <v>16</v>
      </c>
      <c r="G2349" s="4" t="s">
        <v>7883</v>
      </c>
      <c r="H2349" s="4" t="s">
        <v>7884</v>
      </c>
      <c r="I2349" s="4">
        <v>1</v>
      </c>
      <c r="L2349" s="4">
        <v>4</v>
      </c>
      <c r="M2349" s="4" t="s">
        <v>7935</v>
      </c>
      <c r="N2349" s="4" t="s">
        <v>7936</v>
      </c>
      <c r="S2349" s="4" t="s">
        <v>116</v>
      </c>
      <c r="T2349" s="4" t="s">
        <v>117</v>
      </c>
      <c r="Y2349" s="4" t="s">
        <v>7954</v>
      </c>
      <c r="Z2349" s="4" t="s">
        <v>7955</v>
      </c>
      <c r="AC2349" s="4">
        <v>15</v>
      </c>
      <c r="AD2349" s="4" t="s">
        <v>218</v>
      </c>
      <c r="AE2349" s="4" t="s">
        <v>219</v>
      </c>
    </row>
    <row r="2350" spans="1:72" ht="13.5" customHeight="1">
      <c r="A2350" s="6" t="str">
        <f>HYPERLINK("http://kyu.snu.ac.kr/sdhj/index.jsp?type=hj/GK14791_00IM0001_164b.jpg","1870_해북촌_164b")</f>
        <v>1870_해북촌_164b</v>
      </c>
      <c r="B2350" s="4">
        <v>1870</v>
      </c>
      <c r="C2350" s="4" t="s">
        <v>9498</v>
      </c>
      <c r="D2350" s="4" t="s">
        <v>9499</v>
      </c>
      <c r="E2350" s="4">
        <v>2349</v>
      </c>
      <c r="F2350" s="4">
        <v>16</v>
      </c>
      <c r="G2350" s="4" t="s">
        <v>7883</v>
      </c>
      <c r="H2350" s="4" t="s">
        <v>7884</v>
      </c>
      <c r="I2350" s="4">
        <v>1</v>
      </c>
      <c r="L2350" s="4">
        <v>4</v>
      </c>
      <c r="M2350" s="4" t="s">
        <v>7935</v>
      </c>
      <c r="N2350" s="4" t="s">
        <v>7936</v>
      </c>
      <c r="T2350" s="4" t="s">
        <v>9808</v>
      </c>
      <c r="U2350" s="4" t="s">
        <v>138</v>
      </c>
      <c r="V2350" s="4" t="s">
        <v>139</v>
      </c>
      <c r="Y2350" s="4" t="s">
        <v>7956</v>
      </c>
      <c r="Z2350" s="4" t="s">
        <v>7957</v>
      </c>
      <c r="AD2350" s="4" t="s">
        <v>738</v>
      </c>
      <c r="AE2350" s="4" t="s">
        <v>739</v>
      </c>
    </row>
    <row r="2351" spans="1:72" ht="13.5" customHeight="1">
      <c r="A2351" s="6" t="str">
        <f>HYPERLINK("http://kyu.snu.ac.kr/sdhj/index.jsp?type=hj/GK14791_00IM0001_164b.jpg","1870_해북촌_164b")</f>
        <v>1870_해북촌_164b</v>
      </c>
      <c r="B2351" s="4">
        <v>1870</v>
      </c>
      <c r="C2351" s="4" t="s">
        <v>9057</v>
      </c>
      <c r="D2351" s="4" t="s">
        <v>9058</v>
      </c>
      <c r="E2351" s="4">
        <v>2350</v>
      </c>
      <c r="F2351" s="4">
        <v>16</v>
      </c>
      <c r="G2351" s="4" t="s">
        <v>7883</v>
      </c>
      <c r="H2351" s="4" t="s">
        <v>7884</v>
      </c>
      <c r="I2351" s="4">
        <v>1</v>
      </c>
      <c r="L2351" s="4">
        <v>4</v>
      </c>
      <c r="M2351" s="4" t="s">
        <v>7935</v>
      </c>
      <c r="N2351" s="4" t="s">
        <v>7936</v>
      </c>
      <c r="T2351" s="4" t="s">
        <v>9808</v>
      </c>
      <c r="U2351" s="4" t="s">
        <v>138</v>
      </c>
      <c r="V2351" s="4" t="s">
        <v>139</v>
      </c>
      <c r="Y2351" s="4" t="s">
        <v>7498</v>
      </c>
      <c r="Z2351" s="4" t="s">
        <v>7499</v>
      </c>
      <c r="AD2351" s="4" t="s">
        <v>480</v>
      </c>
      <c r="AE2351" s="4" t="s">
        <v>481</v>
      </c>
    </row>
    <row r="2352" spans="1:72" ht="13.5" customHeight="1">
      <c r="A2352" s="6" t="str">
        <f>HYPERLINK("http://kyu.snu.ac.kr/sdhj/index.jsp?type=hj/GK14791_00IM0001_164b.jpg","1870_해북촌_164b")</f>
        <v>1870_해북촌_164b</v>
      </c>
      <c r="B2352" s="4">
        <v>1870</v>
      </c>
      <c r="C2352" s="4" t="s">
        <v>9498</v>
      </c>
      <c r="D2352" s="4" t="s">
        <v>9499</v>
      </c>
      <c r="E2352" s="4">
        <v>2351</v>
      </c>
      <c r="F2352" s="4">
        <v>16</v>
      </c>
      <c r="G2352" s="4" t="s">
        <v>7883</v>
      </c>
      <c r="H2352" s="4" t="s">
        <v>7884</v>
      </c>
      <c r="I2352" s="4">
        <v>1</v>
      </c>
      <c r="L2352" s="4">
        <v>4</v>
      </c>
      <c r="M2352" s="4" t="s">
        <v>7935</v>
      </c>
      <c r="N2352" s="4" t="s">
        <v>7936</v>
      </c>
      <c r="T2352" s="4" t="s">
        <v>9808</v>
      </c>
      <c r="U2352" s="4" t="s">
        <v>284</v>
      </c>
      <c r="V2352" s="4" t="s">
        <v>285</v>
      </c>
      <c r="Y2352" s="4" t="s">
        <v>5241</v>
      </c>
      <c r="Z2352" s="4" t="s">
        <v>5242</v>
      </c>
      <c r="AD2352" s="4" t="s">
        <v>295</v>
      </c>
      <c r="AE2352" s="4" t="s">
        <v>296</v>
      </c>
    </row>
    <row r="2353" spans="1:72" ht="13.5" customHeight="1">
      <c r="A2353" s="6" t="str">
        <f>HYPERLINK("http://kyu.snu.ac.kr/sdhj/index.jsp?type=hj/GK14791_00IM0001_164b.jpg","1870_해북촌_164b")</f>
        <v>1870_해북촌_164b</v>
      </c>
      <c r="B2353" s="4">
        <v>1870</v>
      </c>
      <c r="C2353" s="4" t="s">
        <v>9498</v>
      </c>
      <c r="D2353" s="4" t="s">
        <v>9499</v>
      </c>
      <c r="E2353" s="4">
        <v>2352</v>
      </c>
      <c r="F2353" s="4">
        <v>16</v>
      </c>
      <c r="G2353" s="4" t="s">
        <v>7883</v>
      </c>
      <c r="H2353" s="4" t="s">
        <v>7884</v>
      </c>
      <c r="I2353" s="4">
        <v>1</v>
      </c>
      <c r="L2353" s="4">
        <v>5</v>
      </c>
      <c r="M2353" s="4" t="s">
        <v>7958</v>
      </c>
      <c r="N2353" s="4" t="s">
        <v>7959</v>
      </c>
      <c r="T2353" s="4" t="s">
        <v>9256</v>
      </c>
      <c r="U2353" s="4" t="s">
        <v>73</v>
      </c>
      <c r="V2353" s="4" t="s">
        <v>74</v>
      </c>
      <c r="W2353" s="4" t="s">
        <v>426</v>
      </c>
      <c r="X2353" s="4" t="s">
        <v>427</v>
      </c>
      <c r="Y2353" s="4" t="s">
        <v>7960</v>
      </c>
      <c r="Z2353" s="4" t="s">
        <v>7961</v>
      </c>
      <c r="AC2353" s="4">
        <v>73</v>
      </c>
      <c r="AD2353" s="4" t="s">
        <v>778</v>
      </c>
      <c r="AE2353" s="4" t="s">
        <v>779</v>
      </c>
      <c r="AJ2353" s="4" t="s">
        <v>34</v>
      </c>
      <c r="AK2353" s="4" t="s">
        <v>35</v>
      </c>
      <c r="AL2353" s="4" t="s">
        <v>428</v>
      </c>
      <c r="AM2353" s="4" t="s">
        <v>429</v>
      </c>
      <c r="AT2353" s="4" t="s">
        <v>82</v>
      </c>
      <c r="AU2353" s="4" t="s">
        <v>83</v>
      </c>
      <c r="AV2353" s="4" t="s">
        <v>7962</v>
      </c>
      <c r="AW2353" s="4" t="s">
        <v>7963</v>
      </c>
      <c r="BG2353" s="4" t="s">
        <v>82</v>
      </c>
      <c r="BH2353" s="4" t="s">
        <v>83</v>
      </c>
      <c r="BI2353" s="4" t="s">
        <v>10259</v>
      </c>
      <c r="BJ2353" s="4" t="s">
        <v>7906</v>
      </c>
      <c r="BK2353" s="4" t="s">
        <v>82</v>
      </c>
      <c r="BL2353" s="4" t="s">
        <v>83</v>
      </c>
      <c r="BM2353" s="4" t="s">
        <v>7907</v>
      </c>
      <c r="BN2353" s="4" t="s">
        <v>7908</v>
      </c>
      <c r="BO2353" s="4" t="s">
        <v>82</v>
      </c>
      <c r="BP2353" s="4" t="s">
        <v>83</v>
      </c>
      <c r="BQ2353" s="4" t="s">
        <v>7964</v>
      </c>
      <c r="BR2353" s="4" t="s">
        <v>7965</v>
      </c>
      <c r="BS2353" s="4" t="s">
        <v>222</v>
      </c>
      <c r="BT2353" s="4" t="s">
        <v>223</v>
      </c>
    </row>
    <row r="2354" spans="1:72" ht="13.5" customHeight="1">
      <c r="A2354" s="6" t="str">
        <f>HYPERLINK("http://kyu.snu.ac.kr/sdhj/index.jsp?type=hj/GK14791_00IM0001_164b.jpg","1870_해북촌_164b")</f>
        <v>1870_해북촌_164b</v>
      </c>
      <c r="B2354" s="4">
        <v>1870</v>
      </c>
      <c r="C2354" s="4" t="s">
        <v>9181</v>
      </c>
      <c r="D2354" s="4" t="s">
        <v>9182</v>
      </c>
      <c r="E2354" s="4">
        <v>2353</v>
      </c>
      <c r="F2354" s="4">
        <v>16</v>
      </c>
      <c r="G2354" s="4" t="s">
        <v>7883</v>
      </c>
      <c r="H2354" s="4" t="s">
        <v>7884</v>
      </c>
      <c r="I2354" s="4">
        <v>1</v>
      </c>
      <c r="L2354" s="4">
        <v>5</v>
      </c>
      <c r="M2354" s="4" t="s">
        <v>7958</v>
      </c>
      <c r="N2354" s="4" t="s">
        <v>7959</v>
      </c>
      <c r="S2354" s="4" t="s">
        <v>96</v>
      </c>
      <c r="T2354" s="4" t="s">
        <v>97</v>
      </c>
      <c r="W2354" s="4" t="s">
        <v>5057</v>
      </c>
      <c r="X2354" s="4" t="s">
        <v>1279</v>
      </c>
      <c r="Y2354" s="4" t="s">
        <v>100</v>
      </c>
      <c r="Z2354" s="4" t="s">
        <v>101</v>
      </c>
      <c r="AC2354" s="4">
        <v>70</v>
      </c>
      <c r="AD2354" s="4" t="s">
        <v>628</v>
      </c>
      <c r="AE2354" s="4" t="s">
        <v>629</v>
      </c>
      <c r="AJ2354" s="4" t="s">
        <v>34</v>
      </c>
      <c r="AK2354" s="4" t="s">
        <v>35</v>
      </c>
      <c r="AL2354" s="4" t="s">
        <v>5611</v>
      </c>
      <c r="AM2354" s="4" t="s">
        <v>5612</v>
      </c>
      <c r="AT2354" s="4" t="s">
        <v>82</v>
      </c>
      <c r="AU2354" s="4" t="s">
        <v>83</v>
      </c>
      <c r="AV2354" s="4" t="s">
        <v>10579</v>
      </c>
      <c r="AW2354" s="4" t="s">
        <v>6824</v>
      </c>
      <c r="BG2354" s="4" t="s">
        <v>82</v>
      </c>
      <c r="BH2354" s="4" t="s">
        <v>83</v>
      </c>
      <c r="BI2354" s="4" t="s">
        <v>7966</v>
      </c>
      <c r="BJ2354" s="4" t="s">
        <v>7967</v>
      </c>
      <c r="BK2354" s="4" t="s">
        <v>2684</v>
      </c>
      <c r="BL2354" s="4" t="s">
        <v>2685</v>
      </c>
      <c r="BM2354" s="4" t="s">
        <v>7968</v>
      </c>
      <c r="BN2354" s="4" t="s">
        <v>7969</v>
      </c>
      <c r="BO2354" s="4" t="s">
        <v>82</v>
      </c>
      <c r="BP2354" s="4" t="s">
        <v>83</v>
      </c>
      <c r="BQ2354" s="4" t="s">
        <v>7970</v>
      </c>
      <c r="BR2354" s="4" t="s">
        <v>7971</v>
      </c>
      <c r="BS2354" s="4" t="s">
        <v>883</v>
      </c>
      <c r="BT2354" s="4" t="s">
        <v>884</v>
      </c>
    </row>
    <row r="2355" spans="1:72" ht="13.5" customHeight="1">
      <c r="A2355" s="6" t="str">
        <f>HYPERLINK("http://kyu.snu.ac.kr/sdhj/index.jsp?type=hj/GK14791_00IM0001_164b.jpg","1870_해북촌_164b")</f>
        <v>1870_해북촌_164b</v>
      </c>
      <c r="B2355" s="4">
        <v>1870</v>
      </c>
      <c r="C2355" s="4" t="s">
        <v>9876</v>
      </c>
      <c r="D2355" s="4" t="s">
        <v>9877</v>
      </c>
      <c r="E2355" s="4">
        <v>2354</v>
      </c>
      <c r="F2355" s="4">
        <v>16</v>
      </c>
      <c r="G2355" s="4" t="s">
        <v>7883</v>
      </c>
      <c r="H2355" s="4" t="s">
        <v>7884</v>
      </c>
      <c r="I2355" s="4">
        <v>1</v>
      </c>
      <c r="L2355" s="4">
        <v>5</v>
      </c>
      <c r="M2355" s="4" t="s">
        <v>7958</v>
      </c>
      <c r="N2355" s="4" t="s">
        <v>7959</v>
      </c>
      <c r="S2355" s="4" t="s">
        <v>116</v>
      </c>
      <c r="T2355" s="4" t="s">
        <v>117</v>
      </c>
      <c r="Y2355" s="4" t="s">
        <v>7972</v>
      </c>
      <c r="Z2355" s="4" t="s">
        <v>7973</v>
      </c>
      <c r="AC2355" s="4">
        <v>50</v>
      </c>
      <c r="AD2355" s="4" t="s">
        <v>169</v>
      </c>
      <c r="AE2355" s="4" t="s">
        <v>170</v>
      </c>
    </row>
    <row r="2356" spans="1:72" ht="13.5" customHeight="1">
      <c r="A2356" s="6" t="str">
        <f>HYPERLINK("http://kyu.snu.ac.kr/sdhj/index.jsp?type=hj/GK14791_00IM0001_164b.jpg","1870_해북촌_164b")</f>
        <v>1870_해북촌_164b</v>
      </c>
      <c r="B2356" s="4">
        <v>1870</v>
      </c>
      <c r="C2356" s="4" t="s">
        <v>9258</v>
      </c>
      <c r="D2356" s="4" t="s">
        <v>9259</v>
      </c>
      <c r="E2356" s="4">
        <v>2355</v>
      </c>
      <c r="F2356" s="4">
        <v>16</v>
      </c>
      <c r="G2356" s="4" t="s">
        <v>7883</v>
      </c>
      <c r="H2356" s="4" t="s">
        <v>7884</v>
      </c>
      <c r="I2356" s="4">
        <v>1</v>
      </c>
      <c r="L2356" s="4">
        <v>5</v>
      </c>
      <c r="M2356" s="4" t="s">
        <v>7958</v>
      </c>
      <c r="N2356" s="4" t="s">
        <v>7959</v>
      </c>
      <c r="S2356" s="4" t="s">
        <v>2131</v>
      </c>
      <c r="T2356" s="4" t="s">
        <v>1502</v>
      </c>
      <c r="W2356" s="4" t="s">
        <v>3992</v>
      </c>
      <c r="X2356" s="4" t="s">
        <v>3993</v>
      </c>
      <c r="Y2356" s="4" t="s">
        <v>100</v>
      </c>
      <c r="Z2356" s="4" t="s">
        <v>101</v>
      </c>
      <c r="AC2356" s="4">
        <v>50</v>
      </c>
      <c r="AD2356" s="4" t="s">
        <v>169</v>
      </c>
      <c r="AE2356" s="4" t="s">
        <v>170</v>
      </c>
    </row>
    <row r="2357" spans="1:72" ht="13.5" customHeight="1">
      <c r="A2357" s="6" t="str">
        <f>HYPERLINK("http://kyu.snu.ac.kr/sdhj/index.jsp?type=hj/GK14791_00IM0001_164b.jpg","1870_해북촌_164b")</f>
        <v>1870_해북촌_164b</v>
      </c>
      <c r="B2357" s="4">
        <v>1870</v>
      </c>
      <c r="C2357" s="4" t="s">
        <v>9258</v>
      </c>
      <c r="D2357" s="4" t="s">
        <v>9259</v>
      </c>
      <c r="E2357" s="4">
        <v>2356</v>
      </c>
      <c r="F2357" s="4">
        <v>16</v>
      </c>
      <c r="G2357" s="4" t="s">
        <v>7883</v>
      </c>
      <c r="H2357" s="4" t="s">
        <v>7884</v>
      </c>
      <c r="I2357" s="4">
        <v>1</v>
      </c>
      <c r="L2357" s="4">
        <v>5</v>
      </c>
      <c r="M2357" s="4" t="s">
        <v>7958</v>
      </c>
      <c r="N2357" s="4" t="s">
        <v>7959</v>
      </c>
      <c r="T2357" s="4" t="s">
        <v>9263</v>
      </c>
      <c r="U2357" s="4" t="s">
        <v>138</v>
      </c>
      <c r="V2357" s="4" t="s">
        <v>139</v>
      </c>
      <c r="Y2357" s="4" t="s">
        <v>7974</v>
      </c>
      <c r="Z2357" s="4" t="s">
        <v>7975</v>
      </c>
      <c r="AD2357" s="4" t="s">
        <v>414</v>
      </c>
      <c r="AE2357" s="4" t="s">
        <v>415</v>
      </c>
    </row>
    <row r="2358" spans="1:72" ht="13.5" customHeight="1">
      <c r="A2358" s="6" t="str">
        <f>HYPERLINK("http://kyu.snu.ac.kr/sdhj/index.jsp?type=hj/GK14791_00IM0001_165a.jpg","1870_해북촌_165a")</f>
        <v>1870_해북촌_165a</v>
      </c>
      <c r="B2358" s="4">
        <v>1870</v>
      </c>
      <c r="C2358" s="4" t="s">
        <v>9258</v>
      </c>
      <c r="D2358" s="4" t="s">
        <v>9259</v>
      </c>
      <c r="E2358" s="4">
        <v>2357</v>
      </c>
      <c r="F2358" s="4">
        <v>16</v>
      </c>
      <c r="G2358" s="4" t="s">
        <v>7883</v>
      </c>
      <c r="H2358" s="4" t="s">
        <v>7884</v>
      </c>
      <c r="I2358" s="4">
        <v>2</v>
      </c>
      <c r="J2358" s="4" t="s">
        <v>7976</v>
      </c>
      <c r="K2358" s="4" t="s">
        <v>10613</v>
      </c>
      <c r="L2358" s="4">
        <v>1</v>
      </c>
      <c r="M2358" s="4" t="s">
        <v>7977</v>
      </c>
      <c r="N2358" s="4" t="s">
        <v>7978</v>
      </c>
      <c r="Q2358" s="4" t="s">
        <v>7979</v>
      </c>
      <c r="R2358" s="4" t="s">
        <v>10614</v>
      </c>
      <c r="T2358" s="4" t="s">
        <v>9030</v>
      </c>
      <c r="W2358" s="4" t="s">
        <v>10615</v>
      </c>
      <c r="X2358" s="4" t="s">
        <v>10616</v>
      </c>
      <c r="Y2358" s="4" t="s">
        <v>7980</v>
      </c>
      <c r="Z2358" s="4" t="s">
        <v>7981</v>
      </c>
      <c r="AC2358" s="4">
        <v>41</v>
      </c>
      <c r="AD2358" s="4" t="s">
        <v>174</v>
      </c>
      <c r="AE2358" s="4" t="s">
        <v>175</v>
      </c>
      <c r="AJ2358" s="4" t="s">
        <v>34</v>
      </c>
      <c r="AK2358" s="4" t="s">
        <v>35</v>
      </c>
      <c r="AL2358" s="4" t="s">
        <v>260</v>
      </c>
      <c r="AM2358" s="4" t="s">
        <v>261</v>
      </c>
      <c r="AT2358" s="4" t="s">
        <v>82</v>
      </c>
      <c r="AU2358" s="4" t="s">
        <v>83</v>
      </c>
      <c r="AV2358" s="4" t="s">
        <v>7982</v>
      </c>
      <c r="AW2358" s="4" t="s">
        <v>10617</v>
      </c>
      <c r="BG2358" s="4" t="s">
        <v>82</v>
      </c>
      <c r="BH2358" s="4" t="s">
        <v>83</v>
      </c>
      <c r="BI2358" s="4" t="s">
        <v>7983</v>
      </c>
      <c r="BJ2358" s="4" t="s">
        <v>7984</v>
      </c>
      <c r="BK2358" s="4" t="s">
        <v>82</v>
      </c>
      <c r="BL2358" s="4" t="s">
        <v>83</v>
      </c>
      <c r="BM2358" s="4" t="s">
        <v>7985</v>
      </c>
      <c r="BN2358" s="4" t="s">
        <v>7986</v>
      </c>
      <c r="BO2358" s="4" t="s">
        <v>82</v>
      </c>
      <c r="BP2358" s="4" t="s">
        <v>83</v>
      </c>
      <c r="BQ2358" s="4" t="s">
        <v>7987</v>
      </c>
      <c r="BR2358" s="4" t="s">
        <v>7988</v>
      </c>
      <c r="BS2358" s="4" t="s">
        <v>5466</v>
      </c>
      <c r="BT2358" s="4" t="s">
        <v>5467</v>
      </c>
    </row>
    <row r="2359" spans="1:72" ht="13.5" customHeight="1">
      <c r="A2359" s="6" t="str">
        <f>HYPERLINK("http://kyu.snu.ac.kr/sdhj/index.jsp?type=hj/GK14791_00IM0001_165a.jpg","1870_해북촌_165a")</f>
        <v>1870_해북촌_165a</v>
      </c>
      <c r="B2359" s="4">
        <v>1870</v>
      </c>
      <c r="C2359" s="4" t="s">
        <v>9393</v>
      </c>
      <c r="D2359" s="4" t="s">
        <v>9394</v>
      </c>
      <c r="E2359" s="4">
        <v>2358</v>
      </c>
      <c r="F2359" s="4">
        <v>16</v>
      </c>
      <c r="G2359" s="4" t="s">
        <v>7883</v>
      </c>
      <c r="H2359" s="4" t="s">
        <v>7884</v>
      </c>
      <c r="I2359" s="4">
        <v>2</v>
      </c>
      <c r="L2359" s="4">
        <v>1</v>
      </c>
      <c r="M2359" s="4" t="s">
        <v>7977</v>
      </c>
      <c r="N2359" s="4" t="s">
        <v>7978</v>
      </c>
      <c r="S2359" s="4" t="s">
        <v>214</v>
      </c>
      <c r="T2359" s="4" t="s">
        <v>215</v>
      </c>
      <c r="W2359" s="4" t="s">
        <v>5057</v>
      </c>
      <c r="X2359" s="4" t="s">
        <v>1279</v>
      </c>
      <c r="Y2359" s="4" t="s">
        <v>100</v>
      </c>
      <c r="Z2359" s="4" t="s">
        <v>101</v>
      </c>
      <c r="AC2359" s="4">
        <v>66</v>
      </c>
      <c r="AD2359" s="4" t="s">
        <v>671</v>
      </c>
      <c r="AE2359" s="4" t="s">
        <v>672</v>
      </c>
    </row>
    <row r="2360" spans="1:72" ht="13.5" customHeight="1">
      <c r="A2360" s="6" t="str">
        <f>HYPERLINK("http://kyu.snu.ac.kr/sdhj/index.jsp?type=hj/GK14791_00IM0001_165a.jpg","1870_해북촌_165a")</f>
        <v>1870_해북촌_165a</v>
      </c>
      <c r="B2360" s="4">
        <v>1870</v>
      </c>
      <c r="C2360" s="4" t="s">
        <v>9033</v>
      </c>
      <c r="D2360" s="4" t="s">
        <v>9034</v>
      </c>
      <c r="E2360" s="4">
        <v>2359</v>
      </c>
      <c r="F2360" s="4">
        <v>16</v>
      </c>
      <c r="G2360" s="4" t="s">
        <v>7883</v>
      </c>
      <c r="H2360" s="4" t="s">
        <v>7884</v>
      </c>
      <c r="I2360" s="4">
        <v>2</v>
      </c>
      <c r="L2360" s="4">
        <v>1</v>
      </c>
      <c r="M2360" s="4" t="s">
        <v>7977</v>
      </c>
      <c r="N2360" s="4" t="s">
        <v>7978</v>
      </c>
      <c r="S2360" s="4" t="s">
        <v>96</v>
      </c>
      <c r="T2360" s="4" t="s">
        <v>97</v>
      </c>
      <c r="W2360" s="4" t="s">
        <v>647</v>
      </c>
      <c r="X2360" s="4" t="s">
        <v>648</v>
      </c>
      <c r="Y2360" s="4" t="s">
        <v>100</v>
      </c>
      <c r="Z2360" s="4" t="s">
        <v>101</v>
      </c>
      <c r="AC2360" s="4">
        <v>39</v>
      </c>
      <c r="AD2360" s="4" t="s">
        <v>232</v>
      </c>
      <c r="AE2360" s="4" t="s">
        <v>233</v>
      </c>
      <c r="AJ2360" s="4" t="s">
        <v>34</v>
      </c>
      <c r="AK2360" s="4" t="s">
        <v>35</v>
      </c>
      <c r="AL2360" s="4" t="s">
        <v>697</v>
      </c>
      <c r="AM2360" s="4" t="s">
        <v>698</v>
      </c>
      <c r="AT2360" s="4" t="s">
        <v>82</v>
      </c>
      <c r="AU2360" s="4" t="s">
        <v>83</v>
      </c>
      <c r="AV2360" s="4" t="s">
        <v>7989</v>
      </c>
      <c r="AW2360" s="4" t="s">
        <v>7990</v>
      </c>
      <c r="BG2360" s="4" t="s">
        <v>82</v>
      </c>
      <c r="BH2360" s="4" t="s">
        <v>83</v>
      </c>
      <c r="BI2360" s="4" t="s">
        <v>3152</v>
      </c>
      <c r="BJ2360" s="4" t="s">
        <v>3153</v>
      </c>
      <c r="BK2360" s="4" t="s">
        <v>82</v>
      </c>
      <c r="BL2360" s="4" t="s">
        <v>83</v>
      </c>
      <c r="BM2360" s="4" t="s">
        <v>7048</v>
      </c>
      <c r="BN2360" s="4" t="s">
        <v>7049</v>
      </c>
      <c r="BO2360" s="4" t="s">
        <v>82</v>
      </c>
      <c r="BP2360" s="4" t="s">
        <v>83</v>
      </c>
      <c r="BQ2360" s="4" t="s">
        <v>7663</v>
      </c>
      <c r="BR2360" s="4" t="s">
        <v>7664</v>
      </c>
      <c r="BS2360" s="4" t="s">
        <v>222</v>
      </c>
      <c r="BT2360" s="4" t="s">
        <v>223</v>
      </c>
    </row>
    <row r="2361" spans="1:72" ht="13.5" customHeight="1">
      <c r="A2361" s="6" t="str">
        <f>HYPERLINK("http://kyu.snu.ac.kr/sdhj/index.jsp?type=hj/GK14791_00IM0001_165a.jpg","1870_해북촌_165a")</f>
        <v>1870_해북촌_165a</v>
      </c>
      <c r="B2361" s="4">
        <v>1870</v>
      </c>
      <c r="C2361" s="4" t="s">
        <v>9278</v>
      </c>
      <c r="D2361" s="4" t="s">
        <v>9279</v>
      </c>
      <c r="E2361" s="4">
        <v>2360</v>
      </c>
      <c r="F2361" s="4">
        <v>16</v>
      </c>
      <c r="G2361" s="4" t="s">
        <v>7883</v>
      </c>
      <c r="H2361" s="4" t="s">
        <v>7884</v>
      </c>
      <c r="I2361" s="4">
        <v>2</v>
      </c>
      <c r="L2361" s="4">
        <v>1</v>
      </c>
      <c r="M2361" s="4" t="s">
        <v>7977</v>
      </c>
      <c r="N2361" s="4" t="s">
        <v>7978</v>
      </c>
      <c r="S2361" s="4" t="s">
        <v>165</v>
      </c>
      <c r="T2361" s="4" t="s">
        <v>166</v>
      </c>
      <c r="Y2361" s="4" t="s">
        <v>7991</v>
      </c>
      <c r="Z2361" s="4" t="s">
        <v>7992</v>
      </c>
      <c r="AC2361" s="4">
        <v>32</v>
      </c>
      <c r="AD2361" s="4" t="s">
        <v>134</v>
      </c>
      <c r="AE2361" s="4" t="s">
        <v>135</v>
      </c>
    </row>
    <row r="2362" spans="1:72" ht="13.5" customHeight="1">
      <c r="A2362" s="6" t="str">
        <f>HYPERLINK("http://kyu.snu.ac.kr/sdhj/index.jsp?type=hj/GK14791_00IM0001_165a.jpg","1870_해북촌_165a")</f>
        <v>1870_해북촌_165a</v>
      </c>
      <c r="B2362" s="4">
        <v>1870</v>
      </c>
      <c r="C2362" s="4" t="s">
        <v>9033</v>
      </c>
      <c r="D2362" s="4" t="s">
        <v>9034</v>
      </c>
      <c r="E2362" s="4">
        <v>2361</v>
      </c>
      <c r="F2362" s="4">
        <v>16</v>
      </c>
      <c r="G2362" s="4" t="s">
        <v>7883</v>
      </c>
      <c r="H2362" s="4" t="s">
        <v>7884</v>
      </c>
      <c r="I2362" s="4">
        <v>2</v>
      </c>
      <c r="L2362" s="4">
        <v>1</v>
      </c>
      <c r="M2362" s="4" t="s">
        <v>7977</v>
      </c>
      <c r="N2362" s="4" t="s">
        <v>7978</v>
      </c>
      <c r="S2362" s="4" t="s">
        <v>116</v>
      </c>
      <c r="T2362" s="4" t="s">
        <v>117</v>
      </c>
      <c r="Y2362" s="4" t="s">
        <v>6222</v>
      </c>
      <c r="Z2362" s="4" t="s">
        <v>6223</v>
      </c>
      <c r="AC2362" s="4">
        <v>15</v>
      </c>
      <c r="AD2362" s="4" t="s">
        <v>701</v>
      </c>
      <c r="AE2362" s="4" t="s">
        <v>702</v>
      </c>
    </row>
    <row r="2363" spans="1:72" ht="13.5" customHeight="1">
      <c r="A2363" s="6" t="str">
        <f>HYPERLINK("http://kyu.snu.ac.kr/sdhj/index.jsp?type=hj/GK14791_00IM0001_165a.jpg","1870_해북촌_165a")</f>
        <v>1870_해북촌_165a</v>
      </c>
      <c r="B2363" s="4">
        <v>1870</v>
      </c>
      <c r="C2363" s="4" t="s">
        <v>9033</v>
      </c>
      <c r="D2363" s="4" t="s">
        <v>9034</v>
      </c>
      <c r="E2363" s="4">
        <v>2362</v>
      </c>
      <c r="F2363" s="4">
        <v>16</v>
      </c>
      <c r="G2363" s="4" t="s">
        <v>7883</v>
      </c>
      <c r="H2363" s="4" t="s">
        <v>7884</v>
      </c>
      <c r="I2363" s="4">
        <v>2</v>
      </c>
      <c r="L2363" s="4">
        <v>1</v>
      </c>
      <c r="M2363" s="4" t="s">
        <v>7977</v>
      </c>
      <c r="N2363" s="4" t="s">
        <v>7978</v>
      </c>
      <c r="T2363" s="4" t="s">
        <v>9040</v>
      </c>
      <c r="U2363" s="4" t="s">
        <v>138</v>
      </c>
      <c r="V2363" s="4" t="s">
        <v>139</v>
      </c>
      <c r="Y2363" s="4" t="s">
        <v>7993</v>
      </c>
      <c r="Z2363" s="4" t="s">
        <v>7994</v>
      </c>
      <c r="AD2363" s="4" t="s">
        <v>248</v>
      </c>
      <c r="AE2363" s="4" t="s">
        <v>249</v>
      </c>
    </row>
    <row r="2364" spans="1:72" ht="13.5" customHeight="1">
      <c r="A2364" s="6" t="str">
        <f>HYPERLINK("http://kyu.snu.ac.kr/sdhj/index.jsp?type=hj/GK14791_00IM0001_165a.jpg","1870_해북촌_165a")</f>
        <v>1870_해북촌_165a</v>
      </c>
      <c r="B2364" s="4">
        <v>1870</v>
      </c>
      <c r="C2364" s="4" t="s">
        <v>9033</v>
      </c>
      <c r="D2364" s="4" t="s">
        <v>9034</v>
      </c>
      <c r="E2364" s="4">
        <v>2363</v>
      </c>
      <c r="F2364" s="4">
        <v>16</v>
      </c>
      <c r="G2364" s="4" t="s">
        <v>7883</v>
      </c>
      <c r="H2364" s="4" t="s">
        <v>7884</v>
      </c>
      <c r="I2364" s="4">
        <v>2</v>
      </c>
      <c r="L2364" s="4">
        <v>1</v>
      </c>
      <c r="M2364" s="4" t="s">
        <v>7977</v>
      </c>
      <c r="N2364" s="4" t="s">
        <v>7978</v>
      </c>
      <c r="T2364" s="4" t="s">
        <v>9040</v>
      </c>
      <c r="U2364" s="4" t="s">
        <v>138</v>
      </c>
      <c r="V2364" s="4" t="s">
        <v>139</v>
      </c>
      <c r="Y2364" s="4" t="s">
        <v>7995</v>
      </c>
      <c r="Z2364" s="4" t="s">
        <v>7996</v>
      </c>
      <c r="AD2364" s="4" t="s">
        <v>258</v>
      </c>
      <c r="AE2364" s="4" t="s">
        <v>259</v>
      </c>
    </row>
    <row r="2365" spans="1:72" ht="13.5" customHeight="1">
      <c r="A2365" s="6" t="str">
        <f>HYPERLINK("http://kyu.snu.ac.kr/sdhj/index.jsp?type=hj/GK14791_00IM0001_165a.jpg","1870_해북촌_165a")</f>
        <v>1870_해북촌_165a</v>
      </c>
      <c r="B2365" s="4">
        <v>1870</v>
      </c>
      <c r="C2365" s="4" t="s">
        <v>9033</v>
      </c>
      <c r="D2365" s="4" t="s">
        <v>9034</v>
      </c>
      <c r="E2365" s="4">
        <v>2364</v>
      </c>
      <c r="F2365" s="4">
        <v>16</v>
      </c>
      <c r="G2365" s="4" t="s">
        <v>7883</v>
      </c>
      <c r="H2365" s="4" t="s">
        <v>7884</v>
      </c>
      <c r="I2365" s="4">
        <v>2</v>
      </c>
      <c r="L2365" s="4">
        <v>2</v>
      </c>
      <c r="M2365" s="4" t="s">
        <v>7997</v>
      </c>
      <c r="N2365" s="4" t="s">
        <v>7998</v>
      </c>
      <c r="T2365" s="4" t="s">
        <v>9256</v>
      </c>
      <c r="U2365" s="4" t="s">
        <v>73</v>
      </c>
      <c r="V2365" s="4" t="s">
        <v>74</v>
      </c>
      <c r="W2365" s="4" t="s">
        <v>426</v>
      </c>
      <c r="X2365" s="4" t="s">
        <v>427</v>
      </c>
      <c r="Y2365" s="4" t="s">
        <v>6013</v>
      </c>
      <c r="Z2365" s="4" t="s">
        <v>6014</v>
      </c>
      <c r="AC2365" s="4">
        <v>85</v>
      </c>
      <c r="AD2365" s="4" t="s">
        <v>448</v>
      </c>
      <c r="AE2365" s="4" t="s">
        <v>449</v>
      </c>
      <c r="AJ2365" s="4" t="s">
        <v>34</v>
      </c>
      <c r="AK2365" s="4" t="s">
        <v>35</v>
      </c>
      <c r="AL2365" s="4" t="s">
        <v>428</v>
      </c>
      <c r="AM2365" s="4" t="s">
        <v>429</v>
      </c>
      <c r="AT2365" s="4" t="s">
        <v>82</v>
      </c>
      <c r="AU2365" s="4" t="s">
        <v>83</v>
      </c>
      <c r="AV2365" s="4" t="s">
        <v>6015</v>
      </c>
      <c r="AW2365" s="4" t="s">
        <v>6016</v>
      </c>
      <c r="BG2365" s="4" t="s">
        <v>82</v>
      </c>
      <c r="BH2365" s="4" t="s">
        <v>83</v>
      </c>
      <c r="BI2365" s="4" t="s">
        <v>10259</v>
      </c>
      <c r="BJ2365" s="4" t="s">
        <v>7906</v>
      </c>
      <c r="BK2365" s="4" t="s">
        <v>82</v>
      </c>
      <c r="BL2365" s="4" t="s">
        <v>83</v>
      </c>
      <c r="BM2365" s="4" t="s">
        <v>7907</v>
      </c>
      <c r="BN2365" s="4" t="s">
        <v>7908</v>
      </c>
      <c r="BO2365" s="4" t="s">
        <v>82</v>
      </c>
      <c r="BP2365" s="4" t="s">
        <v>83</v>
      </c>
      <c r="BQ2365" s="4" t="s">
        <v>2142</v>
      </c>
      <c r="BR2365" s="4" t="s">
        <v>2143</v>
      </c>
      <c r="BS2365" s="4" t="s">
        <v>115</v>
      </c>
      <c r="BT2365" s="4" t="s">
        <v>9506</v>
      </c>
    </row>
    <row r="2366" spans="1:72" ht="13.5" customHeight="1">
      <c r="A2366" s="6" t="str">
        <f>HYPERLINK("http://kyu.snu.ac.kr/sdhj/index.jsp?type=hj/GK14791_00IM0001_165a.jpg","1870_해북촌_165a")</f>
        <v>1870_해북촌_165a</v>
      </c>
      <c r="B2366" s="4">
        <v>1870</v>
      </c>
      <c r="C2366" s="4" t="s">
        <v>9064</v>
      </c>
      <c r="D2366" s="4" t="s">
        <v>9065</v>
      </c>
      <c r="E2366" s="4">
        <v>2365</v>
      </c>
      <c r="F2366" s="4">
        <v>16</v>
      </c>
      <c r="G2366" s="4" t="s">
        <v>7883</v>
      </c>
      <c r="H2366" s="4" t="s">
        <v>7884</v>
      </c>
      <c r="I2366" s="4">
        <v>2</v>
      </c>
      <c r="L2366" s="4">
        <v>2</v>
      </c>
      <c r="M2366" s="4" t="s">
        <v>7997</v>
      </c>
      <c r="N2366" s="4" t="s">
        <v>7998</v>
      </c>
      <c r="S2366" s="4" t="s">
        <v>96</v>
      </c>
      <c r="T2366" s="4" t="s">
        <v>97</v>
      </c>
      <c r="W2366" s="4" t="s">
        <v>686</v>
      </c>
      <c r="X2366" s="4" t="s">
        <v>687</v>
      </c>
      <c r="Y2366" s="4" t="s">
        <v>100</v>
      </c>
      <c r="Z2366" s="4" t="s">
        <v>101</v>
      </c>
      <c r="AC2366" s="4">
        <v>87</v>
      </c>
      <c r="AD2366" s="4" t="s">
        <v>136</v>
      </c>
      <c r="AE2366" s="4" t="s">
        <v>137</v>
      </c>
      <c r="AJ2366" s="4" t="s">
        <v>34</v>
      </c>
      <c r="AK2366" s="4" t="s">
        <v>35</v>
      </c>
      <c r="AL2366" s="4" t="s">
        <v>684</v>
      </c>
      <c r="AM2366" s="4" t="s">
        <v>685</v>
      </c>
      <c r="AT2366" s="4" t="s">
        <v>82</v>
      </c>
      <c r="AU2366" s="4" t="s">
        <v>83</v>
      </c>
      <c r="AV2366" s="4" t="s">
        <v>7999</v>
      </c>
      <c r="AW2366" s="4" t="s">
        <v>8000</v>
      </c>
      <c r="BG2366" s="4" t="s">
        <v>82</v>
      </c>
      <c r="BH2366" s="4" t="s">
        <v>83</v>
      </c>
      <c r="BI2366" s="4" t="s">
        <v>2967</v>
      </c>
      <c r="BJ2366" s="4" t="s">
        <v>2968</v>
      </c>
      <c r="BK2366" s="4" t="s">
        <v>82</v>
      </c>
      <c r="BL2366" s="4" t="s">
        <v>83</v>
      </c>
      <c r="BM2366" s="4" t="s">
        <v>8001</v>
      </c>
      <c r="BN2366" s="4" t="s">
        <v>8002</v>
      </c>
      <c r="BO2366" s="4" t="s">
        <v>82</v>
      </c>
      <c r="BP2366" s="4" t="s">
        <v>83</v>
      </c>
      <c r="BQ2366" s="4" t="s">
        <v>7913</v>
      </c>
      <c r="BR2366" s="4" t="s">
        <v>7914</v>
      </c>
      <c r="BS2366" s="4" t="s">
        <v>883</v>
      </c>
      <c r="BT2366" s="4" t="s">
        <v>884</v>
      </c>
    </row>
    <row r="2367" spans="1:72" ht="13.5" customHeight="1">
      <c r="A2367" s="6" t="str">
        <f>HYPERLINK("http://kyu.snu.ac.kr/sdhj/index.jsp?type=hj/GK14791_00IM0001_165a.jpg","1870_해북촌_165a")</f>
        <v>1870_해북촌_165a</v>
      </c>
      <c r="B2367" s="4">
        <v>1870</v>
      </c>
      <c r="C2367" s="4" t="s">
        <v>9127</v>
      </c>
      <c r="D2367" s="4" t="s">
        <v>9128</v>
      </c>
      <c r="E2367" s="4">
        <v>2366</v>
      </c>
      <c r="F2367" s="4">
        <v>16</v>
      </c>
      <c r="G2367" s="4" t="s">
        <v>7883</v>
      </c>
      <c r="H2367" s="4" t="s">
        <v>7884</v>
      </c>
      <c r="I2367" s="4">
        <v>2</v>
      </c>
      <c r="L2367" s="4">
        <v>2</v>
      </c>
      <c r="M2367" s="4" t="s">
        <v>7997</v>
      </c>
      <c r="N2367" s="4" t="s">
        <v>7998</v>
      </c>
      <c r="S2367" s="4" t="s">
        <v>116</v>
      </c>
      <c r="T2367" s="4" t="s">
        <v>117</v>
      </c>
      <c r="Y2367" s="4" t="s">
        <v>8003</v>
      </c>
      <c r="Z2367" s="4" t="s">
        <v>8004</v>
      </c>
      <c r="AC2367" s="4">
        <v>55</v>
      </c>
      <c r="AD2367" s="4" t="s">
        <v>258</v>
      </c>
      <c r="AE2367" s="4" t="s">
        <v>259</v>
      </c>
    </row>
    <row r="2368" spans="1:72" ht="13.5" customHeight="1">
      <c r="A2368" s="6" t="str">
        <f>HYPERLINK("http://kyu.snu.ac.kr/sdhj/index.jsp?type=hj/GK14791_00IM0001_165a.jpg","1870_해북촌_165a")</f>
        <v>1870_해북촌_165a</v>
      </c>
      <c r="B2368" s="4">
        <v>1870</v>
      </c>
      <c r="C2368" s="4" t="s">
        <v>9258</v>
      </c>
      <c r="D2368" s="4" t="s">
        <v>9259</v>
      </c>
      <c r="E2368" s="4">
        <v>2367</v>
      </c>
      <c r="F2368" s="4">
        <v>16</v>
      </c>
      <c r="G2368" s="4" t="s">
        <v>7883</v>
      </c>
      <c r="H2368" s="4" t="s">
        <v>7884</v>
      </c>
      <c r="I2368" s="4">
        <v>2</v>
      </c>
      <c r="L2368" s="4">
        <v>2</v>
      </c>
      <c r="M2368" s="4" t="s">
        <v>7997</v>
      </c>
      <c r="N2368" s="4" t="s">
        <v>7998</v>
      </c>
      <c r="S2368" s="4" t="s">
        <v>124</v>
      </c>
      <c r="T2368" s="4" t="s">
        <v>125</v>
      </c>
      <c r="W2368" s="4" t="s">
        <v>291</v>
      </c>
      <c r="X2368" s="4" t="s">
        <v>292</v>
      </c>
      <c r="Y2368" s="4" t="s">
        <v>100</v>
      </c>
      <c r="Z2368" s="4" t="s">
        <v>101</v>
      </c>
      <c r="AC2368" s="4">
        <v>54</v>
      </c>
      <c r="AD2368" s="4" t="s">
        <v>151</v>
      </c>
      <c r="AE2368" s="4" t="s">
        <v>152</v>
      </c>
    </row>
    <row r="2369" spans="1:72" ht="13.5" customHeight="1">
      <c r="A2369" s="6" t="str">
        <f>HYPERLINK("http://kyu.snu.ac.kr/sdhj/index.jsp?type=hj/GK14791_00IM0001_165a.jpg","1870_해북촌_165a")</f>
        <v>1870_해북촌_165a</v>
      </c>
      <c r="B2369" s="4">
        <v>1870</v>
      </c>
      <c r="C2369" s="4" t="s">
        <v>9258</v>
      </c>
      <c r="D2369" s="4" t="s">
        <v>9259</v>
      </c>
      <c r="E2369" s="4">
        <v>2368</v>
      </c>
      <c r="F2369" s="4">
        <v>16</v>
      </c>
      <c r="G2369" s="4" t="s">
        <v>7883</v>
      </c>
      <c r="H2369" s="4" t="s">
        <v>7884</v>
      </c>
      <c r="I2369" s="4">
        <v>2</v>
      </c>
      <c r="L2369" s="4">
        <v>2</v>
      </c>
      <c r="M2369" s="4" t="s">
        <v>7997</v>
      </c>
      <c r="N2369" s="4" t="s">
        <v>7998</v>
      </c>
      <c r="S2369" s="4" t="s">
        <v>580</v>
      </c>
      <c r="T2369" s="4" t="s">
        <v>581</v>
      </c>
      <c r="Y2369" s="4" t="s">
        <v>6531</v>
      </c>
      <c r="Z2369" s="4" t="s">
        <v>6532</v>
      </c>
      <c r="AC2369" s="4">
        <v>26</v>
      </c>
      <c r="AD2369" s="4" t="s">
        <v>398</v>
      </c>
      <c r="AE2369" s="4" t="s">
        <v>399</v>
      </c>
    </row>
    <row r="2370" spans="1:72" ht="13.5" customHeight="1">
      <c r="A2370" s="6" t="str">
        <f>HYPERLINK("http://kyu.snu.ac.kr/sdhj/index.jsp?type=hj/GK14791_00IM0001_165a.jpg","1870_해북촌_165a")</f>
        <v>1870_해북촌_165a</v>
      </c>
      <c r="B2370" s="4">
        <v>1870</v>
      </c>
      <c r="C2370" s="4" t="s">
        <v>9258</v>
      </c>
      <c r="D2370" s="4" t="s">
        <v>9259</v>
      </c>
      <c r="E2370" s="4">
        <v>2369</v>
      </c>
      <c r="F2370" s="4">
        <v>16</v>
      </c>
      <c r="G2370" s="4" t="s">
        <v>7883</v>
      </c>
      <c r="H2370" s="4" t="s">
        <v>7884</v>
      </c>
      <c r="I2370" s="4">
        <v>2</v>
      </c>
      <c r="L2370" s="4">
        <v>2</v>
      </c>
      <c r="M2370" s="4" t="s">
        <v>7997</v>
      </c>
      <c r="N2370" s="4" t="s">
        <v>7998</v>
      </c>
      <c r="S2370" s="4" t="s">
        <v>1507</v>
      </c>
      <c r="T2370" s="4" t="s">
        <v>1508</v>
      </c>
      <c r="W2370" s="4" t="s">
        <v>75</v>
      </c>
      <c r="X2370" s="4" t="s">
        <v>10290</v>
      </c>
      <c r="Y2370" s="4" t="s">
        <v>100</v>
      </c>
      <c r="Z2370" s="4" t="s">
        <v>101</v>
      </c>
      <c r="AC2370" s="4">
        <v>31</v>
      </c>
      <c r="AD2370" s="4" t="s">
        <v>414</v>
      </c>
      <c r="AE2370" s="4" t="s">
        <v>415</v>
      </c>
    </row>
    <row r="2371" spans="1:72" ht="13.5" customHeight="1">
      <c r="A2371" s="6" t="str">
        <f>HYPERLINK("http://kyu.snu.ac.kr/sdhj/index.jsp?type=hj/GK14791_00IM0001_165a.jpg","1870_해북촌_165a")</f>
        <v>1870_해북촌_165a</v>
      </c>
      <c r="B2371" s="4">
        <v>1870</v>
      </c>
      <c r="C2371" s="4" t="s">
        <v>9258</v>
      </c>
      <c r="D2371" s="4" t="s">
        <v>9259</v>
      </c>
      <c r="E2371" s="4">
        <v>2370</v>
      </c>
      <c r="F2371" s="4">
        <v>16</v>
      </c>
      <c r="G2371" s="4" t="s">
        <v>7883</v>
      </c>
      <c r="H2371" s="4" t="s">
        <v>7884</v>
      </c>
      <c r="I2371" s="4">
        <v>2</v>
      </c>
      <c r="L2371" s="4">
        <v>2</v>
      </c>
      <c r="M2371" s="4" t="s">
        <v>7997</v>
      </c>
      <c r="N2371" s="4" t="s">
        <v>7998</v>
      </c>
      <c r="T2371" s="4" t="s">
        <v>9263</v>
      </c>
      <c r="U2371" s="4" t="s">
        <v>138</v>
      </c>
      <c r="V2371" s="4" t="s">
        <v>139</v>
      </c>
      <c r="Y2371" s="4" t="s">
        <v>1403</v>
      </c>
      <c r="Z2371" s="4" t="s">
        <v>1404</v>
      </c>
      <c r="AD2371" s="4" t="s">
        <v>480</v>
      </c>
      <c r="AE2371" s="4" t="s">
        <v>481</v>
      </c>
    </row>
    <row r="2372" spans="1:72" ht="13.5" customHeight="1">
      <c r="A2372" s="6" t="str">
        <f>HYPERLINK("http://kyu.snu.ac.kr/sdhj/index.jsp?type=hj/GK14791_00IM0001_165a.jpg","1870_해북촌_165a")</f>
        <v>1870_해북촌_165a</v>
      </c>
      <c r="B2372" s="4">
        <v>1870</v>
      </c>
      <c r="C2372" s="4" t="s">
        <v>9258</v>
      </c>
      <c r="D2372" s="4" t="s">
        <v>9259</v>
      </c>
      <c r="E2372" s="4">
        <v>2371</v>
      </c>
      <c r="F2372" s="4">
        <v>16</v>
      </c>
      <c r="G2372" s="4" t="s">
        <v>7883</v>
      </c>
      <c r="H2372" s="4" t="s">
        <v>7884</v>
      </c>
      <c r="I2372" s="4">
        <v>2</v>
      </c>
      <c r="L2372" s="4">
        <v>2</v>
      </c>
      <c r="M2372" s="4" t="s">
        <v>7997</v>
      </c>
      <c r="N2372" s="4" t="s">
        <v>7998</v>
      </c>
      <c r="T2372" s="4" t="s">
        <v>9263</v>
      </c>
      <c r="U2372" s="4" t="s">
        <v>138</v>
      </c>
      <c r="V2372" s="4" t="s">
        <v>139</v>
      </c>
      <c r="Y2372" s="4" t="s">
        <v>3731</v>
      </c>
      <c r="Z2372" s="4" t="s">
        <v>3732</v>
      </c>
      <c r="AD2372" s="4" t="s">
        <v>282</v>
      </c>
      <c r="AE2372" s="4" t="s">
        <v>283</v>
      </c>
    </row>
    <row r="2373" spans="1:72" ht="13.5" customHeight="1">
      <c r="A2373" s="6" t="str">
        <f>HYPERLINK("http://kyu.snu.ac.kr/sdhj/index.jsp?type=hj/GK14791_00IM0001_165a.jpg","1870_해북촌_165a")</f>
        <v>1870_해북촌_165a</v>
      </c>
      <c r="B2373" s="4">
        <v>1870</v>
      </c>
      <c r="C2373" s="4" t="s">
        <v>9258</v>
      </c>
      <c r="D2373" s="4" t="s">
        <v>9259</v>
      </c>
      <c r="E2373" s="4">
        <v>2372</v>
      </c>
      <c r="F2373" s="4">
        <v>16</v>
      </c>
      <c r="G2373" s="4" t="s">
        <v>7883</v>
      </c>
      <c r="H2373" s="4" t="s">
        <v>7884</v>
      </c>
      <c r="I2373" s="4">
        <v>2</v>
      </c>
      <c r="L2373" s="4">
        <v>3</v>
      </c>
      <c r="M2373" s="4" t="s">
        <v>8005</v>
      </c>
      <c r="N2373" s="4" t="s">
        <v>8006</v>
      </c>
      <c r="T2373" s="4" t="s">
        <v>9140</v>
      </c>
      <c r="U2373" s="4" t="s">
        <v>73</v>
      </c>
      <c r="V2373" s="4" t="s">
        <v>74</v>
      </c>
      <c r="W2373" s="4" t="s">
        <v>126</v>
      </c>
      <c r="X2373" s="4" t="s">
        <v>9806</v>
      </c>
      <c r="Y2373" s="4" t="s">
        <v>8007</v>
      </c>
      <c r="Z2373" s="4" t="s">
        <v>8008</v>
      </c>
      <c r="AC2373" s="4">
        <v>63</v>
      </c>
      <c r="AD2373" s="4" t="s">
        <v>319</v>
      </c>
      <c r="AE2373" s="4" t="s">
        <v>320</v>
      </c>
      <c r="AJ2373" s="4" t="s">
        <v>34</v>
      </c>
      <c r="AK2373" s="4" t="s">
        <v>35</v>
      </c>
      <c r="AL2373" s="4" t="s">
        <v>260</v>
      </c>
      <c r="AM2373" s="4" t="s">
        <v>261</v>
      </c>
      <c r="AT2373" s="4" t="s">
        <v>82</v>
      </c>
      <c r="AU2373" s="4" t="s">
        <v>83</v>
      </c>
      <c r="AV2373" s="4" t="s">
        <v>8009</v>
      </c>
      <c r="AW2373" s="4" t="s">
        <v>8010</v>
      </c>
      <c r="BG2373" s="4" t="s">
        <v>82</v>
      </c>
      <c r="BH2373" s="4" t="s">
        <v>83</v>
      </c>
      <c r="BI2373" s="4" t="s">
        <v>8011</v>
      </c>
      <c r="BJ2373" s="4" t="s">
        <v>8012</v>
      </c>
      <c r="BK2373" s="4" t="s">
        <v>82</v>
      </c>
      <c r="BL2373" s="4" t="s">
        <v>83</v>
      </c>
      <c r="BM2373" s="4" t="s">
        <v>8013</v>
      </c>
      <c r="BN2373" s="4" t="s">
        <v>10618</v>
      </c>
      <c r="BO2373" s="4" t="s">
        <v>82</v>
      </c>
      <c r="BP2373" s="4" t="s">
        <v>83</v>
      </c>
      <c r="BQ2373" s="4" t="s">
        <v>8014</v>
      </c>
      <c r="BR2373" s="4" t="s">
        <v>8015</v>
      </c>
      <c r="BS2373" s="4" t="s">
        <v>428</v>
      </c>
      <c r="BT2373" s="4" t="s">
        <v>429</v>
      </c>
    </row>
    <row r="2374" spans="1:72" ht="13.5" customHeight="1">
      <c r="A2374" s="6" t="str">
        <f>HYPERLINK("http://kyu.snu.ac.kr/sdhj/index.jsp?type=hj/GK14791_00IM0001_165a.jpg","1870_해북촌_165a")</f>
        <v>1870_해북촌_165a</v>
      </c>
      <c r="B2374" s="4">
        <v>1870</v>
      </c>
      <c r="C2374" s="4" t="s">
        <v>9233</v>
      </c>
      <c r="D2374" s="4" t="s">
        <v>9234</v>
      </c>
      <c r="E2374" s="4">
        <v>2373</v>
      </c>
      <c r="F2374" s="4">
        <v>16</v>
      </c>
      <c r="G2374" s="4" t="s">
        <v>7883</v>
      </c>
      <c r="H2374" s="4" t="s">
        <v>7884</v>
      </c>
      <c r="I2374" s="4">
        <v>2</v>
      </c>
      <c r="L2374" s="4">
        <v>3</v>
      </c>
      <c r="M2374" s="4" t="s">
        <v>8005</v>
      </c>
      <c r="N2374" s="4" t="s">
        <v>8006</v>
      </c>
      <c r="S2374" s="4" t="s">
        <v>96</v>
      </c>
      <c r="T2374" s="4" t="s">
        <v>97</v>
      </c>
      <c r="W2374" s="4" t="s">
        <v>75</v>
      </c>
      <c r="X2374" s="4" t="s">
        <v>8932</v>
      </c>
      <c r="Y2374" s="4" t="s">
        <v>100</v>
      </c>
      <c r="Z2374" s="4" t="s">
        <v>101</v>
      </c>
      <c r="AC2374" s="4">
        <v>60</v>
      </c>
      <c r="AD2374" s="4" t="s">
        <v>410</v>
      </c>
      <c r="AE2374" s="4" t="s">
        <v>411</v>
      </c>
      <c r="AJ2374" s="4" t="s">
        <v>34</v>
      </c>
      <c r="AK2374" s="4" t="s">
        <v>35</v>
      </c>
      <c r="AL2374" s="4" t="s">
        <v>638</v>
      </c>
      <c r="AM2374" s="4" t="s">
        <v>639</v>
      </c>
      <c r="AT2374" s="4" t="s">
        <v>82</v>
      </c>
      <c r="AU2374" s="4" t="s">
        <v>83</v>
      </c>
      <c r="AV2374" s="4" t="s">
        <v>8016</v>
      </c>
      <c r="AW2374" s="4" t="s">
        <v>8017</v>
      </c>
      <c r="BG2374" s="4" t="s">
        <v>82</v>
      </c>
      <c r="BH2374" s="4" t="s">
        <v>83</v>
      </c>
      <c r="BI2374" s="4" t="s">
        <v>8018</v>
      </c>
      <c r="BJ2374" s="4" t="s">
        <v>8019</v>
      </c>
      <c r="BK2374" s="4" t="s">
        <v>82</v>
      </c>
      <c r="BL2374" s="4" t="s">
        <v>83</v>
      </c>
      <c r="BM2374" s="4" t="s">
        <v>8020</v>
      </c>
      <c r="BN2374" s="4" t="s">
        <v>8021</v>
      </c>
      <c r="BO2374" s="4" t="s">
        <v>82</v>
      </c>
      <c r="BP2374" s="4" t="s">
        <v>83</v>
      </c>
      <c r="BQ2374" s="4" t="s">
        <v>8992</v>
      </c>
      <c r="BR2374" s="4" t="s">
        <v>8022</v>
      </c>
      <c r="BS2374" s="4" t="s">
        <v>463</v>
      </c>
      <c r="BT2374" s="4" t="s">
        <v>464</v>
      </c>
    </row>
    <row r="2375" spans="1:72" ht="13.5" customHeight="1">
      <c r="A2375" s="6" t="str">
        <f>HYPERLINK("http://kyu.snu.ac.kr/sdhj/index.jsp?type=hj/GK14791_00IM0001_165a.jpg","1870_해북촌_165a")</f>
        <v>1870_해북촌_165a</v>
      </c>
      <c r="B2375" s="4">
        <v>1870</v>
      </c>
      <c r="C2375" s="4" t="s">
        <v>9124</v>
      </c>
      <c r="D2375" s="4" t="s">
        <v>9125</v>
      </c>
      <c r="E2375" s="4">
        <v>2374</v>
      </c>
      <c r="F2375" s="4">
        <v>16</v>
      </c>
      <c r="G2375" s="4" t="s">
        <v>7883</v>
      </c>
      <c r="H2375" s="4" t="s">
        <v>7884</v>
      </c>
      <c r="I2375" s="4">
        <v>2</v>
      </c>
      <c r="L2375" s="4">
        <v>3</v>
      </c>
      <c r="M2375" s="4" t="s">
        <v>8005</v>
      </c>
      <c r="N2375" s="4" t="s">
        <v>8006</v>
      </c>
      <c r="S2375" s="4" t="s">
        <v>116</v>
      </c>
      <c r="T2375" s="4" t="s">
        <v>117</v>
      </c>
      <c r="Y2375" s="4" t="s">
        <v>8023</v>
      </c>
      <c r="Z2375" s="4" t="s">
        <v>1732</v>
      </c>
      <c r="AC2375" s="4">
        <v>39</v>
      </c>
      <c r="AD2375" s="4" t="s">
        <v>232</v>
      </c>
      <c r="AE2375" s="4" t="s">
        <v>233</v>
      </c>
    </row>
    <row r="2376" spans="1:72" ht="13.5" customHeight="1">
      <c r="A2376" s="6" t="str">
        <f>HYPERLINK("http://kyu.snu.ac.kr/sdhj/index.jsp?type=hj/GK14791_00IM0001_165a.jpg","1870_해북촌_165a")</f>
        <v>1870_해북촌_165a</v>
      </c>
      <c r="B2376" s="4">
        <v>1870</v>
      </c>
      <c r="C2376" s="4" t="s">
        <v>9146</v>
      </c>
      <c r="D2376" s="4" t="s">
        <v>9147</v>
      </c>
      <c r="E2376" s="4">
        <v>2375</v>
      </c>
      <c r="F2376" s="4">
        <v>16</v>
      </c>
      <c r="G2376" s="4" t="s">
        <v>7883</v>
      </c>
      <c r="H2376" s="4" t="s">
        <v>7884</v>
      </c>
      <c r="I2376" s="4">
        <v>2</v>
      </c>
      <c r="L2376" s="4">
        <v>3</v>
      </c>
      <c r="M2376" s="4" t="s">
        <v>8005</v>
      </c>
      <c r="N2376" s="4" t="s">
        <v>8006</v>
      </c>
      <c r="S2376" s="4" t="s">
        <v>124</v>
      </c>
      <c r="T2376" s="4" t="s">
        <v>125</v>
      </c>
      <c r="W2376" s="4" t="s">
        <v>173</v>
      </c>
      <c r="X2376" s="4" t="s">
        <v>10619</v>
      </c>
      <c r="Y2376" s="4" t="s">
        <v>100</v>
      </c>
      <c r="Z2376" s="4" t="s">
        <v>101</v>
      </c>
      <c r="AC2376" s="4">
        <v>41</v>
      </c>
      <c r="AD2376" s="4" t="s">
        <v>174</v>
      </c>
      <c r="AE2376" s="4" t="s">
        <v>175</v>
      </c>
    </row>
    <row r="2377" spans="1:72" ht="13.5" customHeight="1">
      <c r="A2377" s="6" t="str">
        <f>HYPERLINK("http://kyu.snu.ac.kr/sdhj/index.jsp?type=hj/GK14791_00IM0001_165a.jpg","1870_해북촌_165a")</f>
        <v>1870_해북촌_165a</v>
      </c>
      <c r="B2377" s="4">
        <v>1870</v>
      </c>
      <c r="C2377" s="4" t="s">
        <v>9146</v>
      </c>
      <c r="D2377" s="4" t="s">
        <v>9147</v>
      </c>
      <c r="E2377" s="4">
        <v>2376</v>
      </c>
      <c r="F2377" s="4">
        <v>16</v>
      </c>
      <c r="G2377" s="4" t="s">
        <v>7883</v>
      </c>
      <c r="H2377" s="4" t="s">
        <v>7884</v>
      </c>
      <c r="I2377" s="4">
        <v>2</v>
      </c>
      <c r="L2377" s="4">
        <v>3</v>
      </c>
      <c r="M2377" s="4" t="s">
        <v>8005</v>
      </c>
      <c r="N2377" s="4" t="s">
        <v>8006</v>
      </c>
      <c r="S2377" s="4" t="s">
        <v>116</v>
      </c>
      <c r="T2377" s="4" t="s">
        <v>117</v>
      </c>
      <c r="Y2377" s="4" t="s">
        <v>8024</v>
      </c>
      <c r="Z2377" s="4" t="s">
        <v>8025</v>
      </c>
      <c r="AC2377" s="4">
        <v>32</v>
      </c>
      <c r="AD2377" s="4" t="s">
        <v>134</v>
      </c>
      <c r="AE2377" s="4" t="s">
        <v>135</v>
      </c>
    </row>
    <row r="2378" spans="1:72" ht="13.5" customHeight="1">
      <c r="A2378" s="6" t="str">
        <f>HYPERLINK("http://kyu.snu.ac.kr/sdhj/index.jsp?type=hj/GK14791_00IM0001_165a.jpg","1870_해북촌_165a")</f>
        <v>1870_해북촌_165a</v>
      </c>
      <c r="B2378" s="4">
        <v>1870</v>
      </c>
      <c r="C2378" s="4" t="s">
        <v>9146</v>
      </c>
      <c r="D2378" s="4" t="s">
        <v>9147</v>
      </c>
      <c r="E2378" s="4">
        <v>2377</v>
      </c>
      <c r="F2378" s="4">
        <v>16</v>
      </c>
      <c r="G2378" s="4" t="s">
        <v>7883</v>
      </c>
      <c r="H2378" s="4" t="s">
        <v>7884</v>
      </c>
      <c r="I2378" s="4">
        <v>2</v>
      </c>
      <c r="L2378" s="4">
        <v>3</v>
      </c>
      <c r="M2378" s="4" t="s">
        <v>8005</v>
      </c>
      <c r="N2378" s="4" t="s">
        <v>8006</v>
      </c>
      <c r="S2378" s="4" t="s">
        <v>124</v>
      </c>
      <c r="T2378" s="4" t="s">
        <v>125</v>
      </c>
      <c r="W2378" s="4" t="s">
        <v>2414</v>
      </c>
      <c r="X2378" s="4" t="s">
        <v>2415</v>
      </c>
      <c r="Y2378" s="4" t="s">
        <v>100</v>
      </c>
      <c r="Z2378" s="4" t="s">
        <v>101</v>
      </c>
      <c r="AC2378" s="4">
        <v>28</v>
      </c>
      <c r="AD2378" s="4" t="s">
        <v>242</v>
      </c>
      <c r="AE2378" s="4" t="s">
        <v>243</v>
      </c>
    </row>
    <row r="2379" spans="1:72" ht="13.5" customHeight="1">
      <c r="A2379" s="6" t="str">
        <f>HYPERLINK("http://kyu.snu.ac.kr/sdhj/index.jsp?type=hj/GK14791_00IM0001_165a.jpg","1870_해북촌_165a")</f>
        <v>1870_해북촌_165a</v>
      </c>
      <c r="B2379" s="4">
        <v>1870</v>
      </c>
      <c r="C2379" s="4" t="s">
        <v>9146</v>
      </c>
      <c r="D2379" s="4" t="s">
        <v>9147</v>
      </c>
      <c r="E2379" s="4">
        <v>2378</v>
      </c>
      <c r="F2379" s="4">
        <v>16</v>
      </c>
      <c r="G2379" s="4" t="s">
        <v>7883</v>
      </c>
      <c r="H2379" s="4" t="s">
        <v>7884</v>
      </c>
      <c r="I2379" s="4">
        <v>2</v>
      </c>
      <c r="L2379" s="4">
        <v>3</v>
      </c>
      <c r="M2379" s="4" t="s">
        <v>8005</v>
      </c>
      <c r="N2379" s="4" t="s">
        <v>8006</v>
      </c>
      <c r="T2379" s="4" t="s">
        <v>9149</v>
      </c>
      <c r="U2379" s="4" t="s">
        <v>138</v>
      </c>
      <c r="V2379" s="4" t="s">
        <v>139</v>
      </c>
      <c r="Y2379" s="4" t="s">
        <v>8026</v>
      </c>
      <c r="Z2379" s="4" t="s">
        <v>8027</v>
      </c>
      <c r="AD2379" s="4" t="s">
        <v>242</v>
      </c>
      <c r="AE2379" s="4" t="s">
        <v>243</v>
      </c>
    </row>
    <row r="2380" spans="1:72" ht="13.5" customHeight="1">
      <c r="A2380" s="6" t="str">
        <f>HYPERLINK("http://kyu.snu.ac.kr/sdhj/index.jsp?type=hj/GK14791_00IM0001_165a.jpg","1870_해북촌_165a")</f>
        <v>1870_해북촌_165a</v>
      </c>
      <c r="B2380" s="4">
        <v>1870</v>
      </c>
      <c r="C2380" s="4" t="s">
        <v>9146</v>
      </c>
      <c r="D2380" s="4" t="s">
        <v>9147</v>
      </c>
      <c r="E2380" s="4">
        <v>2379</v>
      </c>
      <c r="F2380" s="4">
        <v>16</v>
      </c>
      <c r="G2380" s="4" t="s">
        <v>7883</v>
      </c>
      <c r="H2380" s="4" t="s">
        <v>7884</v>
      </c>
      <c r="I2380" s="4">
        <v>2</v>
      </c>
      <c r="L2380" s="4">
        <v>4</v>
      </c>
      <c r="M2380" s="4" t="s">
        <v>7976</v>
      </c>
      <c r="N2380" s="4" t="s">
        <v>8028</v>
      </c>
      <c r="T2380" s="4" t="s">
        <v>9585</v>
      </c>
      <c r="U2380" s="4" t="s">
        <v>73</v>
      </c>
      <c r="V2380" s="4" t="s">
        <v>74</v>
      </c>
      <c r="W2380" s="4" t="s">
        <v>327</v>
      </c>
      <c r="X2380" s="4" t="s">
        <v>10620</v>
      </c>
      <c r="Y2380" s="4" t="s">
        <v>8029</v>
      </c>
      <c r="Z2380" s="4" t="s">
        <v>8030</v>
      </c>
      <c r="AC2380" s="4">
        <v>75</v>
      </c>
      <c r="AD2380" s="4" t="s">
        <v>218</v>
      </c>
      <c r="AE2380" s="4" t="s">
        <v>219</v>
      </c>
      <c r="AJ2380" s="4" t="s">
        <v>34</v>
      </c>
      <c r="AK2380" s="4" t="s">
        <v>35</v>
      </c>
      <c r="AL2380" s="4" t="s">
        <v>163</v>
      </c>
      <c r="AM2380" s="4" t="s">
        <v>164</v>
      </c>
      <c r="AT2380" s="4" t="s">
        <v>82</v>
      </c>
      <c r="AU2380" s="4" t="s">
        <v>83</v>
      </c>
      <c r="AV2380" s="4" t="s">
        <v>8031</v>
      </c>
      <c r="AW2380" s="4" t="s">
        <v>8032</v>
      </c>
      <c r="BG2380" s="4" t="s">
        <v>82</v>
      </c>
      <c r="BH2380" s="4" t="s">
        <v>83</v>
      </c>
      <c r="BI2380" s="4" t="s">
        <v>8033</v>
      </c>
      <c r="BJ2380" s="4" t="s">
        <v>8034</v>
      </c>
      <c r="BK2380" s="4" t="s">
        <v>82</v>
      </c>
      <c r="BL2380" s="4" t="s">
        <v>83</v>
      </c>
      <c r="BM2380" s="4" t="s">
        <v>4725</v>
      </c>
      <c r="BN2380" s="4" t="s">
        <v>4668</v>
      </c>
      <c r="BO2380" s="4" t="s">
        <v>82</v>
      </c>
      <c r="BP2380" s="4" t="s">
        <v>83</v>
      </c>
      <c r="BQ2380" s="4" t="s">
        <v>8035</v>
      </c>
      <c r="BR2380" s="4" t="s">
        <v>8036</v>
      </c>
      <c r="BS2380" s="4" t="s">
        <v>260</v>
      </c>
      <c r="BT2380" s="4" t="s">
        <v>261</v>
      </c>
    </row>
    <row r="2381" spans="1:72" ht="13.5" customHeight="1">
      <c r="A2381" s="6" t="str">
        <f>HYPERLINK("http://kyu.snu.ac.kr/sdhj/index.jsp?type=hj/GK14791_00IM0001_165a.jpg","1870_해북촌_165a")</f>
        <v>1870_해북촌_165a</v>
      </c>
      <c r="B2381" s="4">
        <v>1870</v>
      </c>
      <c r="C2381" s="4" t="s">
        <v>9587</v>
      </c>
      <c r="D2381" s="4" t="s">
        <v>9588</v>
      </c>
      <c r="E2381" s="4">
        <v>2380</v>
      </c>
      <c r="F2381" s="4">
        <v>16</v>
      </c>
      <c r="G2381" s="4" t="s">
        <v>7883</v>
      </c>
      <c r="H2381" s="4" t="s">
        <v>7884</v>
      </c>
      <c r="I2381" s="4">
        <v>2</v>
      </c>
      <c r="L2381" s="4">
        <v>4</v>
      </c>
      <c r="M2381" s="4" t="s">
        <v>7976</v>
      </c>
      <c r="N2381" s="4" t="s">
        <v>8028</v>
      </c>
      <c r="S2381" s="4" t="s">
        <v>96</v>
      </c>
      <c r="T2381" s="4" t="s">
        <v>97</v>
      </c>
      <c r="W2381" s="4" t="s">
        <v>3992</v>
      </c>
      <c r="X2381" s="4" t="s">
        <v>3993</v>
      </c>
      <c r="Y2381" s="4" t="s">
        <v>100</v>
      </c>
      <c r="Z2381" s="4" t="s">
        <v>101</v>
      </c>
      <c r="AC2381" s="4">
        <v>66</v>
      </c>
      <c r="AD2381" s="4" t="s">
        <v>671</v>
      </c>
      <c r="AE2381" s="4" t="s">
        <v>672</v>
      </c>
      <c r="AJ2381" s="4" t="s">
        <v>34</v>
      </c>
      <c r="AK2381" s="4" t="s">
        <v>35</v>
      </c>
      <c r="AL2381" s="4" t="s">
        <v>4108</v>
      </c>
      <c r="AM2381" s="4" t="s">
        <v>4109</v>
      </c>
      <c r="AT2381" s="4" t="s">
        <v>82</v>
      </c>
      <c r="AU2381" s="4" t="s">
        <v>83</v>
      </c>
      <c r="AV2381" s="4" t="s">
        <v>8037</v>
      </c>
      <c r="AW2381" s="4" t="s">
        <v>2820</v>
      </c>
      <c r="BG2381" s="4" t="s">
        <v>82</v>
      </c>
      <c r="BH2381" s="4" t="s">
        <v>83</v>
      </c>
      <c r="BI2381" s="4" t="s">
        <v>10579</v>
      </c>
      <c r="BJ2381" s="4" t="s">
        <v>6824</v>
      </c>
      <c r="BK2381" s="4" t="s">
        <v>82</v>
      </c>
      <c r="BL2381" s="4" t="s">
        <v>83</v>
      </c>
      <c r="BM2381" s="4" t="s">
        <v>6779</v>
      </c>
      <c r="BN2381" s="4" t="s">
        <v>6780</v>
      </c>
      <c r="BO2381" s="4" t="s">
        <v>82</v>
      </c>
      <c r="BP2381" s="4" t="s">
        <v>83</v>
      </c>
      <c r="BQ2381" s="4" t="s">
        <v>8038</v>
      </c>
      <c r="BR2381" s="4" t="s">
        <v>8039</v>
      </c>
      <c r="BS2381" s="4" t="s">
        <v>572</v>
      </c>
      <c r="BT2381" s="4" t="s">
        <v>573</v>
      </c>
    </row>
    <row r="2382" spans="1:72" ht="13.5" customHeight="1">
      <c r="A2382" s="6" t="str">
        <f>HYPERLINK("http://kyu.snu.ac.kr/sdhj/index.jsp?type=hj/GK14791_00IM0001_165a.jpg","1870_해북촌_165a")</f>
        <v>1870_해북촌_165a</v>
      </c>
      <c r="B2382" s="4">
        <v>1870</v>
      </c>
      <c r="C2382" s="4" t="s">
        <v>9224</v>
      </c>
      <c r="D2382" s="4" t="s">
        <v>9225</v>
      </c>
      <c r="E2382" s="4">
        <v>2381</v>
      </c>
      <c r="F2382" s="4">
        <v>16</v>
      </c>
      <c r="G2382" s="4" t="s">
        <v>7883</v>
      </c>
      <c r="H2382" s="4" t="s">
        <v>7884</v>
      </c>
      <c r="I2382" s="4">
        <v>2</v>
      </c>
      <c r="L2382" s="4">
        <v>4</v>
      </c>
      <c r="M2382" s="4" t="s">
        <v>7976</v>
      </c>
      <c r="N2382" s="4" t="s">
        <v>8028</v>
      </c>
      <c r="S2382" s="4" t="s">
        <v>116</v>
      </c>
      <c r="T2382" s="4" t="s">
        <v>117</v>
      </c>
      <c r="Y2382" s="4" t="s">
        <v>8040</v>
      </c>
      <c r="Z2382" s="4" t="s">
        <v>8041</v>
      </c>
      <c r="AC2382" s="4">
        <v>27</v>
      </c>
      <c r="AD2382" s="4" t="s">
        <v>136</v>
      </c>
      <c r="AE2382" s="4" t="s">
        <v>137</v>
      </c>
    </row>
    <row r="2383" spans="1:72" ht="13.5" customHeight="1">
      <c r="A2383" s="6" t="str">
        <f>HYPERLINK("http://kyu.snu.ac.kr/sdhj/index.jsp?type=hj/GK14791_00IM0001_165a.jpg","1870_해북촌_165a")</f>
        <v>1870_해북촌_165a</v>
      </c>
      <c r="B2383" s="4">
        <v>1870</v>
      </c>
      <c r="C2383" s="4" t="s">
        <v>9587</v>
      </c>
      <c r="D2383" s="4" t="s">
        <v>9588</v>
      </c>
      <c r="E2383" s="4">
        <v>2382</v>
      </c>
      <c r="F2383" s="4">
        <v>16</v>
      </c>
      <c r="G2383" s="4" t="s">
        <v>7883</v>
      </c>
      <c r="H2383" s="4" t="s">
        <v>7884</v>
      </c>
      <c r="I2383" s="4">
        <v>2</v>
      </c>
      <c r="L2383" s="4">
        <v>4</v>
      </c>
      <c r="M2383" s="4" t="s">
        <v>7976</v>
      </c>
      <c r="N2383" s="4" t="s">
        <v>8028</v>
      </c>
      <c r="S2383" s="4" t="s">
        <v>124</v>
      </c>
      <c r="T2383" s="4" t="s">
        <v>125</v>
      </c>
      <c r="W2383" s="4" t="s">
        <v>126</v>
      </c>
      <c r="X2383" s="4" t="s">
        <v>10621</v>
      </c>
      <c r="Y2383" s="4" t="s">
        <v>100</v>
      </c>
      <c r="Z2383" s="4" t="s">
        <v>101</v>
      </c>
      <c r="AC2383" s="4">
        <v>27</v>
      </c>
      <c r="AD2383" s="4" t="s">
        <v>136</v>
      </c>
      <c r="AE2383" s="4" t="s">
        <v>137</v>
      </c>
    </row>
    <row r="2384" spans="1:72" ht="13.5" customHeight="1">
      <c r="A2384" s="6" t="str">
        <f>HYPERLINK("http://kyu.snu.ac.kr/sdhj/index.jsp?type=hj/GK14791_00IM0001_165a.jpg","1870_해북촌_165a")</f>
        <v>1870_해북촌_165a</v>
      </c>
      <c r="B2384" s="4">
        <v>1870</v>
      </c>
      <c r="C2384" s="4" t="s">
        <v>9587</v>
      </c>
      <c r="D2384" s="4" t="s">
        <v>9588</v>
      </c>
      <c r="E2384" s="4">
        <v>2383</v>
      </c>
      <c r="F2384" s="4">
        <v>16</v>
      </c>
      <c r="G2384" s="4" t="s">
        <v>7883</v>
      </c>
      <c r="H2384" s="4" t="s">
        <v>7884</v>
      </c>
      <c r="I2384" s="4">
        <v>2</v>
      </c>
      <c r="L2384" s="4">
        <v>4</v>
      </c>
      <c r="M2384" s="4" t="s">
        <v>7976</v>
      </c>
      <c r="N2384" s="4" t="s">
        <v>8028</v>
      </c>
      <c r="T2384" s="4" t="s">
        <v>9586</v>
      </c>
      <c r="U2384" s="4" t="s">
        <v>138</v>
      </c>
      <c r="V2384" s="4" t="s">
        <v>139</v>
      </c>
      <c r="Y2384" s="4" t="s">
        <v>8042</v>
      </c>
      <c r="Z2384" s="4" t="s">
        <v>8043</v>
      </c>
      <c r="AD2384" s="4" t="s">
        <v>274</v>
      </c>
      <c r="AE2384" s="4" t="s">
        <v>275</v>
      </c>
    </row>
    <row r="2385" spans="1:72" ht="13.5" customHeight="1">
      <c r="A2385" s="6" t="str">
        <f>HYPERLINK("http://kyu.snu.ac.kr/sdhj/index.jsp?type=hj/GK14791_00IM0001_165b.jpg","1870_해북촌_165b")</f>
        <v>1870_해북촌_165b</v>
      </c>
      <c r="B2385" s="4">
        <v>1870</v>
      </c>
      <c r="C2385" s="4" t="s">
        <v>9587</v>
      </c>
      <c r="D2385" s="4" t="s">
        <v>9588</v>
      </c>
      <c r="E2385" s="4">
        <v>2384</v>
      </c>
      <c r="F2385" s="4">
        <v>16</v>
      </c>
      <c r="G2385" s="4" t="s">
        <v>7883</v>
      </c>
      <c r="H2385" s="4" t="s">
        <v>7884</v>
      </c>
      <c r="I2385" s="4">
        <v>2</v>
      </c>
      <c r="L2385" s="4">
        <v>5</v>
      </c>
      <c r="M2385" s="4" t="s">
        <v>8044</v>
      </c>
      <c r="N2385" s="4" t="s">
        <v>8045</v>
      </c>
      <c r="T2385" s="4" t="s">
        <v>9371</v>
      </c>
      <c r="U2385" s="4" t="s">
        <v>73</v>
      </c>
      <c r="V2385" s="4" t="s">
        <v>74</v>
      </c>
      <c r="W2385" s="4" t="s">
        <v>688</v>
      </c>
      <c r="X2385" s="4" t="s">
        <v>689</v>
      </c>
      <c r="Y2385" s="4" t="s">
        <v>8046</v>
      </c>
      <c r="Z2385" s="4" t="s">
        <v>1268</v>
      </c>
      <c r="AC2385" s="4">
        <v>51</v>
      </c>
      <c r="AD2385" s="4" t="s">
        <v>588</v>
      </c>
      <c r="AE2385" s="4" t="s">
        <v>589</v>
      </c>
      <c r="AJ2385" s="4" t="s">
        <v>34</v>
      </c>
      <c r="AK2385" s="4" t="s">
        <v>35</v>
      </c>
      <c r="AL2385" s="4" t="s">
        <v>260</v>
      </c>
      <c r="AM2385" s="4" t="s">
        <v>261</v>
      </c>
      <c r="AT2385" s="4" t="s">
        <v>82</v>
      </c>
      <c r="AU2385" s="4" t="s">
        <v>83</v>
      </c>
      <c r="AV2385" s="4" t="s">
        <v>8047</v>
      </c>
      <c r="AW2385" s="4" t="s">
        <v>8048</v>
      </c>
      <c r="BG2385" s="4" t="s">
        <v>82</v>
      </c>
      <c r="BH2385" s="4" t="s">
        <v>83</v>
      </c>
      <c r="BI2385" s="4" t="s">
        <v>8049</v>
      </c>
      <c r="BJ2385" s="4" t="s">
        <v>2369</v>
      </c>
      <c r="BK2385" s="4" t="s">
        <v>82</v>
      </c>
      <c r="BL2385" s="4" t="s">
        <v>83</v>
      </c>
      <c r="BM2385" s="4" t="s">
        <v>8050</v>
      </c>
      <c r="BN2385" s="4" t="s">
        <v>8051</v>
      </c>
      <c r="BO2385" s="4" t="s">
        <v>82</v>
      </c>
      <c r="BP2385" s="4" t="s">
        <v>83</v>
      </c>
      <c r="BQ2385" s="4" t="s">
        <v>5239</v>
      </c>
      <c r="BR2385" s="4" t="s">
        <v>5240</v>
      </c>
      <c r="BS2385" s="4" t="s">
        <v>3040</v>
      </c>
      <c r="BT2385" s="4" t="s">
        <v>3041</v>
      </c>
    </row>
    <row r="2386" spans="1:72" ht="13.5" customHeight="1">
      <c r="A2386" s="6" t="str">
        <f>HYPERLINK("http://kyu.snu.ac.kr/sdhj/index.jsp?type=hj/GK14791_00IM0001_165b.jpg","1870_해북촌_165b")</f>
        <v>1870_해북촌_165b</v>
      </c>
      <c r="B2386" s="4">
        <v>1870</v>
      </c>
      <c r="C2386" s="4" t="s">
        <v>9199</v>
      </c>
      <c r="D2386" s="4" t="s">
        <v>9200</v>
      </c>
      <c r="E2386" s="4">
        <v>2385</v>
      </c>
      <c r="F2386" s="4">
        <v>16</v>
      </c>
      <c r="G2386" s="4" t="s">
        <v>7883</v>
      </c>
      <c r="H2386" s="4" t="s">
        <v>7884</v>
      </c>
      <c r="I2386" s="4">
        <v>2</v>
      </c>
      <c r="L2386" s="4">
        <v>5</v>
      </c>
      <c r="M2386" s="4" t="s">
        <v>8044</v>
      </c>
      <c r="N2386" s="4" t="s">
        <v>8045</v>
      </c>
      <c r="S2386" s="4" t="s">
        <v>214</v>
      </c>
      <c r="T2386" s="4" t="s">
        <v>215</v>
      </c>
      <c r="W2386" s="4" t="s">
        <v>8052</v>
      </c>
      <c r="X2386" s="4" t="s">
        <v>8053</v>
      </c>
      <c r="Y2386" s="4" t="s">
        <v>100</v>
      </c>
      <c r="Z2386" s="4" t="s">
        <v>101</v>
      </c>
      <c r="AC2386" s="4">
        <v>71</v>
      </c>
      <c r="AD2386" s="4" t="s">
        <v>510</v>
      </c>
      <c r="AE2386" s="4" t="s">
        <v>511</v>
      </c>
    </row>
    <row r="2387" spans="1:72" ht="13.5" customHeight="1">
      <c r="A2387" s="6" t="str">
        <f>HYPERLINK("http://kyu.snu.ac.kr/sdhj/index.jsp?type=hj/GK14791_00IM0001_165b.jpg","1870_해북촌_165b")</f>
        <v>1870_해북촌_165b</v>
      </c>
      <c r="B2387" s="4">
        <v>1870</v>
      </c>
      <c r="C2387" s="4" t="s">
        <v>9113</v>
      </c>
      <c r="D2387" s="4" t="s">
        <v>9114</v>
      </c>
      <c r="E2387" s="4">
        <v>2386</v>
      </c>
      <c r="F2387" s="4">
        <v>16</v>
      </c>
      <c r="G2387" s="4" t="s">
        <v>7883</v>
      </c>
      <c r="H2387" s="4" t="s">
        <v>7884</v>
      </c>
      <c r="I2387" s="4">
        <v>2</v>
      </c>
      <c r="L2387" s="4">
        <v>5</v>
      </c>
      <c r="M2387" s="4" t="s">
        <v>8044</v>
      </c>
      <c r="N2387" s="4" t="s">
        <v>8045</v>
      </c>
      <c r="S2387" s="4" t="s">
        <v>96</v>
      </c>
      <c r="T2387" s="4" t="s">
        <v>97</v>
      </c>
      <c r="W2387" s="4" t="s">
        <v>198</v>
      </c>
      <c r="X2387" s="4" t="s">
        <v>199</v>
      </c>
      <c r="Y2387" s="4" t="s">
        <v>100</v>
      </c>
      <c r="Z2387" s="4" t="s">
        <v>101</v>
      </c>
      <c r="AC2387" s="4">
        <v>45</v>
      </c>
      <c r="AD2387" s="4" t="s">
        <v>510</v>
      </c>
      <c r="AE2387" s="4" t="s">
        <v>511</v>
      </c>
      <c r="AJ2387" s="4" t="s">
        <v>104</v>
      </c>
      <c r="AK2387" s="4" t="s">
        <v>105</v>
      </c>
      <c r="AL2387" s="4" t="s">
        <v>202</v>
      </c>
      <c r="AM2387" s="4" t="s">
        <v>203</v>
      </c>
      <c r="AT2387" s="4" t="s">
        <v>82</v>
      </c>
      <c r="AU2387" s="4" t="s">
        <v>83</v>
      </c>
      <c r="AV2387" s="4" t="s">
        <v>8054</v>
      </c>
      <c r="AW2387" s="4" t="s">
        <v>8055</v>
      </c>
      <c r="BG2387" s="4" t="s">
        <v>82</v>
      </c>
      <c r="BH2387" s="4" t="s">
        <v>83</v>
      </c>
      <c r="BI2387" s="4" t="s">
        <v>8056</v>
      </c>
      <c r="BJ2387" s="4" t="s">
        <v>1657</v>
      </c>
      <c r="BK2387" s="4" t="s">
        <v>82</v>
      </c>
      <c r="BL2387" s="4" t="s">
        <v>83</v>
      </c>
      <c r="BM2387" s="4" t="s">
        <v>8057</v>
      </c>
      <c r="BN2387" s="4" t="s">
        <v>8058</v>
      </c>
      <c r="BO2387" s="4" t="s">
        <v>82</v>
      </c>
      <c r="BP2387" s="4" t="s">
        <v>83</v>
      </c>
      <c r="BQ2387" s="4" t="s">
        <v>8059</v>
      </c>
      <c r="BR2387" s="4" t="s">
        <v>8060</v>
      </c>
      <c r="BS2387" s="4" t="s">
        <v>222</v>
      </c>
      <c r="BT2387" s="4" t="s">
        <v>223</v>
      </c>
    </row>
    <row r="2388" spans="1:72" ht="13.5" customHeight="1">
      <c r="A2388" s="6" t="str">
        <f>HYPERLINK("http://kyu.snu.ac.kr/sdhj/index.jsp?type=hj/GK14791_00IM0001_165b.jpg","1870_해북촌_165b")</f>
        <v>1870_해북촌_165b</v>
      </c>
      <c r="B2388" s="4">
        <v>1870</v>
      </c>
      <c r="C2388" s="4" t="s">
        <v>9131</v>
      </c>
      <c r="D2388" s="4" t="s">
        <v>9132</v>
      </c>
      <c r="E2388" s="4">
        <v>2387</v>
      </c>
      <c r="F2388" s="4">
        <v>16</v>
      </c>
      <c r="G2388" s="4" t="s">
        <v>7883</v>
      </c>
      <c r="H2388" s="4" t="s">
        <v>7884</v>
      </c>
      <c r="I2388" s="4">
        <v>2</v>
      </c>
      <c r="L2388" s="4">
        <v>5</v>
      </c>
      <c r="M2388" s="4" t="s">
        <v>8044</v>
      </c>
      <c r="N2388" s="4" t="s">
        <v>8045</v>
      </c>
      <c r="S2388" s="4" t="s">
        <v>165</v>
      </c>
      <c r="T2388" s="4" t="s">
        <v>166</v>
      </c>
      <c r="Y2388" s="4" t="s">
        <v>8061</v>
      </c>
      <c r="Z2388" s="4" t="s">
        <v>8062</v>
      </c>
      <c r="AC2388" s="4">
        <v>43</v>
      </c>
      <c r="AD2388" s="4" t="s">
        <v>274</v>
      </c>
      <c r="AE2388" s="4" t="s">
        <v>275</v>
      </c>
    </row>
    <row r="2389" spans="1:72" ht="13.5" customHeight="1">
      <c r="A2389" s="6" t="str">
        <f>HYPERLINK("http://kyu.snu.ac.kr/sdhj/index.jsp?type=hj/GK14791_00IM0001_165b.jpg","1870_해북촌_165b")</f>
        <v>1870_해북촌_165b</v>
      </c>
      <c r="B2389" s="4">
        <v>1870</v>
      </c>
      <c r="C2389" s="4" t="s">
        <v>9113</v>
      </c>
      <c r="D2389" s="4" t="s">
        <v>9114</v>
      </c>
      <c r="E2389" s="4">
        <v>2388</v>
      </c>
      <c r="F2389" s="4">
        <v>16</v>
      </c>
      <c r="G2389" s="4" t="s">
        <v>7883</v>
      </c>
      <c r="H2389" s="4" t="s">
        <v>7884</v>
      </c>
      <c r="I2389" s="4">
        <v>2</v>
      </c>
      <c r="L2389" s="4">
        <v>5</v>
      </c>
      <c r="M2389" s="4" t="s">
        <v>8044</v>
      </c>
      <c r="N2389" s="4" t="s">
        <v>8045</v>
      </c>
      <c r="S2389" s="4" t="s">
        <v>116</v>
      </c>
      <c r="T2389" s="4" t="s">
        <v>117</v>
      </c>
      <c r="Y2389" s="4" t="s">
        <v>10622</v>
      </c>
      <c r="Z2389" s="4" t="s">
        <v>8063</v>
      </c>
      <c r="AC2389" s="4">
        <v>15</v>
      </c>
      <c r="AD2389" s="4" t="s">
        <v>218</v>
      </c>
      <c r="AE2389" s="4" t="s">
        <v>219</v>
      </c>
    </row>
    <row r="2390" spans="1:72" ht="13.5" customHeight="1">
      <c r="A2390" s="6" t="str">
        <f>HYPERLINK("http://kyu.snu.ac.kr/sdhj/index.jsp?type=hj/GK14791_00IM0001_165b.jpg","1870_해북촌_165b")</f>
        <v>1870_해북촌_165b</v>
      </c>
      <c r="B2390" s="4">
        <v>1870</v>
      </c>
      <c r="C2390" s="4" t="s">
        <v>9113</v>
      </c>
      <c r="D2390" s="4" t="s">
        <v>9114</v>
      </c>
      <c r="E2390" s="4">
        <v>2389</v>
      </c>
      <c r="F2390" s="4">
        <v>16</v>
      </c>
      <c r="G2390" s="4" t="s">
        <v>7883</v>
      </c>
      <c r="H2390" s="4" t="s">
        <v>7884</v>
      </c>
      <c r="I2390" s="4">
        <v>2</v>
      </c>
      <c r="L2390" s="4">
        <v>5</v>
      </c>
      <c r="M2390" s="4" t="s">
        <v>8044</v>
      </c>
      <c r="N2390" s="4" t="s">
        <v>8045</v>
      </c>
      <c r="T2390" s="4" t="s">
        <v>9377</v>
      </c>
      <c r="U2390" s="4" t="s">
        <v>138</v>
      </c>
      <c r="V2390" s="4" t="s">
        <v>139</v>
      </c>
      <c r="Y2390" s="4" t="s">
        <v>8064</v>
      </c>
      <c r="Z2390" s="4" t="s">
        <v>191</v>
      </c>
      <c r="AD2390" s="4" t="s">
        <v>184</v>
      </c>
      <c r="AE2390" s="4" t="s">
        <v>185</v>
      </c>
    </row>
    <row r="2391" spans="1:72" ht="13.5" customHeight="1">
      <c r="A2391" s="6" t="str">
        <f>HYPERLINK("http://kyu.snu.ac.kr/sdhj/index.jsp?type=hj/GK14791_00IM0001_165b.jpg","1870_해북촌_165b")</f>
        <v>1870_해북촌_165b</v>
      </c>
      <c r="B2391" s="4">
        <v>1870</v>
      </c>
      <c r="C2391" s="4" t="s">
        <v>9113</v>
      </c>
      <c r="D2391" s="4" t="s">
        <v>9114</v>
      </c>
      <c r="E2391" s="4">
        <v>2390</v>
      </c>
      <c r="F2391" s="4">
        <v>16</v>
      </c>
      <c r="G2391" s="4" t="s">
        <v>7883</v>
      </c>
      <c r="H2391" s="4" t="s">
        <v>7884</v>
      </c>
      <c r="I2391" s="4">
        <v>2</v>
      </c>
      <c r="L2391" s="4">
        <v>5</v>
      </c>
      <c r="M2391" s="4" t="s">
        <v>8044</v>
      </c>
      <c r="N2391" s="4" t="s">
        <v>8045</v>
      </c>
      <c r="T2391" s="4" t="s">
        <v>9377</v>
      </c>
      <c r="U2391" s="4" t="s">
        <v>138</v>
      </c>
      <c r="V2391" s="4" t="s">
        <v>139</v>
      </c>
      <c r="Y2391" s="4" t="s">
        <v>8065</v>
      </c>
      <c r="Z2391" s="4" t="s">
        <v>8066</v>
      </c>
      <c r="AD2391" s="4" t="s">
        <v>122</v>
      </c>
      <c r="AE2391" s="4" t="s">
        <v>123</v>
      </c>
    </row>
    <row r="2392" spans="1:72" ht="13.5" customHeight="1">
      <c r="A2392" s="6" t="str">
        <f>HYPERLINK("http://kyu.snu.ac.kr/sdhj/index.jsp?type=hj/GK14791_00IM0001_165b.jpg","1870_해북촌_165b")</f>
        <v>1870_해북촌_165b</v>
      </c>
      <c r="B2392" s="4">
        <v>1870</v>
      </c>
      <c r="C2392" s="4" t="s">
        <v>10623</v>
      </c>
      <c r="D2392" s="4" t="s">
        <v>10624</v>
      </c>
      <c r="E2392" s="4">
        <v>2391</v>
      </c>
      <c r="F2392" s="4">
        <v>16</v>
      </c>
      <c r="G2392" s="4" t="s">
        <v>7883</v>
      </c>
      <c r="H2392" s="4" t="s">
        <v>7884</v>
      </c>
      <c r="I2392" s="4">
        <v>3</v>
      </c>
      <c r="J2392" s="4" t="s">
        <v>8067</v>
      </c>
      <c r="K2392" s="4" t="s">
        <v>10625</v>
      </c>
      <c r="L2392" s="4">
        <v>1</v>
      </c>
      <c r="M2392" s="4" t="s">
        <v>8068</v>
      </c>
      <c r="N2392" s="4" t="s">
        <v>8069</v>
      </c>
      <c r="T2392" s="4" t="s">
        <v>9371</v>
      </c>
      <c r="U2392" s="4" t="s">
        <v>73</v>
      </c>
      <c r="V2392" s="4" t="s">
        <v>74</v>
      </c>
      <c r="W2392" s="4" t="s">
        <v>688</v>
      </c>
      <c r="X2392" s="4" t="s">
        <v>689</v>
      </c>
      <c r="Y2392" s="4" t="s">
        <v>8070</v>
      </c>
      <c r="Z2392" s="4" t="s">
        <v>2196</v>
      </c>
      <c r="AC2392" s="4">
        <v>45</v>
      </c>
      <c r="AD2392" s="4" t="s">
        <v>510</v>
      </c>
      <c r="AE2392" s="4" t="s">
        <v>511</v>
      </c>
      <c r="AJ2392" s="4" t="s">
        <v>34</v>
      </c>
      <c r="AK2392" s="4" t="s">
        <v>35</v>
      </c>
      <c r="AL2392" s="4" t="s">
        <v>260</v>
      </c>
      <c r="AM2392" s="4" t="s">
        <v>261</v>
      </c>
      <c r="AT2392" s="4" t="s">
        <v>82</v>
      </c>
      <c r="AU2392" s="4" t="s">
        <v>83</v>
      </c>
      <c r="AV2392" s="4" t="s">
        <v>8071</v>
      </c>
      <c r="AW2392" s="4" t="s">
        <v>8072</v>
      </c>
      <c r="BG2392" s="4" t="s">
        <v>82</v>
      </c>
      <c r="BH2392" s="4" t="s">
        <v>83</v>
      </c>
      <c r="BI2392" s="4" t="s">
        <v>5156</v>
      </c>
      <c r="BJ2392" s="4" t="s">
        <v>5157</v>
      </c>
      <c r="BK2392" s="4" t="s">
        <v>82</v>
      </c>
      <c r="BL2392" s="4" t="s">
        <v>83</v>
      </c>
      <c r="BM2392" s="4" t="s">
        <v>5158</v>
      </c>
      <c r="BN2392" s="4" t="s">
        <v>5159</v>
      </c>
      <c r="BO2392" s="4" t="s">
        <v>82</v>
      </c>
      <c r="BP2392" s="4" t="s">
        <v>83</v>
      </c>
      <c r="BQ2392" s="4" t="s">
        <v>8073</v>
      </c>
      <c r="BR2392" s="4" t="s">
        <v>2638</v>
      </c>
      <c r="BS2392" s="4" t="s">
        <v>260</v>
      </c>
      <c r="BT2392" s="4" t="s">
        <v>261</v>
      </c>
    </row>
    <row r="2393" spans="1:72" ht="13.5" customHeight="1">
      <c r="A2393" s="6" t="str">
        <f>HYPERLINK("http://kyu.snu.ac.kr/sdhj/index.jsp?type=hj/GK14791_00IM0001_165b.jpg","1870_해북촌_165b")</f>
        <v>1870_해북촌_165b</v>
      </c>
      <c r="B2393" s="4">
        <v>1870</v>
      </c>
      <c r="C2393" s="4" t="s">
        <v>9113</v>
      </c>
      <c r="D2393" s="4" t="s">
        <v>9114</v>
      </c>
      <c r="E2393" s="4">
        <v>2392</v>
      </c>
      <c r="F2393" s="4">
        <v>16</v>
      </c>
      <c r="G2393" s="4" t="s">
        <v>7883</v>
      </c>
      <c r="H2393" s="4" t="s">
        <v>7884</v>
      </c>
      <c r="I2393" s="4">
        <v>3</v>
      </c>
      <c r="L2393" s="4">
        <v>1</v>
      </c>
      <c r="M2393" s="4" t="s">
        <v>8068</v>
      </c>
      <c r="N2393" s="4" t="s">
        <v>8069</v>
      </c>
      <c r="S2393" s="4" t="s">
        <v>214</v>
      </c>
      <c r="T2393" s="4" t="s">
        <v>215</v>
      </c>
      <c r="W2393" s="4" t="s">
        <v>75</v>
      </c>
      <c r="X2393" s="4" t="s">
        <v>9752</v>
      </c>
      <c r="Y2393" s="4" t="s">
        <v>100</v>
      </c>
      <c r="Z2393" s="4" t="s">
        <v>101</v>
      </c>
      <c r="AC2393" s="4">
        <v>68</v>
      </c>
      <c r="AD2393" s="4" t="s">
        <v>560</v>
      </c>
      <c r="AE2393" s="4" t="s">
        <v>561</v>
      </c>
    </row>
    <row r="2394" spans="1:72" ht="13.5" customHeight="1">
      <c r="A2394" s="6" t="str">
        <f>HYPERLINK("http://kyu.snu.ac.kr/sdhj/index.jsp?type=hj/GK14791_00IM0001_165b.jpg","1870_해북촌_165b")</f>
        <v>1870_해북촌_165b</v>
      </c>
      <c r="B2394" s="4">
        <v>1870</v>
      </c>
      <c r="C2394" s="4" t="s">
        <v>9113</v>
      </c>
      <c r="D2394" s="4" t="s">
        <v>9114</v>
      </c>
      <c r="E2394" s="4">
        <v>2393</v>
      </c>
      <c r="F2394" s="4">
        <v>16</v>
      </c>
      <c r="G2394" s="4" t="s">
        <v>7883</v>
      </c>
      <c r="H2394" s="4" t="s">
        <v>7884</v>
      </c>
      <c r="I2394" s="4">
        <v>3</v>
      </c>
      <c r="L2394" s="4">
        <v>1</v>
      </c>
      <c r="M2394" s="4" t="s">
        <v>8068</v>
      </c>
      <c r="N2394" s="4" t="s">
        <v>8069</v>
      </c>
      <c r="S2394" s="4" t="s">
        <v>96</v>
      </c>
      <c r="T2394" s="4" t="s">
        <v>97</v>
      </c>
      <c r="W2394" s="4" t="s">
        <v>426</v>
      </c>
      <c r="X2394" s="4" t="s">
        <v>427</v>
      </c>
      <c r="Y2394" s="4" t="s">
        <v>100</v>
      </c>
      <c r="Z2394" s="4" t="s">
        <v>101</v>
      </c>
      <c r="AC2394" s="4">
        <v>51</v>
      </c>
      <c r="AD2394" s="4" t="s">
        <v>588</v>
      </c>
      <c r="AE2394" s="4" t="s">
        <v>589</v>
      </c>
      <c r="AJ2394" s="4" t="s">
        <v>34</v>
      </c>
      <c r="AK2394" s="4" t="s">
        <v>35</v>
      </c>
      <c r="AL2394" s="4" t="s">
        <v>428</v>
      </c>
      <c r="AM2394" s="4" t="s">
        <v>429</v>
      </c>
      <c r="AT2394" s="4" t="s">
        <v>82</v>
      </c>
      <c r="AU2394" s="4" t="s">
        <v>83</v>
      </c>
      <c r="AV2394" s="4" t="s">
        <v>6013</v>
      </c>
      <c r="AW2394" s="4" t="s">
        <v>6014</v>
      </c>
      <c r="BG2394" s="4" t="s">
        <v>82</v>
      </c>
      <c r="BH2394" s="4" t="s">
        <v>83</v>
      </c>
      <c r="BI2394" s="4" t="s">
        <v>6015</v>
      </c>
      <c r="BJ2394" s="4" t="s">
        <v>6016</v>
      </c>
      <c r="BK2394" s="4" t="s">
        <v>82</v>
      </c>
      <c r="BL2394" s="4" t="s">
        <v>83</v>
      </c>
      <c r="BM2394" s="4" t="s">
        <v>7905</v>
      </c>
      <c r="BN2394" s="4" t="s">
        <v>10626</v>
      </c>
      <c r="BO2394" s="4" t="s">
        <v>82</v>
      </c>
      <c r="BP2394" s="4" t="s">
        <v>83</v>
      </c>
      <c r="BQ2394" s="4" t="s">
        <v>8074</v>
      </c>
      <c r="BR2394" s="4" t="s">
        <v>8075</v>
      </c>
      <c r="BS2394" s="4" t="s">
        <v>684</v>
      </c>
      <c r="BT2394" s="4" t="s">
        <v>685</v>
      </c>
    </row>
    <row r="2395" spans="1:72" ht="13.5" customHeight="1">
      <c r="A2395" s="6" t="str">
        <f>HYPERLINK("http://kyu.snu.ac.kr/sdhj/index.jsp?type=hj/GK14791_00IM0001_165b.jpg","1870_해북촌_165b")</f>
        <v>1870_해북촌_165b</v>
      </c>
      <c r="B2395" s="4">
        <v>1870</v>
      </c>
      <c r="C2395" s="4" t="s">
        <v>9258</v>
      </c>
      <c r="D2395" s="4" t="s">
        <v>9259</v>
      </c>
      <c r="E2395" s="4">
        <v>2394</v>
      </c>
      <c r="F2395" s="4">
        <v>16</v>
      </c>
      <c r="G2395" s="4" t="s">
        <v>7883</v>
      </c>
      <c r="H2395" s="4" t="s">
        <v>7884</v>
      </c>
      <c r="I2395" s="4">
        <v>3</v>
      </c>
      <c r="L2395" s="4">
        <v>1</v>
      </c>
      <c r="M2395" s="4" t="s">
        <v>8068</v>
      </c>
      <c r="N2395" s="4" t="s">
        <v>8069</v>
      </c>
      <c r="S2395" s="4" t="s">
        <v>165</v>
      </c>
      <c r="T2395" s="4" t="s">
        <v>166</v>
      </c>
      <c r="Y2395" s="4" t="s">
        <v>8076</v>
      </c>
      <c r="Z2395" s="4" t="s">
        <v>8077</v>
      </c>
      <c r="AC2395" s="4">
        <v>43</v>
      </c>
      <c r="AD2395" s="4" t="s">
        <v>274</v>
      </c>
      <c r="AE2395" s="4" t="s">
        <v>275</v>
      </c>
    </row>
    <row r="2396" spans="1:72" ht="13.5" customHeight="1">
      <c r="A2396" s="6" t="str">
        <f>HYPERLINK("http://kyu.snu.ac.kr/sdhj/index.jsp?type=hj/GK14791_00IM0001_165b.jpg","1870_해북촌_165b")</f>
        <v>1870_해북촌_165b</v>
      </c>
      <c r="B2396" s="4">
        <v>1870</v>
      </c>
      <c r="C2396" s="4" t="s">
        <v>9113</v>
      </c>
      <c r="D2396" s="4" t="s">
        <v>9114</v>
      </c>
      <c r="E2396" s="4">
        <v>2395</v>
      </c>
      <c r="F2396" s="4">
        <v>16</v>
      </c>
      <c r="G2396" s="4" t="s">
        <v>7883</v>
      </c>
      <c r="H2396" s="4" t="s">
        <v>7884</v>
      </c>
      <c r="I2396" s="4">
        <v>3</v>
      </c>
      <c r="L2396" s="4">
        <v>1</v>
      </c>
      <c r="M2396" s="4" t="s">
        <v>8068</v>
      </c>
      <c r="N2396" s="4" t="s">
        <v>8069</v>
      </c>
      <c r="S2396" s="4" t="s">
        <v>171</v>
      </c>
      <c r="T2396" s="4" t="s">
        <v>172</v>
      </c>
      <c r="W2396" s="4" t="s">
        <v>776</v>
      </c>
      <c r="X2396" s="4" t="s">
        <v>777</v>
      </c>
      <c r="Y2396" s="4" t="s">
        <v>100</v>
      </c>
      <c r="Z2396" s="4" t="s">
        <v>101</v>
      </c>
      <c r="AC2396" s="4">
        <v>46</v>
      </c>
      <c r="AD2396" s="4" t="s">
        <v>220</v>
      </c>
      <c r="AE2396" s="4" t="s">
        <v>221</v>
      </c>
    </row>
    <row r="2397" spans="1:72" ht="13.5" customHeight="1">
      <c r="A2397" s="6" t="str">
        <f>HYPERLINK("http://kyu.snu.ac.kr/sdhj/index.jsp?type=hj/GK14791_00IM0001_165b.jpg","1870_해북촌_165b")</f>
        <v>1870_해북촌_165b</v>
      </c>
      <c r="B2397" s="4">
        <v>1870</v>
      </c>
      <c r="C2397" s="4" t="s">
        <v>9113</v>
      </c>
      <c r="D2397" s="4" t="s">
        <v>9114</v>
      </c>
      <c r="E2397" s="4">
        <v>2396</v>
      </c>
      <c r="F2397" s="4">
        <v>16</v>
      </c>
      <c r="G2397" s="4" t="s">
        <v>7883</v>
      </c>
      <c r="H2397" s="4" t="s">
        <v>7884</v>
      </c>
      <c r="I2397" s="4">
        <v>3</v>
      </c>
      <c r="L2397" s="4">
        <v>1</v>
      </c>
      <c r="M2397" s="4" t="s">
        <v>8068</v>
      </c>
      <c r="N2397" s="4" t="s">
        <v>8069</v>
      </c>
      <c r="S2397" s="4" t="s">
        <v>116</v>
      </c>
      <c r="T2397" s="4" t="s">
        <v>117</v>
      </c>
      <c r="Y2397" s="4" t="s">
        <v>10627</v>
      </c>
      <c r="Z2397" s="4" t="s">
        <v>8078</v>
      </c>
      <c r="AC2397" s="4">
        <v>30</v>
      </c>
      <c r="AD2397" s="4" t="s">
        <v>282</v>
      </c>
      <c r="AE2397" s="4" t="s">
        <v>283</v>
      </c>
    </row>
    <row r="2398" spans="1:72" ht="13.5" customHeight="1">
      <c r="A2398" s="6" t="str">
        <f>HYPERLINK("http://kyu.snu.ac.kr/sdhj/index.jsp?type=hj/GK14791_00IM0001_165b.jpg","1870_해북촌_165b")</f>
        <v>1870_해북촌_165b</v>
      </c>
      <c r="B2398" s="4">
        <v>1870</v>
      </c>
      <c r="C2398" s="4" t="s">
        <v>9113</v>
      </c>
      <c r="D2398" s="4" t="s">
        <v>9114</v>
      </c>
      <c r="E2398" s="4">
        <v>2397</v>
      </c>
      <c r="F2398" s="4">
        <v>16</v>
      </c>
      <c r="G2398" s="4" t="s">
        <v>7883</v>
      </c>
      <c r="H2398" s="4" t="s">
        <v>7884</v>
      </c>
      <c r="I2398" s="4">
        <v>3</v>
      </c>
      <c r="L2398" s="4">
        <v>1</v>
      </c>
      <c r="M2398" s="4" t="s">
        <v>8068</v>
      </c>
      <c r="N2398" s="4" t="s">
        <v>8069</v>
      </c>
      <c r="T2398" s="4" t="s">
        <v>9377</v>
      </c>
      <c r="U2398" s="4" t="s">
        <v>138</v>
      </c>
      <c r="V2398" s="4" t="s">
        <v>139</v>
      </c>
      <c r="W2398" s="4" t="s">
        <v>198</v>
      </c>
      <c r="X2398" s="4" t="s">
        <v>199</v>
      </c>
      <c r="Y2398" s="4" t="s">
        <v>100</v>
      </c>
      <c r="Z2398" s="4" t="s">
        <v>101</v>
      </c>
      <c r="AC2398" s="4">
        <v>32</v>
      </c>
      <c r="AD2398" s="4" t="s">
        <v>134</v>
      </c>
      <c r="AE2398" s="4" t="s">
        <v>135</v>
      </c>
    </row>
    <row r="2399" spans="1:72" ht="13.5" customHeight="1">
      <c r="A2399" s="6" t="str">
        <f>HYPERLINK("http://kyu.snu.ac.kr/sdhj/index.jsp?type=hj/GK14791_00IM0001_165b.jpg","1870_해북촌_165b")</f>
        <v>1870_해북촌_165b</v>
      </c>
      <c r="B2399" s="4">
        <v>1870</v>
      </c>
      <c r="C2399" s="4" t="s">
        <v>9113</v>
      </c>
      <c r="D2399" s="4" t="s">
        <v>9114</v>
      </c>
      <c r="E2399" s="4">
        <v>2398</v>
      </c>
      <c r="F2399" s="4">
        <v>16</v>
      </c>
      <c r="G2399" s="4" t="s">
        <v>7883</v>
      </c>
      <c r="H2399" s="4" t="s">
        <v>7884</v>
      </c>
      <c r="I2399" s="4">
        <v>3</v>
      </c>
      <c r="L2399" s="4">
        <v>1</v>
      </c>
      <c r="M2399" s="4" t="s">
        <v>8068</v>
      </c>
      <c r="N2399" s="4" t="s">
        <v>8069</v>
      </c>
      <c r="T2399" s="4" t="s">
        <v>9377</v>
      </c>
      <c r="U2399" s="4" t="s">
        <v>138</v>
      </c>
      <c r="V2399" s="4" t="s">
        <v>139</v>
      </c>
      <c r="Y2399" s="4" t="s">
        <v>8079</v>
      </c>
      <c r="Z2399" s="4" t="s">
        <v>8080</v>
      </c>
      <c r="AD2399" s="4" t="s">
        <v>122</v>
      </c>
      <c r="AE2399" s="4" t="s">
        <v>123</v>
      </c>
      <c r="BB2399" s="4" t="s">
        <v>138</v>
      </c>
      <c r="BC2399" s="4" t="s">
        <v>139</v>
      </c>
      <c r="BD2399" s="4" t="s">
        <v>1099</v>
      </c>
      <c r="BE2399" s="4" t="s">
        <v>1100</v>
      </c>
      <c r="BF2399" s="4" t="s">
        <v>10628</v>
      </c>
    </row>
    <row r="2400" spans="1:72" ht="13.5" customHeight="1">
      <c r="A2400" s="6" t="str">
        <f>HYPERLINK("http://kyu.snu.ac.kr/sdhj/index.jsp?type=hj/GK14791_00IM0001_165b.jpg","1870_해북촌_165b")</f>
        <v>1870_해북촌_165b</v>
      </c>
      <c r="B2400" s="4">
        <v>1870</v>
      </c>
      <c r="C2400" s="4" t="s">
        <v>9113</v>
      </c>
      <c r="D2400" s="4" t="s">
        <v>9114</v>
      </c>
      <c r="E2400" s="4">
        <v>2399</v>
      </c>
      <c r="F2400" s="4">
        <v>16</v>
      </c>
      <c r="G2400" s="4" t="s">
        <v>7883</v>
      </c>
      <c r="H2400" s="4" t="s">
        <v>7884</v>
      </c>
      <c r="I2400" s="4">
        <v>3</v>
      </c>
      <c r="L2400" s="4">
        <v>2</v>
      </c>
      <c r="M2400" s="4" t="s">
        <v>8081</v>
      </c>
      <c r="N2400" s="4" t="s">
        <v>8082</v>
      </c>
      <c r="T2400" s="4" t="s">
        <v>9140</v>
      </c>
      <c r="U2400" s="4" t="s">
        <v>73</v>
      </c>
      <c r="V2400" s="4" t="s">
        <v>74</v>
      </c>
      <c r="W2400" s="4" t="s">
        <v>126</v>
      </c>
      <c r="X2400" s="4" t="s">
        <v>9806</v>
      </c>
      <c r="Y2400" s="4" t="s">
        <v>6525</v>
      </c>
      <c r="Z2400" s="4" t="s">
        <v>6526</v>
      </c>
      <c r="AC2400" s="4">
        <v>58</v>
      </c>
      <c r="AD2400" s="4" t="s">
        <v>330</v>
      </c>
      <c r="AE2400" s="4" t="s">
        <v>331</v>
      </c>
      <c r="AJ2400" s="4" t="s">
        <v>34</v>
      </c>
      <c r="AK2400" s="4" t="s">
        <v>35</v>
      </c>
      <c r="AL2400" s="4" t="s">
        <v>260</v>
      </c>
      <c r="AM2400" s="4" t="s">
        <v>261</v>
      </c>
      <c r="AT2400" s="4" t="s">
        <v>82</v>
      </c>
      <c r="AU2400" s="4" t="s">
        <v>83</v>
      </c>
      <c r="AV2400" s="4" t="s">
        <v>8083</v>
      </c>
      <c r="AW2400" s="4" t="s">
        <v>8084</v>
      </c>
      <c r="BG2400" s="4" t="s">
        <v>82</v>
      </c>
      <c r="BH2400" s="4" t="s">
        <v>83</v>
      </c>
      <c r="BI2400" s="4" t="s">
        <v>8011</v>
      </c>
      <c r="BJ2400" s="4" t="s">
        <v>8012</v>
      </c>
      <c r="BK2400" s="4" t="s">
        <v>82</v>
      </c>
      <c r="BL2400" s="4" t="s">
        <v>83</v>
      </c>
      <c r="BM2400" s="4" t="s">
        <v>8013</v>
      </c>
      <c r="BN2400" s="4" t="s">
        <v>10618</v>
      </c>
      <c r="BO2400" s="4" t="s">
        <v>82</v>
      </c>
      <c r="BP2400" s="4" t="s">
        <v>83</v>
      </c>
      <c r="BQ2400" s="4" t="s">
        <v>8014</v>
      </c>
      <c r="BR2400" s="4" t="s">
        <v>8015</v>
      </c>
      <c r="BS2400" s="4" t="s">
        <v>428</v>
      </c>
      <c r="BT2400" s="4" t="s">
        <v>429</v>
      </c>
    </row>
    <row r="2401" spans="1:72" ht="13.5" customHeight="1">
      <c r="A2401" s="6" t="str">
        <f>HYPERLINK("http://kyu.snu.ac.kr/sdhj/index.jsp?type=hj/GK14791_00IM0001_165b.jpg","1870_해북촌_165b")</f>
        <v>1870_해북촌_165b</v>
      </c>
      <c r="B2401" s="4">
        <v>1870</v>
      </c>
      <c r="C2401" s="4" t="s">
        <v>9233</v>
      </c>
      <c r="D2401" s="4" t="s">
        <v>9234</v>
      </c>
      <c r="E2401" s="4">
        <v>2400</v>
      </c>
      <c r="F2401" s="4">
        <v>16</v>
      </c>
      <c r="G2401" s="4" t="s">
        <v>7883</v>
      </c>
      <c r="H2401" s="4" t="s">
        <v>7884</v>
      </c>
      <c r="I2401" s="4">
        <v>3</v>
      </c>
      <c r="L2401" s="4">
        <v>2</v>
      </c>
      <c r="M2401" s="4" t="s">
        <v>8081</v>
      </c>
      <c r="N2401" s="4" t="s">
        <v>8082</v>
      </c>
      <c r="S2401" s="4" t="s">
        <v>96</v>
      </c>
      <c r="T2401" s="4" t="s">
        <v>97</v>
      </c>
      <c r="W2401" s="4" t="s">
        <v>688</v>
      </c>
      <c r="X2401" s="4" t="s">
        <v>689</v>
      </c>
      <c r="Y2401" s="4" t="s">
        <v>100</v>
      </c>
      <c r="Z2401" s="4" t="s">
        <v>101</v>
      </c>
      <c r="AC2401" s="4">
        <v>55</v>
      </c>
      <c r="AJ2401" s="4" t="s">
        <v>34</v>
      </c>
      <c r="AK2401" s="4" t="s">
        <v>35</v>
      </c>
      <c r="AL2401" s="4" t="s">
        <v>260</v>
      </c>
      <c r="AM2401" s="4" t="s">
        <v>261</v>
      </c>
      <c r="AT2401" s="4" t="s">
        <v>82</v>
      </c>
      <c r="AU2401" s="4" t="s">
        <v>83</v>
      </c>
      <c r="AV2401" s="4" t="s">
        <v>8085</v>
      </c>
      <c r="AW2401" s="4" t="s">
        <v>8086</v>
      </c>
      <c r="BG2401" s="4" t="s">
        <v>82</v>
      </c>
      <c r="BH2401" s="4" t="s">
        <v>83</v>
      </c>
      <c r="BI2401" s="4" t="s">
        <v>8087</v>
      </c>
      <c r="BJ2401" s="4" t="s">
        <v>8088</v>
      </c>
      <c r="BK2401" s="4" t="s">
        <v>82</v>
      </c>
      <c r="BL2401" s="4" t="s">
        <v>83</v>
      </c>
      <c r="BM2401" s="4" t="s">
        <v>8089</v>
      </c>
      <c r="BN2401" s="4" t="s">
        <v>8090</v>
      </c>
      <c r="BO2401" s="4" t="s">
        <v>82</v>
      </c>
      <c r="BP2401" s="4" t="s">
        <v>83</v>
      </c>
      <c r="BQ2401" s="4" t="s">
        <v>8091</v>
      </c>
      <c r="BR2401" s="4" t="s">
        <v>8092</v>
      </c>
      <c r="BS2401" s="4" t="s">
        <v>297</v>
      </c>
      <c r="BT2401" s="4" t="s">
        <v>298</v>
      </c>
    </row>
    <row r="2402" spans="1:72" ht="13.5" customHeight="1">
      <c r="A2402" s="6" t="str">
        <f>HYPERLINK("http://kyu.snu.ac.kr/sdhj/index.jsp?type=hj/GK14791_00IM0001_165b.jpg","1870_해북촌_165b")</f>
        <v>1870_해북촌_165b</v>
      </c>
      <c r="B2402" s="4">
        <v>1870</v>
      </c>
      <c r="C2402" s="4" t="s">
        <v>9477</v>
      </c>
      <c r="D2402" s="4" t="s">
        <v>9478</v>
      </c>
      <c r="E2402" s="4">
        <v>2401</v>
      </c>
      <c r="F2402" s="4">
        <v>16</v>
      </c>
      <c r="G2402" s="4" t="s">
        <v>7883</v>
      </c>
      <c r="H2402" s="4" t="s">
        <v>7884</v>
      </c>
      <c r="I2402" s="4">
        <v>3</v>
      </c>
      <c r="L2402" s="4">
        <v>2</v>
      </c>
      <c r="M2402" s="4" t="s">
        <v>8081</v>
      </c>
      <c r="N2402" s="4" t="s">
        <v>8082</v>
      </c>
      <c r="S2402" s="4" t="s">
        <v>116</v>
      </c>
      <c r="T2402" s="4" t="s">
        <v>117</v>
      </c>
      <c r="Y2402" s="4" t="s">
        <v>8093</v>
      </c>
      <c r="Z2402" s="4" t="s">
        <v>8094</v>
      </c>
      <c r="AC2402" s="4">
        <v>27</v>
      </c>
      <c r="AD2402" s="4" t="s">
        <v>136</v>
      </c>
      <c r="AE2402" s="4" t="s">
        <v>137</v>
      </c>
    </row>
    <row r="2403" spans="1:72" ht="13.5" customHeight="1">
      <c r="A2403" s="6" t="str">
        <f>HYPERLINK("http://kyu.snu.ac.kr/sdhj/index.jsp?type=hj/GK14791_00IM0001_165b.jpg","1870_해북촌_165b")</f>
        <v>1870_해북촌_165b</v>
      </c>
      <c r="B2403" s="4">
        <v>1870</v>
      </c>
      <c r="C2403" s="4" t="s">
        <v>9146</v>
      </c>
      <c r="D2403" s="4" t="s">
        <v>9147</v>
      </c>
      <c r="E2403" s="4">
        <v>2402</v>
      </c>
      <c r="F2403" s="4">
        <v>16</v>
      </c>
      <c r="G2403" s="4" t="s">
        <v>7883</v>
      </c>
      <c r="H2403" s="4" t="s">
        <v>7884</v>
      </c>
      <c r="I2403" s="4">
        <v>3</v>
      </c>
      <c r="L2403" s="4">
        <v>2</v>
      </c>
      <c r="M2403" s="4" t="s">
        <v>8081</v>
      </c>
      <c r="N2403" s="4" t="s">
        <v>8082</v>
      </c>
      <c r="S2403" s="4" t="s">
        <v>124</v>
      </c>
      <c r="T2403" s="4" t="s">
        <v>125</v>
      </c>
      <c r="W2403" s="4" t="s">
        <v>490</v>
      </c>
      <c r="X2403" s="4" t="s">
        <v>491</v>
      </c>
      <c r="Y2403" s="4" t="s">
        <v>100</v>
      </c>
      <c r="Z2403" s="4" t="s">
        <v>101</v>
      </c>
      <c r="AC2403" s="4">
        <v>27</v>
      </c>
      <c r="AD2403" s="4" t="s">
        <v>136</v>
      </c>
      <c r="AE2403" s="4" t="s">
        <v>137</v>
      </c>
    </row>
    <row r="2404" spans="1:72" ht="13.5" customHeight="1">
      <c r="A2404" s="6" t="str">
        <f>HYPERLINK("http://kyu.snu.ac.kr/sdhj/index.jsp?type=hj/GK14791_00IM0001_165b.jpg","1870_해북촌_165b")</f>
        <v>1870_해북촌_165b</v>
      </c>
      <c r="B2404" s="4">
        <v>1870</v>
      </c>
      <c r="C2404" s="4" t="s">
        <v>9146</v>
      </c>
      <c r="D2404" s="4" t="s">
        <v>9147</v>
      </c>
      <c r="E2404" s="4">
        <v>2403</v>
      </c>
      <c r="F2404" s="4">
        <v>16</v>
      </c>
      <c r="G2404" s="4" t="s">
        <v>7883</v>
      </c>
      <c r="H2404" s="4" t="s">
        <v>7884</v>
      </c>
      <c r="I2404" s="4">
        <v>3</v>
      </c>
      <c r="L2404" s="4">
        <v>2</v>
      </c>
      <c r="M2404" s="4" t="s">
        <v>8081</v>
      </c>
      <c r="N2404" s="4" t="s">
        <v>8082</v>
      </c>
      <c r="S2404" s="4" t="s">
        <v>116</v>
      </c>
      <c r="T2404" s="4" t="s">
        <v>117</v>
      </c>
      <c r="Y2404" s="4" t="s">
        <v>6645</v>
      </c>
      <c r="Z2404" s="4" t="s">
        <v>6646</v>
      </c>
      <c r="AC2404" s="4">
        <v>23</v>
      </c>
      <c r="AD2404" s="4" t="s">
        <v>826</v>
      </c>
      <c r="AE2404" s="4" t="s">
        <v>827</v>
      </c>
    </row>
    <row r="2405" spans="1:72" ht="13.5" customHeight="1">
      <c r="A2405" s="6" t="str">
        <f>HYPERLINK("http://kyu.snu.ac.kr/sdhj/index.jsp?type=hj/GK14791_00IM0001_165b.jpg","1870_해북촌_165b")</f>
        <v>1870_해북촌_165b</v>
      </c>
      <c r="B2405" s="4">
        <v>1870</v>
      </c>
      <c r="C2405" s="4" t="s">
        <v>9146</v>
      </c>
      <c r="D2405" s="4" t="s">
        <v>9147</v>
      </c>
      <c r="E2405" s="4">
        <v>2404</v>
      </c>
      <c r="F2405" s="4">
        <v>16</v>
      </c>
      <c r="G2405" s="4" t="s">
        <v>7883</v>
      </c>
      <c r="H2405" s="4" t="s">
        <v>7884</v>
      </c>
      <c r="I2405" s="4">
        <v>3</v>
      </c>
      <c r="L2405" s="4">
        <v>2</v>
      </c>
      <c r="M2405" s="4" t="s">
        <v>8081</v>
      </c>
      <c r="N2405" s="4" t="s">
        <v>8082</v>
      </c>
      <c r="T2405" s="4" t="s">
        <v>9149</v>
      </c>
      <c r="U2405" s="4" t="s">
        <v>138</v>
      </c>
      <c r="V2405" s="4" t="s">
        <v>139</v>
      </c>
      <c r="Y2405" s="4" t="s">
        <v>5305</v>
      </c>
      <c r="Z2405" s="4" t="s">
        <v>5306</v>
      </c>
      <c r="AD2405" s="4" t="s">
        <v>308</v>
      </c>
      <c r="AE2405" s="4" t="s">
        <v>309</v>
      </c>
    </row>
    <row r="2406" spans="1:72" ht="13.5" customHeight="1">
      <c r="A2406" s="6" t="str">
        <f>HYPERLINK("http://kyu.snu.ac.kr/sdhj/index.jsp?type=hj/GK14791_00IM0001_165b.jpg","1870_해북촌_165b")</f>
        <v>1870_해북촌_165b</v>
      </c>
      <c r="B2406" s="4">
        <v>1870</v>
      </c>
      <c r="C2406" s="4" t="s">
        <v>9146</v>
      </c>
      <c r="D2406" s="4" t="s">
        <v>9147</v>
      </c>
      <c r="E2406" s="4">
        <v>2405</v>
      </c>
      <c r="F2406" s="4">
        <v>16</v>
      </c>
      <c r="G2406" s="4" t="s">
        <v>7883</v>
      </c>
      <c r="H2406" s="4" t="s">
        <v>7884</v>
      </c>
      <c r="I2406" s="4">
        <v>3</v>
      </c>
      <c r="L2406" s="4">
        <v>2</v>
      </c>
      <c r="M2406" s="4" t="s">
        <v>8081</v>
      </c>
      <c r="N2406" s="4" t="s">
        <v>8082</v>
      </c>
      <c r="T2406" s="4" t="s">
        <v>9149</v>
      </c>
      <c r="U2406" s="4" t="s">
        <v>138</v>
      </c>
      <c r="V2406" s="4" t="s">
        <v>139</v>
      </c>
      <c r="Y2406" s="4" t="s">
        <v>1851</v>
      </c>
      <c r="Z2406" s="4" t="s">
        <v>1852</v>
      </c>
      <c r="AD2406" s="4" t="s">
        <v>282</v>
      </c>
      <c r="AE2406" s="4" t="s">
        <v>283</v>
      </c>
    </row>
    <row r="2407" spans="1:72" ht="13.5" customHeight="1">
      <c r="A2407" s="6" t="str">
        <f>HYPERLINK("http://kyu.snu.ac.kr/sdhj/index.jsp?type=hj/GK14791_00IM0001_165b.jpg","1870_해북촌_165b")</f>
        <v>1870_해북촌_165b</v>
      </c>
      <c r="B2407" s="4">
        <v>1870</v>
      </c>
      <c r="C2407" s="4" t="s">
        <v>9146</v>
      </c>
      <c r="D2407" s="4" t="s">
        <v>9147</v>
      </c>
      <c r="E2407" s="4">
        <v>2406</v>
      </c>
      <c r="F2407" s="4">
        <v>16</v>
      </c>
      <c r="G2407" s="4" t="s">
        <v>7883</v>
      </c>
      <c r="H2407" s="4" t="s">
        <v>7884</v>
      </c>
      <c r="I2407" s="4">
        <v>3</v>
      </c>
      <c r="L2407" s="4">
        <v>3</v>
      </c>
      <c r="M2407" s="4" t="s">
        <v>8067</v>
      </c>
      <c r="N2407" s="4" t="s">
        <v>8095</v>
      </c>
      <c r="T2407" s="4" t="s">
        <v>10443</v>
      </c>
      <c r="U2407" s="4" t="s">
        <v>73</v>
      </c>
      <c r="V2407" s="4" t="s">
        <v>74</v>
      </c>
      <c r="W2407" s="4" t="s">
        <v>327</v>
      </c>
      <c r="X2407" s="4" t="s">
        <v>10629</v>
      </c>
      <c r="Y2407" s="4" t="s">
        <v>8096</v>
      </c>
      <c r="Z2407" s="4" t="s">
        <v>4541</v>
      </c>
      <c r="AC2407" s="4">
        <v>66</v>
      </c>
      <c r="AD2407" s="4" t="s">
        <v>671</v>
      </c>
      <c r="AE2407" s="4" t="s">
        <v>672</v>
      </c>
      <c r="AJ2407" s="4" t="s">
        <v>34</v>
      </c>
      <c r="AK2407" s="4" t="s">
        <v>35</v>
      </c>
      <c r="AL2407" s="4" t="s">
        <v>163</v>
      </c>
      <c r="AM2407" s="4" t="s">
        <v>164</v>
      </c>
      <c r="AT2407" s="4" t="s">
        <v>82</v>
      </c>
      <c r="AU2407" s="4" t="s">
        <v>83</v>
      </c>
      <c r="AV2407" s="4" t="s">
        <v>8031</v>
      </c>
      <c r="AW2407" s="4" t="s">
        <v>8032</v>
      </c>
      <c r="BG2407" s="4" t="s">
        <v>82</v>
      </c>
      <c r="BH2407" s="4" t="s">
        <v>83</v>
      </c>
      <c r="BI2407" s="4" t="s">
        <v>8033</v>
      </c>
      <c r="BJ2407" s="4" t="s">
        <v>8034</v>
      </c>
      <c r="BK2407" s="4" t="s">
        <v>82</v>
      </c>
      <c r="BL2407" s="4" t="s">
        <v>83</v>
      </c>
      <c r="BM2407" s="4" t="s">
        <v>4725</v>
      </c>
      <c r="BN2407" s="4" t="s">
        <v>4668</v>
      </c>
      <c r="BO2407" s="4" t="s">
        <v>82</v>
      </c>
      <c r="BP2407" s="4" t="s">
        <v>83</v>
      </c>
      <c r="BQ2407" s="4" t="s">
        <v>8097</v>
      </c>
      <c r="BR2407" s="4" t="s">
        <v>8098</v>
      </c>
      <c r="BS2407" s="4" t="s">
        <v>260</v>
      </c>
      <c r="BT2407" s="4" t="s">
        <v>261</v>
      </c>
    </row>
    <row r="2408" spans="1:72" ht="13.5" customHeight="1">
      <c r="A2408" s="6" t="str">
        <f>HYPERLINK("http://kyu.snu.ac.kr/sdhj/index.jsp?type=hj/GK14791_00IM0001_165b.jpg","1870_해북촌_165b")</f>
        <v>1870_해북촌_165b</v>
      </c>
      <c r="B2408" s="4">
        <v>1870</v>
      </c>
      <c r="C2408" s="4" t="s">
        <v>9847</v>
      </c>
      <c r="D2408" s="4" t="s">
        <v>9848</v>
      </c>
      <c r="E2408" s="4">
        <v>2407</v>
      </c>
      <c r="F2408" s="4">
        <v>16</v>
      </c>
      <c r="G2408" s="4" t="s">
        <v>7883</v>
      </c>
      <c r="H2408" s="4" t="s">
        <v>7884</v>
      </c>
      <c r="I2408" s="4">
        <v>3</v>
      </c>
      <c r="L2408" s="4">
        <v>3</v>
      </c>
      <c r="M2408" s="4" t="s">
        <v>8067</v>
      </c>
      <c r="N2408" s="4" t="s">
        <v>8095</v>
      </c>
      <c r="S2408" s="4" t="s">
        <v>96</v>
      </c>
      <c r="T2408" s="4" t="s">
        <v>97</v>
      </c>
      <c r="W2408" s="4" t="s">
        <v>688</v>
      </c>
      <c r="X2408" s="4" t="s">
        <v>689</v>
      </c>
      <c r="Y2408" s="4" t="s">
        <v>100</v>
      </c>
      <c r="Z2408" s="4" t="s">
        <v>101</v>
      </c>
      <c r="AC2408" s="4">
        <v>52</v>
      </c>
      <c r="AD2408" s="4" t="s">
        <v>380</v>
      </c>
      <c r="AE2408" s="4" t="s">
        <v>381</v>
      </c>
      <c r="AJ2408" s="4" t="s">
        <v>104</v>
      </c>
      <c r="AK2408" s="4" t="s">
        <v>105</v>
      </c>
      <c r="AL2408" s="4" t="s">
        <v>115</v>
      </c>
      <c r="AM2408" s="4" t="s">
        <v>10630</v>
      </c>
      <c r="AT2408" s="4" t="s">
        <v>82</v>
      </c>
      <c r="AU2408" s="4" t="s">
        <v>83</v>
      </c>
      <c r="AV2408" s="4" t="s">
        <v>8099</v>
      </c>
      <c r="AW2408" s="4" t="s">
        <v>8100</v>
      </c>
      <c r="BG2408" s="4" t="s">
        <v>82</v>
      </c>
      <c r="BH2408" s="4" t="s">
        <v>83</v>
      </c>
      <c r="BI2408" s="4" t="s">
        <v>8101</v>
      </c>
      <c r="BJ2408" s="4" t="s">
        <v>8102</v>
      </c>
      <c r="BK2408" s="4" t="s">
        <v>82</v>
      </c>
      <c r="BL2408" s="4" t="s">
        <v>83</v>
      </c>
      <c r="BM2408" s="4" t="s">
        <v>8103</v>
      </c>
      <c r="BN2408" s="4" t="s">
        <v>3137</v>
      </c>
      <c r="BO2408" s="4" t="s">
        <v>82</v>
      </c>
      <c r="BP2408" s="4" t="s">
        <v>83</v>
      </c>
      <c r="BQ2408" s="4" t="s">
        <v>8104</v>
      </c>
      <c r="BR2408" s="4" t="s">
        <v>8105</v>
      </c>
      <c r="BS2408" s="4" t="s">
        <v>488</v>
      </c>
      <c r="BT2408" s="4" t="s">
        <v>489</v>
      </c>
    </row>
    <row r="2409" spans="1:72" ht="13.5" customHeight="1">
      <c r="A2409" s="6" t="str">
        <f>HYPERLINK("http://kyu.snu.ac.kr/sdhj/index.jsp?type=hj/GK14791_00IM0001_165b.jpg","1870_해북촌_165b")</f>
        <v>1870_해북촌_165b</v>
      </c>
      <c r="B2409" s="4">
        <v>1870</v>
      </c>
      <c r="C2409" s="4" t="s">
        <v>9466</v>
      </c>
      <c r="D2409" s="4" t="s">
        <v>9467</v>
      </c>
      <c r="E2409" s="4">
        <v>2408</v>
      </c>
      <c r="F2409" s="4">
        <v>16</v>
      </c>
      <c r="G2409" s="4" t="s">
        <v>7883</v>
      </c>
      <c r="H2409" s="4" t="s">
        <v>7884</v>
      </c>
      <c r="I2409" s="4">
        <v>3</v>
      </c>
      <c r="L2409" s="4">
        <v>3</v>
      </c>
      <c r="M2409" s="4" t="s">
        <v>8067</v>
      </c>
      <c r="N2409" s="4" t="s">
        <v>8095</v>
      </c>
      <c r="S2409" s="4" t="s">
        <v>116</v>
      </c>
      <c r="T2409" s="4" t="s">
        <v>117</v>
      </c>
      <c r="Y2409" s="4" t="s">
        <v>8106</v>
      </c>
      <c r="Z2409" s="4" t="s">
        <v>8107</v>
      </c>
      <c r="AC2409" s="4">
        <v>15</v>
      </c>
      <c r="AD2409" s="4" t="s">
        <v>218</v>
      </c>
      <c r="AE2409" s="4" t="s">
        <v>219</v>
      </c>
    </row>
    <row r="2410" spans="1:72" ht="13.5" customHeight="1">
      <c r="A2410" s="6" t="str">
        <f>HYPERLINK("http://kyu.snu.ac.kr/sdhj/index.jsp?type=hj/GK14791_00IM0001_165b.jpg","1870_해북촌_165b")</f>
        <v>1870_해북촌_165b</v>
      </c>
      <c r="B2410" s="4">
        <v>1870</v>
      </c>
      <c r="C2410" s="4" t="s">
        <v>9052</v>
      </c>
      <c r="D2410" s="4" t="s">
        <v>9053</v>
      </c>
      <c r="E2410" s="4">
        <v>2409</v>
      </c>
      <c r="F2410" s="4">
        <v>16</v>
      </c>
      <c r="G2410" s="4" t="s">
        <v>7883</v>
      </c>
      <c r="H2410" s="4" t="s">
        <v>7884</v>
      </c>
      <c r="I2410" s="4">
        <v>3</v>
      </c>
      <c r="L2410" s="4">
        <v>3</v>
      </c>
      <c r="M2410" s="4" t="s">
        <v>8067</v>
      </c>
      <c r="N2410" s="4" t="s">
        <v>8095</v>
      </c>
      <c r="T2410" s="4" t="s">
        <v>10445</v>
      </c>
      <c r="U2410" s="4" t="s">
        <v>138</v>
      </c>
      <c r="V2410" s="4" t="s">
        <v>139</v>
      </c>
      <c r="Y2410" s="4" t="s">
        <v>1220</v>
      </c>
      <c r="Z2410" s="4" t="s">
        <v>1221</v>
      </c>
      <c r="AD2410" s="4" t="s">
        <v>134</v>
      </c>
      <c r="AE2410" s="4" t="s">
        <v>135</v>
      </c>
    </row>
    <row r="2411" spans="1:72" ht="13.5" customHeight="1">
      <c r="A2411" s="6" t="str">
        <f>HYPERLINK("http://kyu.snu.ac.kr/sdhj/index.jsp?type=hj/GK14791_00IM0001_165b.jpg","1870_해북촌_165b")</f>
        <v>1870_해북촌_165b</v>
      </c>
      <c r="B2411" s="4">
        <v>1870</v>
      </c>
      <c r="C2411" s="4" t="s">
        <v>9052</v>
      </c>
      <c r="D2411" s="4" t="s">
        <v>9053</v>
      </c>
      <c r="E2411" s="4">
        <v>2410</v>
      </c>
      <c r="F2411" s="4">
        <v>16</v>
      </c>
      <c r="G2411" s="4" t="s">
        <v>7883</v>
      </c>
      <c r="H2411" s="4" t="s">
        <v>7884</v>
      </c>
      <c r="I2411" s="4">
        <v>3</v>
      </c>
      <c r="L2411" s="4">
        <v>3</v>
      </c>
      <c r="M2411" s="4" t="s">
        <v>8067</v>
      </c>
      <c r="N2411" s="4" t="s">
        <v>8095</v>
      </c>
      <c r="T2411" s="4" t="s">
        <v>10445</v>
      </c>
      <c r="U2411" s="4" t="s">
        <v>138</v>
      </c>
      <c r="V2411" s="4" t="s">
        <v>139</v>
      </c>
      <c r="Y2411" s="4" t="s">
        <v>8108</v>
      </c>
      <c r="Z2411" s="4" t="s">
        <v>8109</v>
      </c>
      <c r="AD2411" s="4" t="s">
        <v>127</v>
      </c>
      <c r="AE2411" s="4" t="s">
        <v>128</v>
      </c>
    </row>
    <row r="2412" spans="1:72" ht="13.5" customHeight="1">
      <c r="A2412" s="6" t="str">
        <f>HYPERLINK("http://kyu.snu.ac.kr/sdhj/index.jsp?type=hj/GK14791_00IM0001_166a.jpg","1870_해북촌_166a")</f>
        <v>1870_해북촌_166a</v>
      </c>
      <c r="B2412" s="4">
        <v>1870</v>
      </c>
      <c r="C2412" s="4" t="s">
        <v>9052</v>
      </c>
      <c r="D2412" s="4" t="s">
        <v>9053</v>
      </c>
      <c r="E2412" s="4">
        <v>2411</v>
      </c>
      <c r="F2412" s="4">
        <v>16</v>
      </c>
      <c r="G2412" s="4" t="s">
        <v>7883</v>
      </c>
      <c r="H2412" s="4" t="s">
        <v>7884</v>
      </c>
      <c r="I2412" s="4">
        <v>3</v>
      </c>
      <c r="L2412" s="4">
        <v>4</v>
      </c>
      <c r="M2412" s="4" t="s">
        <v>8110</v>
      </c>
      <c r="N2412" s="4" t="s">
        <v>8111</v>
      </c>
      <c r="T2412" s="4" t="s">
        <v>9121</v>
      </c>
      <c r="U2412" s="4" t="s">
        <v>73</v>
      </c>
      <c r="V2412" s="4" t="s">
        <v>74</v>
      </c>
      <c r="W2412" s="4" t="s">
        <v>426</v>
      </c>
      <c r="X2412" s="4" t="s">
        <v>427</v>
      </c>
      <c r="Y2412" s="4" t="s">
        <v>4496</v>
      </c>
      <c r="Z2412" s="4" t="s">
        <v>4497</v>
      </c>
      <c r="AC2412" s="4">
        <v>63</v>
      </c>
      <c r="AD2412" s="4" t="s">
        <v>319</v>
      </c>
      <c r="AE2412" s="4" t="s">
        <v>320</v>
      </c>
      <c r="AJ2412" s="4" t="s">
        <v>34</v>
      </c>
      <c r="AK2412" s="4" t="s">
        <v>35</v>
      </c>
      <c r="AL2412" s="4" t="s">
        <v>428</v>
      </c>
      <c r="AM2412" s="4" t="s">
        <v>429</v>
      </c>
      <c r="AT2412" s="4" t="s">
        <v>82</v>
      </c>
      <c r="AU2412" s="4" t="s">
        <v>83</v>
      </c>
      <c r="AV2412" s="4" t="s">
        <v>2209</v>
      </c>
      <c r="AW2412" s="4" t="s">
        <v>2210</v>
      </c>
      <c r="BG2412" s="4" t="s">
        <v>82</v>
      </c>
      <c r="BH2412" s="4" t="s">
        <v>83</v>
      </c>
      <c r="BI2412" s="4" t="s">
        <v>6028</v>
      </c>
      <c r="BJ2412" s="4" t="s">
        <v>6029</v>
      </c>
      <c r="BK2412" s="4" t="s">
        <v>82</v>
      </c>
      <c r="BL2412" s="4" t="s">
        <v>83</v>
      </c>
      <c r="BM2412" s="4" t="s">
        <v>9672</v>
      </c>
      <c r="BN2412" s="4" t="s">
        <v>10631</v>
      </c>
      <c r="BO2412" s="4" t="s">
        <v>82</v>
      </c>
      <c r="BP2412" s="4" t="s">
        <v>83</v>
      </c>
      <c r="BQ2412" s="4" t="s">
        <v>8112</v>
      </c>
      <c r="BR2412" s="4" t="s">
        <v>8113</v>
      </c>
      <c r="BS2412" s="4" t="s">
        <v>7785</v>
      </c>
      <c r="BT2412" s="4" t="s">
        <v>7786</v>
      </c>
    </row>
    <row r="2413" spans="1:72" ht="13.5" customHeight="1">
      <c r="A2413" s="6" t="str">
        <f>HYPERLINK("http://kyu.snu.ac.kr/sdhj/index.jsp?type=hj/GK14791_00IM0001_166a.jpg","1870_해북촌_166a")</f>
        <v>1870_해북촌_166a</v>
      </c>
      <c r="B2413" s="4">
        <v>1870</v>
      </c>
      <c r="C2413" s="4" t="s">
        <v>9337</v>
      </c>
      <c r="D2413" s="4" t="s">
        <v>9338</v>
      </c>
      <c r="E2413" s="4">
        <v>2412</v>
      </c>
      <c r="F2413" s="4">
        <v>16</v>
      </c>
      <c r="G2413" s="4" t="s">
        <v>7883</v>
      </c>
      <c r="H2413" s="4" t="s">
        <v>7884</v>
      </c>
      <c r="I2413" s="4">
        <v>3</v>
      </c>
      <c r="L2413" s="4">
        <v>4</v>
      </c>
      <c r="M2413" s="4" t="s">
        <v>8110</v>
      </c>
      <c r="N2413" s="4" t="s">
        <v>8111</v>
      </c>
      <c r="S2413" s="4" t="s">
        <v>96</v>
      </c>
      <c r="T2413" s="4" t="s">
        <v>97</v>
      </c>
      <c r="W2413" s="4" t="s">
        <v>126</v>
      </c>
      <c r="X2413" s="4" t="s">
        <v>9138</v>
      </c>
      <c r="Y2413" s="4" t="s">
        <v>100</v>
      </c>
      <c r="Z2413" s="4" t="s">
        <v>101</v>
      </c>
      <c r="AC2413" s="4">
        <v>53</v>
      </c>
      <c r="AD2413" s="4" t="s">
        <v>142</v>
      </c>
      <c r="AE2413" s="4" t="s">
        <v>143</v>
      </c>
      <c r="AJ2413" s="4" t="s">
        <v>34</v>
      </c>
      <c r="AK2413" s="4" t="s">
        <v>35</v>
      </c>
      <c r="AL2413" s="4" t="s">
        <v>115</v>
      </c>
      <c r="AM2413" s="4" t="s">
        <v>9933</v>
      </c>
      <c r="AT2413" s="4" t="s">
        <v>82</v>
      </c>
      <c r="AU2413" s="4" t="s">
        <v>83</v>
      </c>
      <c r="AV2413" s="4" t="s">
        <v>8993</v>
      </c>
      <c r="AW2413" s="4" t="s">
        <v>2843</v>
      </c>
      <c r="BG2413" s="4" t="s">
        <v>82</v>
      </c>
      <c r="BH2413" s="4" t="s">
        <v>83</v>
      </c>
      <c r="BI2413" s="4" t="s">
        <v>8114</v>
      </c>
      <c r="BJ2413" s="4" t="s">
        <v>3747</v>
      </c>
      <c r="BK2413" s="4" t="s">
        <v>82</v>
      </c>
      <c r="BL2413" s="4" t="s">
        <v>83</v>
      </c>
      <c r="BM2413" s="4" t="s">
        <v>8115</v>
      </c>
      <c r="BN2413" s="4" t="s">
        <v>1716</v>
      </c>
      <c r="BO2413" s="4" t="s">
        <v>82</v>
      </c>
      <c r="BP2413" s="4" t="s">
        <v>83</v>
      </c>
      <c r="BQ2413" s="4" t="s">
        <v>8116</v>
      </c>
      <c r="BR2413" s="4" t="s">
        <v>8117</v>
      </c>
      <c r="BS2413" s="4" t="s">
        <v>572</v>
      </c>
      <c r="BT2413" s="4" t="s">
        <v>573</v>
      </c>
    </row>
    <row r="2414" spans="1:72" ht="13.5" customHeight="1">
      <c r="A2414" s="6" t="str">
        <f>HYPERLINK("http://kyu.snu.ac.kr/sdhj/index.jsp?type=hj/GK14791_00IM0001_166a.jpg","1870_해북촌_166a")</f>
        <v>1870_해북촌_166a</v>
      </c>
      <c r="B2414" s="4">
        <v>1870</v>
      </c>
      <c r="C2414" s="4" t="s">
        <v>9169</v>
      </c>
      <c r="D2414" s="4" t="s">
        <v>9170</v>
      </c>
      <c r="E2414" s="4">
        <v>2413</v>
      </c>
      <c r="F2414" s="4">
        <v>16</v>
      </c>
      <c r="G2414" s="4" t="s">
        <v>7883</v>
      </c>
      <c r="H2414" s="4" t="s">
        <v>7884</v>
      </c>
      <c r="I2414" s="4">
        <v>3</v>
      </c>
      <c r="L2414" s="4">
        <v>4</v>
      </c>
      <c r="M2414" s="4" t="s">
        <v>8110</v>
      </c>
      <c r="N2414" s="4" t="s">
        <v>8111</v>
      </c>
      <c r="T2414" s="4" t="s">
        <v>9139</v>
      </c>
      <c r="U2414" s="4" t="s">
        <v>138</v>
      </c>
      <c r="V2414" s="4" t="s">
        <v>139</v>
      </c>
      <c r="Y2414" s="4" t="s">
        <v>8118</v>
      </c>
      <c r="Z2414" s="4" t="s">
        <v>8119</v>
      </c>
      <c r="AD2414" s="4" t="s">
        <v>274</v>
      </c>
      <c r="AE2414" s="4" t="s">
        <v>275</v>
      </c>
    </row>
    <row r="2415" spans="1:72" ht="13.5" customHeight="1">
      <c r="A2415" s="6" t="str">
        <f>HYPERLINK("http://kyu.snu.ac.kr/sdhj/index.jsp?type=hj/GK14791_00IM0001_166a.jpg","1870_해북촌_166a")</f>
        <v>1870_해북촌_166a</v>
      </c>
      <c r="B2415" s="4">
        <v>1870</v>
      </c>
      <c r="C2415" s="4" t="s">
        <v>9127</v>
      </c>
      <c r="D2415" s="4" t="s">
        <v>9128</v>
      </c>
      <c r="E2415" s="4">
        <v>2414</v>
      </c>
      <c r="F2415" s="4">
        <v>16</v>
      </c>
      <c r="G2415" s="4" t="s">
        <v>7883</v>
      </c>
      <c r="H2415" s="4" t="s">
        <v>7884</v>
      </c>
      <c r="I2415" s="4">
        <v>3</v>
      </c>
      <c r="L2415" s="4">
        <v>4</v>
      </c>
      <c r="M2415" s="4" t="s">
        <v>8110</v>
      </c>
      <c r="N2415" s="4" t="s">
        <v>8111</v>
      </c>
      <c r="T2415" s="4" t="s">
        <v>9139</v>
      </c>
      <c r="U2415" s="4" t="s">
        <v>138</v>
      </c>
      <c r="V2415" s="4" t="s">
        <v>139</v>
      </c>
      <c r="Y2415" s="4" t="s">
        <v>4487</v>
      </c>
      <c r="Z2415" s="4" t="s">
        <v>4488</v>
      </c>
      <c r="AD2415" s="4" t="s">
        <v>238</v>
      </c>
      <c r="AE2415" s="4" t="s">
        <v>239</v>
      </c>
    </row>
    <row r="2416" spans="1:72" ht="13.5" customHeight="1">
      <c r="A2416" s="6" t="str">
        <f>HYPERLINK("http://kyu.snu.ac.kr/sdhj/index.jsp?type=hj/GK14791_00IM0001_166a.jpg","1870_해북촌_166a")</f>
        <v>1870_해북촌_166a</v>
      </c>
      <c r="B2416" s="4">
        <v>1870</v>
      </c>
      <c r="C2416" s="4" t="s">
        <v>9127</v>
      </c>
      <c r="D2416" s="4" t="s">
        <v>9128</v>
      </c>
      <c r="E2416" s="4">
        <v>2415</v>
      </c>
      <c r="F2416" s="4">
        <v>16</v>
      </c>
      <c r="G2416" s="4" t="s">
        <v>7883</v>
      </c>
      <c r="H2416" s="4" t="s">
        <v>7884</v>
      </c>
      <c r="I2416" s="4">
        <v>3</v>
      </c>
      <c r="L2416" s="4">
        <v>5</v>
      </c>
      <c r="M2416" s="4" t="s">
        <v>8120</v>
      </c>
      <c r="N2416" s="4" t="s">
        <v>8121</v>
      </c>
      <c r="T2416" s="4" t="s">
        <v>9416</v>
      </c>
      <c r="U2416" s="4" t="s">
        <v>73</v>
      </c>
      <c r="V2416" s="4" t="s">
        <v>74</v>
      </c>
      <c r="W2416" s="4" t="s">
        <v>126</v>
      </c>
      <c r="X2416" s="4" t="s">
        <v>10632</v>
      </c>
      <c r="Y2416" s="4" t="s">
        <v>10633</v>
      </c>
      <c r="Z2416" s="4" t="s">
        <v>8122</v>
      </c>
      <c r="AC2416" s="4">
        <v>55</v>
      </c>
      <c r="AD2416" s="4" t="s">
        <v>258</v>
      </c>
      <c r="AE2416" s="4" t="s">
        <v>259</v>
      </c>
      <c r="AJ2416" s="4" t="s">
        <v>34</v>
      </c>
      <c r="AK2416" s="4" t="s">
        <v>35</v>
      </c>
      <c r="AL2416" s="4" t="s">
        <v>1581</v>
      </c>
      <c r="AM2416" s="4" t="s">
        <v>1582</v>
      </c>
      <c r="AT2416" s="4" t="s">
        <v>82</v>
      </c>
      <c r="AU2416" s="4" t="s">
        <v>83</v>
      </c>
      <c r="AV2416" s="4" t="s">
        <v>8123</v>
      </c>
      <c r="AW2416" s="4" t="s">
        <v>8124</v>
      </c>
      <c r="BG2416" s="4" t="s">
        <v>82</v>
      </c>
      <c r="BH2416" s="4" t="s">
        <v>83</v>
      </c>
      <c r="BI2416" s="4" t="s">
        <v>8125</v>
      </c>
      <c r="BJ2416" s="4" t="s">
        <v>8126</v>
      </c>
      <c r="BK2416" s="4" t="s">
        <v>82</v>
      </c>
      <c r="BL2416" s="4" t="s">
        <v>83</v>
      </c>
      <c r="BM2416" s="4" t="s">
        <v>8127</v>
      </c>
      <c r="BN2416" s="4" t="s">
        <v>3997</v>
      </c>
      <c r="BO2416" s="4" t="s">
        <v>82</v>
      </c>
      <c r="BP2416" s="4" t="s">
        <v>83</v>
      </c>
      <c r="BQ2416" s="4" t="s">
        <v>8128</v>
      </c>
      <c r="BR2416" s="4" t="s">
        <v>8129</v>
      </c>
      <c r="BS2416" s="4" t="s">
        <v>428</v>
      </c>
      <c r="BT2416" s="4" t="s">
        <v>429</v>
      </c>
    </row>
    <row r="2417" spans="1:72" ht="13.5" customHeight="1">
      <c r="A2417" s="6" t="str">
        <f>HYPERLINK("http://kyu.snu.ac.kr/sdhj/index.jsp?type=hj/GK14791_00IM0001_166a.jpg","1870_해북촌_166a")</f>
        <v>1870_해북촌_166a</v>
      </c>
      <c r="B2417" s="4">
        <v>1870</v>
      </c>
      <c r="C2417" s="4" t="s">
        <v>9127</v>
      </c>
      <c r="D2417" s="4" t="s">
        <v>9128</v>
      </c>
      <c r="E2417" s="4">
        <v>2416</v>
      </c>
      <c r="F2417" s="4">
        <v>16</v>
      </c>
      <c r="G2417" s="4" t="s">
        <v>7883</v>
      </c>
      <c r="H2417" s="4" t="s">
        <v>7884</v>
      </c>
      <c r="I2417" s="4">
        <v>3</v>
      </c>
      <c r="L2417" s="4">
        <v>5</v>
      </c>
      <c r="M2417" s="4" t="s">
        <v>8120</v>
      </c>
      <c r="N2417" s="4" t="s">
        <v>8121</v>
      </c>
      <c r="S2417" s="4" t="s">
        <v>96</v>
      </c>
      <c r="T2417" s="4" t="s">
        <v>97</v>
      </c>
      <c r="W2417" s="4" t="s">
        <v>126</v>
      </c>
      <c r="X2417" s="4" t="s">
        <v>10632</v>
      </c>
      <c r="Y2417" s="4" t="s">
        <v>100</v>
      </c>
      <c r="Z2417" s="4" t="s">
        <v>101</v>
      </c>
      <c r="AC2417" s="4">
        <v>43</v>
      </c>
      <c r="AD2417" s="4" t="s">
        <v>274</v>
      </c>
      <c r="AE2417" s="4" t="s">
        <v>275</v>
      </c>
      <c r="AJ2417" s="4" t="s">
        <v>34</v>
      </c>
      <c r="AK2417" s="4" t="s">
        <v>35</v>
      </c>
      <c r="AL2417" s="4" t="s">
        <v>115</v>
      </c>
      <c r="AM2417" s="4" t="s">
        <v>10634</v>
      </c>
      <c r="AT2417" s="4" t="s">
        <v>82</v>
      </c>
      <c r="AU2417" s="4" t="s">
        <v>83</v>
      </c>
      <c r="AV2417" s="4" t="s">
        <v>8994</v>
      </c>
      <c r="AW2417" s="4" t="s">
        <v>8130</v>
      </c>
      <c r="BG2417" s="4" t="s">
        <v>82</v>
      </c>
      <c r="BH2417" s="4" t="s">
        <v>83</v>
      </c>
      <c r="BI2417" s="4" t="s">
        <v>8131</v>
      </c>
      <c r="BJ2417" s="4" t="s">
        <v>8132</v>
      </c>
      <c r="BK2417" s="4" t="s">
        <v>82</v>
      </c>
      <c r="BL2417" s="4" t="s">
        <v>83</v>
      </c>
      <c r="BM2417" s="4" t="s">
        <v>8133</v>
      </c>
      <c r="BN2417" s="4" t="s">
        <v>6992</v>
      </c>
      <c r="BO2417" s="4" t="s">
        <v>82</v>
      </c>
      <c r="BP2417" s="4" t="s">
        <v>83</v>
      </c>
      <c r="BQ2417" s="4" t="s">
        <v>8134</v>
      </c>
      <c r="BR2417" s="4" t="s">
        <v>8135</v>
      </c>
      <c r="BS2417" s="4" t="s">
        <v>222</v>
      </c>
      <c r="BT2417" s="4" t="s">
        <v>223</v>
      </c>
    </row>
    <row r="2418" spans="1:72" ht="13.5" customHeight="1">
      <c r="A2418" s="6" t="str">
        <f>HYPERLINK("http://kyu.snu.ac.kr/sdhj/index.jsp?type=hj/GK14791_00IM0001_166a.jpg","1870_해북촌_166a")</f>
        <v>1870_해북촌_166a</v>
      </c>
      <c r="B2418" s="4">
        <v>1870</v>
      </c>
      <c r="C2418" s="4" t="s">
        <v>9024</v>
      </c>
      <c r="D2418" s="4" t="s">
        <v>9025</v>
      </c>
      <c r="E2418" s="4">
        <v>2417</v>
      </c>
      <c r="F2418" s="4">
        <v>16</v>
      </c>
      <c r="G2418" s="4" t="s">
        <v>7883</v>
      </c>
      <c r="H2418" s="4" t="s">
        <v>7884</v>
      </c>
      <c r="I2418" s="4">
        <v>3</v>
      </c>
      <c r="L2418" s="4">
        <v>5</v>
      </c>
      <c r="M2418" s="4" t="s">
        <v>8120</v>
      </c>
      <c r="N2418" s="4" t="s">
        <v>8121</v>
      </c>
      <c r="S2418" s="4" t="s">
        <v>116</v>
      </c>
      <c r="T2418" s="4" t="s">
        <v>117</v>
      </c>
      <c r="Y2418" s="4" t="s">
        <v>10635</v>
      </c>
      <c r="Z2418" s="4" t="s">
        <v>10636</v>
      </c>
      <c r="AC2418" s="4">
        <v>15</v>
      </c>
      <c r="AD2418" s="4" t="s">
        <v>218</v>
      </c>
      <c r="AE2418" s="4" t="s">
        <v>219</v>
      </c>
    </row>
    <row r="2419" spans="1:72" ht="13.5" customHeight="1">
      <c r="A2419" s="6" t="str">
        <f>HYPERLINK("http://kyu.snu.ac.kr/sdhj/index.jsp?type=hj/GK14791_00IM0001_166a.jpg","1870_해북촌_166a")</f>
        <v>1870_해북촌_166a</v>
      </c>
      <c r="B2419" s="4">
        <v>1870</v>
      </c>
      <c r="C2419" s="4" t="s">
        <v>10637</v>
      </c>
      <c r="D2419" s="4" t="s">
        <v>10638</v>
      </c>
      <c r="E2419" s="4">
        <v>2418</v>
      </c>
      <c r="F2419" s="4">
        <v>16</v>
      </c>
      <c r="G2419" s="4" t="s">
        <v>7883</v>
      </c>
      <c r="H2419" s="4" t="s">
        <v>7884</v>
      </c>
      <c r="I2419" s="4">
        <v>3</v>
      </c>
      <c r="L2419" s="4">
        <v>5</v>
      </c>
      <c r="M2419" s="4" t="s">
        <v>8120</v>
      </c>
      <c r="N2419" s="4" t="s">
        <v>8121</v>
      </c>
      <c r="T2419" s="4" t="s">
        <v>10639</v>
      </c>
      <c r="U2419" s="4" t="s">
        <v>138</v>
      </c>
      <c r="V2419" s="4" t="s">
        <v>139</v>
      </c>
      <c r="Y2419" s="4" t="s">
        <v>8136</v>
      </c>
      <c r="Z2419" s="4" t="s">
        <v>8137</v>
      </c>
      <c r="AD2419" s="4" t="s">
        <v>232</v>
      </c>
      <c r="AE2419" s="4" t="s">
        <v>233</v>
      </c>
    </row>
    <row r="2420" spans="1:72" ht="13.5" customHeight="1">
      <c r="A2420" s="6" t="str">
        <f>HYPERLINK("http://kyu.snu.ac.kr/sdhj/index.jsp?type=hj/GK14791_00IM0001_166a.jpg","1870_해북촌_166a")</f>
        <v>1870_해북촌_166a</v>
      </c>
      <c r="B2420" s="4">
        <v>1870</v>
      </c>
      <c r="C2420" s="4" t="s">
        <v>10640</v>
      </c>
      <c r="D2420" s="4" t="s">
        <v>10638</v>
      </c>
      <c r="E2420" s="4">
        <v>2419</v>
      </c>
      <c r="F2420" s="4">
        <v>16</v>
      </c>
      <c r="G2420" s="4" t="s">
        <v>7883</v>
      </c>
      <c r="H2420" s="4" t="s">
        <v>7884</v>
      </c>
      <c r="I2420" s="4">
        <v>3</v>
      </c>
      <c r="L2420" s="4">
        <v>5</v>
      </c>
      <c r="M2420" s="4" t="s">
        <v>8120</v>
      </c>
      <c r="N2420" s="4" t="s">
        <v>8121</v>
      </c>
      <c r="T2420" s="4" t="s">
        <v>10641</v>
      </c>
      <c r="U2420" s="4" t="s">
        <v>138</v>
      </c>
      <c r="V2420" s="4" t="s">
        <v>139</v>
      </c>
      <c r="Y2420" s="4" t="s">
        <v>3054</v>
      </c>
      <c r="Z2420" s="4" t="s">
        <v>3055</v>
      </c>
      <c r="AD2420" s="4" t="s">
        <v>319</v>
      </c>
      <c r="AE2420" s="4" t="s">
        <v>320</v>
      </c>
    </row>
    <row r="2421" spans="1:72" ht="13.5" customHeight="1">
      <c r="A2421" s="6" t="str">
        <f>HYPERLINK("http://kyu.snu.ac.kr/sdhj/index.jsp?type=hj/GK14791_00IM0001_166a.jpg","1870_해북촌_166a")</f>
        <v>1870_해북촌_166a</v>
      </c>
      <c r="B2421" s="4">
        <v>1870</v>
      </c>
      <c r="C2421" s="4" t="s">
        <v>10637</v>
      </c>
      <c r="D2421" s="4" t="s">
        <v>10642</v>
      </c>
      <c r="E2421" s="4">
        <v>2420</v>
      </c>
      <c r="F2421" s="4">
        <v>16</v>
      </c>
      <c r="G2421" s="4" t="s">
        <v>7883</v>
      </c>
      <c r="H2421" s="4" t="s">
        <v>7884</v>
      </c>
      <c r="I2421" s="4">
        <v>4</v>
      </c>
      <c r="J2421" s="4" t="s">
        <v>8138</v>
      </c>
      <c r="K2421" s="4" t="s">
        <v>8139</v>
      </c>
      <c r="L2421" s="4">
        <v>1</v>
      </c>
      <c r="M2421" s="4" t="s">
        <v>8140</v>
      </c>
      <c r="N2421" s="4" t="s">
        <v>8141</v>
      </c>
      <c r="T2421" s="4" t="s">
        <v>10643</v>
      </c>
      <c r="U2421" s="4" t="s">
        <v>73</v>
      </c>
      <c r="V2421" s="4" t="s">
        <v>74</v>
      </c>
      <c r="W2421" s="4" t="s">
        <v>5057</v>
      </c>
      <c r="X2421" s="4" t="s">
        <v>1279</v>
      </c>
      <c r="Y2421" s="4" t="s">
        <v>8142</v>
      </c>
      <c r="Z2421" s="4" t="s">
        <v>8143</v>
      </c>
      <c r="AC2421" s="4">
        <v>67</v>
      </c>
      <c r="AD2421" s="4" t="s">
        <v>238</v>
      </c>
      <c r="AE2421" s="4" t="s">
        <v>239</v>
      </c>
      <c r="AJ2421" s="4" t="s">
        <v>34</v>
      </c>
      <c r="AK2421" s="4" t="s">
        <v>35</v>
      </c>
      <c r="AL2421" s="4" t="s">
        <v>8144</v>
      </c>
      <c r="AM2421" s="4" t="s">
        <v>8145</v>
      </c>
      <c r="AT2421" s="4" t="s">
        <v>82</v>
      </c>
      <c r="AU2421" s="4" t="s">
        <v>83</v>
      </c>
      <c r="AV2421" s="4" t="s">
        <v>8146</v>
      </c>
      <c r="AW2421" s="4" t="s">
        <v>3527</v>
      </c>
      <c r="BG2421" s="4" t="s">
        <v>82</v>
      </c>
      <c r="BH2421" s="4" t="s">
        <v>83</v>
      </c>
      <c r="BI2421" s="4" t="s">
        <v>8147</v>
      </c>
      <c r="BJ2421" s="4" t="s">
        <v>8148</v>
      </c>
      <c r="BK2421" s="4" t="s">
        <v>82</v>
      </c>
      <c r="BL2421" s="4" t="s">
        <v>83</v>
      </c>
      <c r="BM2421" s="4" t="s">
        <v>8149</v>
      </c>
      <c r="BN2421" s="4" t="s">
        <v>3022</v>
      </c>
      <c r="BO2421" s="4" t="s">
        <v>82</v>
      </c>
      <c r="BP2421" s="4" t="s">
        <v>83</v>
      </c>
      <c r="BQ2421" s="4" t="s">
        <v>8150</v>
      </c>
      <c r="BR2421" s="4" t="s">
        <v>8151</v>
      </c>
      <c r="BS2421" s="4" t="s">
        <v>428</v>
      </c>
      <c r="BT2421" s="4" t="s">
        <v>429</v>
      </c>
    </row>
    <row r="2422" spans="1:72" ht="13.5" customHeight="1">
      <c r="A2422" s="6" t="str">
        <f>HYPERLINK("http://kyu.snu.ac.kr/sdhj/index.jsp?type=hj/GK14791_00IM0001_166a.jpg","1870_해북촌_166a")</f>
        <v>1870_해북촌_166a</v>
      </c>
      <c r="B2422" s="4">
        <v>1870</v>
      </c>
      <c r="C2422" s="4" t="s">
        <v>10637</v>
      </c>
      <c r="D2422" s="4" t="s">
        <v>10642</v>
      </c>
      <c r="E2422" s="4">
        <v>2421</v>
      </c>
      <c r="F2422" s="4">
        <v>16</v>
      </c>
      <c r="G2422" s="4" t="s">
        <v>7883</v>
      </c>
      <c r="H2422" s="4" t="s">
        <v>7884</v>
      </c>
      <c r="I2422" s="4">
        <v>4</v>
      </c>
      <c r="L2422" s="4">
        <v>1</v>
      </c>
      <c r="M2422" s="4" t="s">
        <v>8140</v>
      </c>
      <c r="N2422" s="4" t="s">
        <v>8141</v>
      </c>
      <c r="S2422" s="4" t="s">
        <v>96</v>
      </c>
      <c r="T2422" s="4" t="s">
        <v>97</v>
      </c>
      <c r="W2422" s="4" t="s">
        <v>647</v>
      </c>
      <c r="X2422" s="4" t="s">
        <v>648</v>
      </c>
      <c r="Y2422" s="4" t="s">
        <v>100</v>
      </c>
      <c r="Z2422" s="4" t="s">
        <v>101</v>
      </c>
      <c r="AC2422" s="4">
        <v>69</v>
      </c>
      <c r="AD2422" s="4" t="s">
        <v>238</v>
      </c>
      <c r="AE2422" s="4" t="s">
        <v>239</v>
      </c>
      <c r="AJ2422" s="4" t="s">
        <v>34</v>
      </c>
      <c r="AK2422" s="4" t="s">
        <v>35</v>
      </c>
      <c r="AL2422" s="4" t="s">
        <v>697</v>
      </c>
      <c r="AM2422" s="4" t="s">
        <v>698</v>
      </c>
      <c r="AT2422" s="4" t="s">
        <v>82</v>
      </c>
      <c r="AU2422" s="4" t="s">
        <v>83</v>
      </c>
      <c r="AV2422" s="4" t="s">
        <v>4465</v>
      </c>
      <c r="AW2422" s="4" t="s">
        <v>4466</v>
      </c>
      <c r="BG2422" s="4" t="s">
        <v>82</v>
      </c>
      <c r="BH2422" s="4" t="s">
        <v>83</v>
      </c>
      <c r="BI2422" s="4" t="s">
        <v>3329</v>
      </c>
      <c r="BJ2422" s="4" t="s">
        <v>3330</v>
      </c>
      <c r="BK2422" s="4" t="s">
        <v>82</v>
      </c>
      <c r="BL2422" s="4" t="s">
        <v>83</v>
      </c>
      <c r="BM2422" s="4" t="s">
        <v>4469</v>
      </c>
      <c r="BN2422" s="4" t="s">
        <v>4470</v>
      </c>
      <c r="BO2422" s="4" t="s">
        <v>82</v>
      </c>
      <c r="BP2422" s="4" t="s">
        <v>83</v>
      </c>
      <c r="BQ2422" s="4" t="s">
        <v>8152</v>
      </c>
      <c r="BR2422" s="4" t="s">
        <v>4472</v>
      </c>
      <c r="BS2422" s="4" t="s">
        <v>8153</v>
      </c>
      <c r="BT2422" s="4" t="s">
        <v>4474</v>
      </c>
    </row>
    <row r="2423" spans="1:72" ht="13.5" customHeight="1">
      <c r="A2423" s="6" t="str">
        <f>HYPERLINK("http://kyu.snu.ac.kr/sdhj/index.jsp?type=hj/GK14791_00IM0001_166a.jpg","1870_해북촌_166a")</f>
        <v>1870_해북촌_166a</v>
      </c>
      <c r="B2423" s="4">
        <v>1870</v>
      </c>
      <c r="C2423" s="4" t="s">
        <v>10644</v>
      </c>
      <c r="D2423" s="4" t="s">
        <v>10642</v>
      </c>
      <c r="E2423" s="4">
        <v>2422</v>
      </c>
      <c r="F2423" s="4">
        <v>16</v>
      </c>
      <c r="G2423" s="4" t="s">
        <v>7883</v>
      </c>
      <c r="H2423" s="4" t="s">
        <v>7884</v>
      </c>
      <c r="I2423" s="4">
        <v>4</v>
      </c>
      <c r="L2423" s="4">
        <v>1</v>
      </c>
      <c r="M2423" s="4" t="s">
        <v>8140</v>
      </c>
      <c r="N2423" s="4" t="s">
        <v>8141</v>
      </c>
      <c r="S2423" s="4" t="s">
        <v>116</v>
      </c>
      <c r="T2423" s="4" t="s">
        <v>117</v>
      </c>
      <c r="Y2423" s="4" t="s">
        <v>8154</v>
      </c>
      <c r="Z2423" s="4" t="s">
        <v>1685</v>
      </c>
      <c r="AC2423" s="4">
        <v>41</v>
      </c>
      <c r="AD2423" s="4" t="s">
        <v>232</v>
      </c>
      <c r="AE2423" s="4" t="s">
        <v>233</v>
      </c>
    </row>
    <row r="2424" spans="1:72" ht="13.5" customHeight="1">
      <c r="A2424" s="6" t="str">
        <f>HYPERLINK("http://kyu.snu.ac.kr/sdhj/index.jsp?type=hj/GK14791_00IM0001_166a.jpg","1870_해북촌_166a")</f>
        <v>1870_해북촌_166a</v>
      </c>
      <c r="B2424" s="4">
        <v>1870</v>
      </c>
      <c r="C2424" s="4" t="s">
        <v>10637</v>
      </c>
      <c r="D2424" s="4" t="s">
        <v>10642</v>
      </c>
      <c r="E2424" s="4">
        <v>2423</v>
      </c>
      <c r="F2424" s="4">
        <v>16</v>
      </c>
      <c r="G2424" s="4" t="s">
        <v>7883</v>
      </c>
      <c r="H2424" s="4" t="s">
        <v>7884</v>
      </c>
      <c r="I2424" s="4">
        <v>4</v>
      </c>
      <c r="L2424" s="4">
        <v>1</v>
      </c>
      <c r="M2424" s="4" t="s">
        <v>8140</v>
      </c>
      <c r="N2424" s="4" t="s">
        <v>8141</v>
      </c>
      <c r="S2424" s="4" t="s">
        <v>124</v>
      </c>
      <c r="T2424" s="4" t="s">
        <v>125</v>
      </c>
      <c r="W2424" s="4" t="s">
        <v>688</v>
      </c>
      <c r="X2424" s="4" t="s">
        <v>689</v>
      </c>
      <c r="Y2424" s="4" t="s">
        <v>100</v>
      </c>
      <c r="Z2424" s="4" t="s">
        <v>101</v>
      </c>
      <c r="AC2424" s="4">
        <v>31</v>
      </c>
      <c r="AD2424" s="4" t="s">
        <v>771</v>
      </c>
      <c r="AE2424" s="4" t="s">
        <v>772</v>
      </c>
    </row>
    <row r="2425" spans="1:72" ht="13.5" customHeight="1">
      <c r="A2425" s="6" t="str">
        <f>HYPERLINK("http://kyu.snu.ac.kr/sdhj/index.jsp?type=hj/GK14791_00IM0001_166a.jpg","1870_해북촌_166a")</f>
        <v>1870_해북촌_166a</v>
      </c>
      <c r="B2425" s="4">
        <v>1870</v>
      </c>
      <c r="C2425" s="4" t="s">
        <v>10637</v>
      </c>
      <c r="D2425" s="4" t="s">
        <v>10642</v>
      </c>
      <c r="E2425" s="4">
        <v>2424</v>
      </c>
      <c r="F2425" s="4">
        <v>16</v>
      </c>
      <c r="G2425" s="4" t="s">
        <v>7883</v>
      </c>
      <c r="H2425" s="4" t="s">
        <v>7884</v>
      </c>
      <c r="I2425" s="4">
        <v>4</v>
      </c>
      <c r="L2425" s="4">
        <v>1</v>
      </c>
      <c r="M2425" s="4" t="s">
        <v>8140</v>
      </c>
      <c r="N2425" s="4" t="s">
        <v>8141</v>
      </c>
      <c r="S2425" s="4" t="s">
        <v>116</v>
      </c>
      <c r="T2425" s="4" t="s">
        <v>117</v>
      </c>
      <c r="Y2425" s="4" t="s">
        <v>2763</v>
      </c>
      <c r="Z2425" s="4" t="s">
        <v>2764</v>
      </c>
      <c r="AC2425" s="4">
        <v>38</v>
      </c>
      <c r="AD2425" s="4" t="s">
        <v>404</v>
      </c>
      <c r="AE2425" s="4" t="s">
        <v>405</v>
      </c>
    </row>
    <row r="2426" spans="1:72" ht="13.5" customHeight="1">
      <c r="A2426" s="6" t="str">
        <f>HYPERLINK("http://kyu.snu.ac.kr/sdhj/index.jsp?type=hj/GK14791_00IM0001_166a.jpg","1870_해북촌_166a")</f>
        <v>1870_해북촌_166a</v>
      </c>
      <c r="B2426" s="4">
        <v>1870</v>
      </c>
      <c r="C2426" s="4" t="s">
        <v>10637</v>
      </c>
      <c r="D2426" s="4" t="s">
        <v>10642</v>
      </c>
      <c r="E2426" s="4">
        <v>2425</v>
      </c>
      <c r="F2426" s="4">
        <v>16</v>
      </c>
      <c r="G2426" s="4" t="s">
        <v>7883</v>
      </c>
      <c r="H2426" s="4" t="s">
        <v>7884</v>
      </c>
      <c r="I2426" s="4">
        <v>4</v>
      </c>
      <c r="L2426" s="4">
        <v>1</v>
      </c>
      <c r="M2426" s="4" t="s">
        <v>8140</v>
      </c>
      <c r="N2426" s="4" t="s">
        <v>8141</v>
      </c>
      <c r="S2426" s="4" t="s">
        <v>124</v>
      </c>
      <c r="T2426" s="4" t="s">
        <v>125</v>
      </c>
      <c r="W2426" s="4" t="s">
        <v>198</v>
      </c>
      <c r="X2426" s="4" t="s">
        <v>199</v>
      </c>
      <c r="Y2426" s="4" t="s">
        <v>100</v>
      </c>
      <c r="Z2426" s="4" t="s">
        <v>101</v>
      </c>
      <c r="AC2426" s="4">
        <v>38</v>
      </c>
      <c r="AD2426" s="4" t="s">
        <v>404</v>
      </c>
      <c r="AE2426" s="4" t="s">
        <v>405</v>
      </c>
    </row>
    <row r="2427" spans="1:72" ht="13.5" customHeight="1">
      <c r="A2427" s="6" t="str">
        <f>HYPERLINK("http://kyu.snu.ac.kr/sdhj/index.jsp?type=hj/GK14791_00IM0001_166a.jpg","1870_해북촌_166a")</f>
        <v>1870_해북촌_166a</v>
      </c>
      <c r="B2427" s="4">
        <v>1870</v>
      </c>
      <c r="C2427" s="4" t="s">
        <v>10645</v>
      </c>
      <c r="D2427" s="4" t="s">
        <v>10646</v>
      </c>
      <c r="E2427" s="4">
        <v>2426</v>
      </c>
      <c r="F2427" s="4">
        <v>16</v>
      </c>
      <c r="G2427" s="4" t="s">
        <v>7883</v>
      </c>
      <c r="H2427" s="4" t="s">
        <v>7884</v>
      </c>
      <c r="I2427" s="4">
        <v>4</v>
      </c>
      <c r="L2427" s="4">
        <v>1</v>
      </c>
      <c r="M2427" s="4" t="s">
        <v>8140</v>
      </c>
      <c r="N2427" s="4" t="s">
        <v>8141</v>
      </c>
      <c r="T2427" s="4" t="s">
        <v>10647</v>
      </c>
      <c r="U2427" s="4" t="s">
        <v>138</v>
      </c>
      <c r="V2427" s="4" t="s">
        <v>139</v>
      </c>
      <c r="Y2427" s="4" t="s">
        <v>1124</v>
      </c>
      <c r="Z2427" s="4" t="s">
        <v>1125</v>
      </c>
      <c r="AD2427" s="4" t="s">
        <v>282</v>
      </c>
      <c r="AE2427" s="4" t="s">
        <v>283</v>
      </c>
    </row>
    <row r="2428" spans="1:72" ht="13.5" customHeight="1">
      <c r="A2428" s="6" t="str">
        <f>HYPERLINK("http://kyu.snu.ac.kr/sdhj/index.jsp?type=hj/GK14791_00IM0001_166a.jpg","1870_해북촌_166a")</f>
        <v>1870_해북촌_166a</v>
      </c>
      <c r="B2428" s="4">
        <v>1870</v>
      </c>
      <c r="C2428" s="4" t="s">
        <v>9895</v>
      </c>
      <c r="D2428" s="4" t="s">
        <v>9896</v>
      </c>
      <c r="E2428" s="4">
        <v>2427</v>
      </c>
      <c r="F2428" s="4">
        <v>16</v>
      </c>
      <c r="G2428" s="4" t="s">
        <v>7883</v>
      </c>
      <c r="H2428" s="4" t="s">
        <v>7884</v>
      </c>
      <c r="I2428" s="4">
        <v>4</v>
      </c>
      <c r="L2428" s="4">
        <v>1</v>
      </c>
      <c r="M2428" s="4" t="s">
        <v>8140</v>
      </c>
      <c r="N2428" s="4" t="s">
        <v>8141</v>
      </c>
      <c r="T2428" s="4" t="s">
        <v>10647</v>
      </c>
      <c r="U2428" s="4" t="s">
        <v>284</v>
      </c>
      <c r="V2428" s="4" t="s">
        <v>285</v>
      </c>
      <c r="Y2428" s="4" t="s">
        <v>2263</v>
      </c>
      <c r="Z2428" s="4" t="s">
        <v>2264</v>
      </c>
      <c r="AD2428" s="4" t="s">
        <v>78</v>
      </c>
      <c r="AE2428" s="4" t="s">
        <v>79</v>
      </c>
    </row>
    <row r="2429" spans="1:72" ht="13.5" customHeight="1">
      <c r="A2429" s="6" t="str">
        <f>HYPERLINK("http://kyu.snu.ac.kr/sdhj/index.jsp?type=hj/GK14791_00IM0001_166a.jpg","1870_해북촌_166a")</f>
        <v>1870_해북촌_166a</v>
      </c>
      <c r="B2429" s="4">
        <v>1870</v>
      </c>
      <c r="C2429" s="4" t="s">
        <v>9895</v>
      </c>
      <c r="D2429" s="4" t="s">
        <v>9896</v>
      </c>
      <c r="E2429" s="4">
        <v>2428</v>
      </c>
      <c r="F2429" s="4">
        <v>16</v>
      </c>
      <c r="G2429" s="4" t="s">
        <v>7883</v>
      </c>
      <c r="H2429" s="4" t="s">
        <v>7884</v>
      </c>
      <c r="I2429" s="4">
        <v>4</v>
      </c>
      <c r="L2429" s="4">
        <v>2</v>
      </c>
      <c r="M2429" s="4" t="s">
        <v>8155</v>
      </c>
      <c r="N2429" s="4" t="s">
        <v>8156</v>
      </c>
      <c r="Q2429" s="4" t="s">
        <v>8157</v>
      </c>
      <c r="R2429" s="4" t="s">
        <v>8158</v>
      </c>
      <c r="T2429" s="4" t="s">
        <v>9177</v>
      </c>
      <c r="W2429" s="4" t="s">
        <v>10648</v>
      </c>
      <c r="X2429" s="4" t="s">
        <v>10649</v>
      </c>
      <c r="Y2429" s="4" t="s">
        <v>8159</v>
      </c>
      <c r="Z2429" s="4" t="s">
        <v>8160</v>
      </c>
      <c r="AC2429" s="4">
        <v>62</v>
      </c>
      <c r="AD2429" s="4" t="s">
        <v>102</v>
      </c>
      <c r="AE2429" s="4" t="s">
        <v>103</v>
      </c>
      <c r="AJ2429" s="4" t="s">
        <v>34</v>
      </c>
      <c r="AK2429" s="4" t="s">
        <v>35</v>
      </c>
      <c r="AL2429" s="4" t="s">
        <v>428</v>
      </c>
      <c r="AM2429" s="4" t="s">
        <v>429</v>
      </c>
      <c r="AT2429" s="4" t="s">
        <v>82</v>
      </c>
      <c r="AU2429" s="4" t="s">
        <v>83</v>
      </c>
      <c r="AV2429" s="4" t="s">
        <v>8161</v>
      </c>
      <c r="AW2429" s="4" t="s">
        <v>8162</v>
      </c>
      <c r="BG2429" s="4" t="s">
        <v>336</v>
      </c>
      <c r="BH2429" s="4" t="s">
        <v>337</v>
      </c>
      <c r="BI2429" s="4" t="s">
        <v>8163</v>
      </c>
      <c r="BJ2429" s="4" t="s">
        <v>8164</v>
      </c>
      <c r="BK2429" s="4" t="s">
        <v>82</v>
      </c>
      <c r="BL2429" s="4" t="s">
        <v>83</v>
      </c>
      <c r="BM2429" s="4" t="s">
        <v>5231</v>
      </c>
      <c r="BN2429" s="4" t="s">
        <v>5232</v>
      </c>
      <c r="BO2429" s="4" t="s">
        <v>82</v>
      </c>
      <c r="BP2429" s="4" t="s">
        <v>83</v>
      </c>
      <c r="BQ2429" s="4" t="s">
        <v>8165</v>
      </c>
      <c r="BR2429" s="4" t="s">
        <v>8166</v>
      </c>
      <c r="BS2429" s="4" t="s">
        <v>115</v>
      </c>
      <c r="BT2429" s="4" t="s">
        <v>10529</v>
      </c>
    </row>
    <row r="2430" spans="1:72" ht="13.5" customHeight="1">
      <c r="A2430" s="6" t="str">
        <f>HYPERLINK("http://kyu.snu.ac.kr/sdhj/index.jsp?type=hj/GK14791_00IM0001_166a.jpg","1870_해북촌_166a")</f>
        <v>1870_해북촌_166a</v>
      </c>
      <c r="B2430" s="4">
        <v>1870</v>
      </c>
      <c r="C2430" s="4" t="s">
        <v>9077</v>
      </c>
      <c r="D2430" s="4" t="s">
        <v>9078</v>
      </c>
      <c r="E2430" s="4">
        <v>2429</v>
      </c>
      <c r="F2430" s="4">
        <v>16</v>
      </c>
      <c r="G2430" s="4" t="s">
        <v>7883</v>
      </c>
      <c r="H2430" s="4" t="s">
        <v>7884</v>
      </c>
      <c r="I2430" s="4">
        <v>4</v>
      </c>
      <c r="L2430" s="4">
        <v>2</v>
      </c>
      <c r="M2430" s="4" t="s">
        <v>8155</v>
      </c>
      <c r="N2430" s="4" t="s">
        <v>8156</v>
      </c>
      <c r="S2430" s="4" t="s">
        <v>96</v>
      </c>
      <c r="T2430" s="4" t="s">
        <v>97</v>
      </c>
      <c r="W2430" s="4" t="s">
        <v>75</v>
      </c>
      <c r="X2430" s="4" t="s">
        <v>9178</v>
      </c>
      <c r="Y2430" s="4" t="s">
        <v>100</v>
      </c>
      <c r="Z2430" s="4" t="s">
        <v>101</v>
      </c>
      <c r="AC2430" s="4">
        <v>54</v>
      </c>
      <c r="AD2430" s="4" t="s">
        <v>151</v>
      </c>
      <c r="AE2430" s="4" t="s">
        <v>152</v>
      </c>
      <c r="AJ2430" s="4" t="s">
        <v>34</v>
      </c>
      <c r="AK2430" s="4" t="s">
        <v>35</v>
      </c>
      <c r="AL2430" s="4" t="s">
        <v>222</v>
      </c>
      <c r="AM2430" s="4" t="s">
        <v>223</v>
      </c>
      <c r="AT2430" s="4" t="s">
        <v>82</v>
      </c>
      <c r="AU2430" s="4" t="s">
        <v>83</v>
      </c>
      <c r="AV2430" s="4" t="s">
        <v>8167</v>
      </c>
      <c r="AW2430" s="4" t="s">
        <v>6977</v>
      </c>
      <c r="BG2430" s="4" t="s">
        <v>82</v>
      </c>
      <c r="BH2430" s="4" t="s">
        <v>83</v>
      </c>
      <c r="BI2430" s="4" t="s">
        <v>8168</v>
      </c>
      <c r="BJ2430" s="4" t="s">
        <v>8169</v>
      </c>
      <c r="BK2430" s="4" t="s">
        <v>82</v>
      </c>
      <c r="BL2430" s="4" t="s">
        <v>83</v>
      </c>
      <c r="BM2430" s="4" t="s">
        <v>8170</v>
      </c>
      <c r="BN2430" s="4" t="s">
        <v>8171</v>
      </c>
      <c r="BO2430" s="4" t="s">
        <v>82</v>
      </c>
      <c r="BP2430" s="4" t="s">
        <v>83</v>
      </c>
      <c r="BQ2430" s="4" t="s">
        <v>8172</v>
      </c>
      <c r="BR2430" s="4" t="s">
        <v>8173</v>
      </c>
      <c r="BS2430" s="4" t="s">
        <v>463</v>
      </c>
      <c r="BT2430" s="4" t="s">
        <v>464</v>
      </c>
    </row>
    <row r="2431" spans="1:72" ht="13.5" customHeight="1">
      <c r="A2431" s="6" t="str">
        <f>HYPERLINK("http://kyu.snu.ac.kr/sdhj/index.jsp?type=hj/GK14791_00IM0001_166a.jpg","1870_해북촌_166a")</f>
        <v>1870_해북촌_166a</v>
      </c>
      <c r="B2431" s="4">
        <v>1870</v>
      </c>
      <c r="C2431" s="4" t="s">
        <v>9484</v>
      </c>
      <c r="D2431" s="4" t="s">
        <v>9485</v>
      </c>
      <c r="E2431" s="4">
        <v>2430</v>
      </c>
      <c r="F2431" s="4">
        <v>16</v>
      </c>
      <c r="G2431" s="4" t="s">
        <v>7883</v>
      </c>
      <c r="H2431" s="4" t="s">
        <v>7884</v>
      </c>
      <c r="I2431" s="4">
        <v>4</v>
      </c>
      <c r="L2431" s="4">
        <v>2</v>
      </c>
      <c r="M2431" s="4" t="s">
        <v>8155</v>
      </c>
      <c r="N2431" s="4" t="s">
        <v>8156</v>
      </c>
      <c r="T2431" s="4" t="s">
        <v>9183</v>
      </c>
      <c r="U2431" s="4" t="s">
        <v>138</v>
      </c>
      <c r="V2431" s="4" t="s">
        <v>139</v>
      </c>
      <c r="Y2431" s="4" t="s">
        <v>8174</v>
      </c>
      <c r="Z2431" s="4" t="s">
        <v>8175</v>
      </c>
      <c r="AD2431" s="4" t="s">
        <v>151</v>
      </c>
      <c r="AE2431" s="4" t="s">
        <v>152</v>
      </c>
    </row>
    <row r="2432" spans="1:72" ht="13.5" customHeight="1">
      <c r="A2432" s="6" t="str">
        <f>HYPERLINK("http://kyu.snu.ac.kr/sdhj/index.jsp?type=hj/GK14791_00IM0001_166a.jpg","1870_해북촌_166a")</f>
        <v>1870_해북촌_166a</v>
      </c>
      <c r="B2432" s="4">
        <v>1870</v>
      </c>
      <c r="C2432" s="4" t="s">
        <v>9181</v>
      </c>
      <c r="D2432" s="4" t="s">
        <v>9182</v>
      </c>
      <c r="E2432" s="4">
        <v>2431</v>
      </c>
      <c r="F2432" s="4">
        <v>16</v>
      </c>
      <c r="G2432" s="4" t="s">
        <v>7883</v>
      </c>
      <c r="H2432" s="4" t="s">
        <v>7884</v>
      </c>
      <c r="I2432" s="4">
        <v>4</v>
      </c>
      <c r="L2432" s="4">
        <v>3</v>
      </c>
      <c r="M2432" s="4" t="s">
        <v>8176</v>
      </c>
      <c r="N2432" s="4" t="s">
        <v>8177</v>
      </c>
      <c r="T2432" s="4" t="s">
        <v>10256</v>
      </c>
      <c r="U2432" s="4" t="s">
        <v>73</v>
      </c>
      <c r="V2432" s="4" t="s">
        <v>74</v>
      </c>
      <c r="W2432" s="4" t="s">
        <v>426</v>
      </c>
      <c r="X2432" s="4" t="s">
        <v>427</v>
      </c>
      <c r="Y2432" s="4" t="s">
        <v>8178</v>
      </c>
      <c r="Z2432" s="4" t="s">
        <v>8179</v>
      </c>
      <c r="AC2432" s="4">
        <v>55</v>
      </c>
      <c r="AD2432" s="4" t="s">
        <v>258</v>
      </c>
      <c r="AE2432" s="4" t="s">
        <v>259</v>
      </c>
      <c r="AJ2432" s="4" t="s">
        <v>34</v>
      </c>
      <c r="AK2432" s="4" t="s">
        <v>35</v>
      </c>
      <c r="AL2432" s="4" t="s">
        <v>428</v>
      </c>
      <c r="AM2432" s="4" t="s">
        <v>429</v>
      </c>
      <c r="AT2432" s="4" t="s">
        <v>82</v>
      </c>
      <c r="AU2432" s="4" t="s">
        <v>83</v>
      </c>
      <c r="AV2432" s="4" t="s">
        <v>10650</v>
      </c>
      <c r="AW2432" s="4" t="s">
        <v>1940</v>
      </c>
      <c r="BG2432" s="4" t="s">
        <v>82</v>
      </c>
      <c r="BH2432" s="4" t="s">
        <v>83</v>
      </c>
      <c r="BI2432" s="4" t="s">
        <v>8180</v>
      </c>
      <c r="BJ2432" s="4" t="s">
        <v>8181</v>
      </c>
      <c r="BK2432" s="4" t="s">
        <v>82</v>
      </c>
      <c r="BL2432" s="4" t="s">
        <v>83</v>
      </c>
      <c r="BM2432" s="4" t="s">
        <v>4882</v>
      </c>
      <c r="BN2432" s="4" t="s">
        <v>4883</v>
      </c>
      <c r="BO2432" s="4" t="s">
        <v>82</v>
      </c>
      <c r="BP2432" s="4" t="s">
        <v>83</v>
      </c>
      <c r="BQ2432" s="4" t="s">
        <v>8182</v>
      </c>
      <c r="BR2432" s="4" t="s">
        <v>8183</v>
      </c>
      <c r="BS2432" s="4" t="s">
        <v>260</v>
      </c>
      <c r="BT2432" s="4" t="s">
        <v>261</v>
      </c>
    </row>
    <row r="2433" spans="1:72" ht="13.5" customHeight="1">
      <c r="A2433" s="6" t="str">
        <f>HYPERLINK("http://kyu.snu.ac.kr/sdhj/index.jsp?type=hj/GK14791_00IM0001_166a.jpg","1870_해북촌_166a")</f>
        <v>1870_해북촌_166a</v>
      </c>
      <c r="B2433" s="4">
        <v>1870</v>
      </c>
      <c r="C2433" s="4" t="s">
        <v>9541</v>
      </c>
      <c r="D2433" s="4" t="s">
        <v>9542</v>
      </c>
      <c r="E2433" s="4">
        <v>2432</v>
      </c>
      <c r="F2433" s="4">
        <v>16</v>
      </c>
      <c r="G2433" s="4" t="s">
        <v>7883</v>
      </c>
      <c r="H2433" s="4" t="s">
        <v>7884</v>
      </c>
      <c r="I2433" s="4">
        <v>4</v>
      </c>
      <c r="L2433" s="4">
        <v>3</v>
      </c>
      <c r="M2433" s="4" t="s">
        <v>8176</v>
      </c>
      <c r="N2433" s="4" t="s">
        <v>8177</v>
      </c>
      <c r="S2433" s="4" t="s">
        <v>214</v>
      </c>
      <c r="T2433" s="4" t="s">
        <v>215</v>
      </c>
      <c r="W2433" s="4" t="s">
        <v>75</v>
      </c>
      <c r="X2433" s="4" t="s">
        <v>10373</v>
      </c>
      <c r="Y2433" s="4" t="s">
        <v>100</v>
      </c>
      <c r="Z2433" s="4" t="s">
        <v>101</v>
      </c>
      <c r="AC2433" s="4">
        <v>77</v>
      </c>
      <c r="AD2433" s="4" t="s">
        <v>136</v>
      </c>
      <c r="AE2433" s="4" t="s">
        <v>137</v>
      </c>
    </row>
    <row r="2434" spans="1:72" ht="13.5" customHeight="1">
      <c r="A2434" s="6" t="str">
        <f>HYPERLINK("http://kyu.snu.ac.kr/sdhj/index.jsp?type=hj/GK14791_00IM0001_166a.jpg","1870_해북촌_166a")</f>
        <v>1870_해북촌_166a</v>
      </c>
      <c r="B2434" s="4">
        <v>1870</v>
      </c>
      <c r="C2434" s="4" t="s">
        <v>9352</v>
      </c>
      <c r="D2434" s="4" t="s">
        <v>9353</v>
      </c>
      <c r="E2434" s="4">
        <v>2433</v>
      </c>
      <c r="F2434" s="4">
        <v>16</v>
      </c>
      <c r="G2434" s="4" t="s">
        <v>7883</v>
      </c>
      <c r="H2434" s="4" t="s">
        <v>7884</v>
      </c>
      <c r="I2434" s="4">
        <v>4</v>
      </c>
      <c r="L2434" s="4">
        <v>3</v>
      </c>
      <c r="M2434" s="4" t="s">
        <v>8176</v>
      </c>
      <c r="N2434" s="4" t="s">
        <v>8177</v>
      </c>
      <c r="S2434" s="4" t="s">
        <v>96</v>
      </c>
      <c r="T2434" s="4" t="s">
        <v>97</v>
      </c>
      <c r="W2434" s="4" t="s">
        <v>688</v>
      </c>
      <c r="X2434" s="4" t="s">
        <v>689</v>
      </c>
      <c r="Y2434" s="4" t="s">
        <v>100</v>
      </c>
      <c r="Z2434" s="4" t="s">
        <v>101</v>
      </c>
      <c r="AC2434" s="4">
        <v>49</v>
      </c>
      <c r="AD2434" s="4" t="s">
        <v>492</v>
      </c>
      <c r="AE2434" s="4" t="s">
        <v>493</v>
      </c>
      <c r="AJ2434" s="4" t="s">
        <v>34</v>
      </c>
      <c r="AK2434" s="4" t="s">
        <v>35</v>
      </c>
      <c r="AL2434" s="4" t="s">
        <v>222</v>
      </c>
      <c r="AM2434" s="4" t="s">
        <v>223</v>
      </c>
      <c r="AT2434" s="4" t="s">
        <v>82</v>
      </c>
      <c r="AU2434" s="4" t="s">
        <v>83</v>
      </c>
      <c r="AV2434" s="4" t="s">
        <v>7710</v>
      </c>
      <c r="AW2434" s="4" t="s">
        <v>7711</v>
      </c>
      <c r="BG2434" s="4" t="s">
        <v>348</v>
      </c>
      <c r="BH2434" s="4" t="s">
        <v>349</v>
      </c>
      <c r="BI2434" s="4" t="s">
        <v>8184</v>
      </c>
      <c r="BJ2434" s="4" t="s">
        <v>8185</v>
      </c>
      <c r="BK2434" s="4" t="s">
        <v>82</v>
      </c>
      <c r="BL2434" s="4" t="s">
        <v>83</v>
      </c>
      <c r="BM2434" s="4" t="s">
        <v>5465</v>
      </c>
      <c r="BN2434" s="4" t="s">
        <v>4773</v>
      </c>
      <c r="BO2434" s="4" t="s">
        <v>82</v>
      </c>
      <c r="BP2434" s="4" t="s">
        <v>83</v>
      </c>
      <c r="BQ2434" s="4" t="s">
        <v>8186</v>
      </c>
      <c r="BR2434" s="4" t="s">
        <v>8187</v>
      </c>
      <c r="BS2434" s="4" t="s">
        <v>983</v>
      </c>
      <c r="BT2434" s="4" t="s">
        <v>10651</v>
      </c>
    </row>
    <row r="2435" spans="1:72" ht="13.5" customHeight="1">
      <c r="A2435" s="6" t="str">
        <f>HYPERLINK("http://kyu.snu.ac.kr/sdhj/index.jsp?type=hj/GK14791_00IM0001_166a.jpg","1870_해북촌_166a")</f>
        <v>1870_해북촌_166a</v>
      </c>
      <c r="B2435" s="4">
        <v>1870</v>
      </c>
      <c r="C2435" s="4" t="s">
        <v>9793</v>
      </c>
      <c r="D2435" s="4" t="s">
        <v>9794</v>
      </c>
      <c r="E2435" s="4">
        <v>2434</v>
      </c>
      <c r="F2435" s="4">
        <v>16</v>
      </c>
      <c r="G2435" s="4" t="s">
        <v>7883</v>
      </c>
      <c r="H2435" s="4" t="s">
        <v>7884</v>
      </c>
      <c r="I2435" s="4">
        <v>4</v>
      </c>
      <c r="L2435" s="4">
        <v>3</v>
      </c>
      <c r="M2435" s="4" t="s">
        <v>8176</v>
      </c>
      <c r="N2435" s="4" t="s">
        <v>8177</v>
      </c>
      <c r="T2435" s="4" t="s">
        <v>10262</v>
      </c>
      <c r="U2435" s="4" t="s">
        <v>138</v>
      </c>
      <c r="V2435" s="4" t="s">
        <v>139</v>
      </c>
      <c r="Y2435" s="4" t="s">
        <v>3876</v>
      </c>
      <c r="Z2435" s="4" t="s">
        <v>3877</v>
      </c>
      <c r="AD2435" s="4" t="s">
        <v>738</v>
      </c>
      <c r="AE2435" s="4" t="s">
        <v>739</v>
      </c>
    </row>
    <row r="2436" spans="1:72" ht="13.5" customHeight="1">
      <c r="A2436" s="6" t="str">
        <f>HYPERLINK("http://kyu.snu.ac.kr/sdhj/index.jsp?type=hj/GK14791_00IM0001_166b.jpg","1870_해북촌_166b")</f>
        <v>1870_해북촌_166b</v>
      </c>
      <c r="B2436" s="4">
        <v>1870</v>
      </c>
      <c r="C2436" s="4" t="s">
        <v>9352</v>
      </c>
      <c r="D2436" s="4" t="s">
        <v>9353</v>
      </c>
      <c r="E2436" s="4">
        <v>2435</v>
      </c>
      <c r="F2436" s="4">
        <v>16</v>
      </c>
      <c r="G2436" s="4" t="s">
        <v>7883</v>
      </c>
      <c r="H2436" s="4" t="s">
        <v>7884</v>
      </c>
      <c r="I2436" s="4">
        <v>4</v>
      </c>
      <c r="L2436" s="4">
        <v>4</v>
      </c>
      <c r="M2436" s="4" t="s">
        <v>8188</v>
      </c>
      <c r="N2436" s="4" t="s">
        <v>8189</v>
      </c>
      <c r="Q2436" s="4" t="s">
        <v>8190</v>
      </c>
      <c r="R2436" s="4" t="s">
        <v>8191</v>
      </c>
      <c r="T2436" s="4" t="s">
        <v>9575</v>
      </c>
      <c r="W2436" s="4" t="s">
        <v>10652</v>
      </c>
      <c r="X2436" s="4" t="s">
        <v>9576</v>
      </c>
      <c r="Y2436" s="4" t="s">
        <v>8192</v>
      </c>
      <c r="Z2436" s="4" t="s">
        <v>8193</v>
      </c>
      <c r="AC2436" s="4">
        <v>42</v>
      </c>
      <c r="AD2436" s="4" t="s">
        <v>184</v>
      </c>
      <c r="AE2436" s="4" t="s">
        <v>185</v>
      </c>
      <c r="AJ2436" s="4" t="s">
        <v>34</v>
      </c>
      <c r="AK2436" s="4" t="s">
        <v>35</v>
      </c>
      <c r="AL2436" s="4" t="s">
        <v>115</v>
      </c>
      <c r="AM2436" s="4" t="s">
        <v>9577</v>
      </c>
      <c r="AT2436" s="4" t="s">
        <v>82</v>
      </c>
      <c r="AU2436" s="4" t="s">
        <v>83</v>
      </c>
      <c r="AV2436" s="4" t="s">
        <v>8194</v>
      </c>
      <c r="AW2436" s="4" t="s">
        <v>8195</v>
      </c>
      <c r="BG2436" s="4" t="s">
        <v>82</v>
      </c>
      <c r="BH2436" s="4" t="s">
        <v>83</v>
      </c>
      <c r="BI2436" s="4" t="s">
        <v>8196</v>
      </c>
      <c r="BJ2436" s="4" t="s">
        <v>8197</v>
      </c>
      <c r="BK2436" s="4" t="s">
        <v>82</v>
      </c>
      <c r="BL2436" s="4" t="s">
        <v>83</v>
      </c>
      <c r="BM2436" s="4" t="s">
        <v>3608</v>
      </c>
      <c r="BN2436" s="4" t="s">
        <v>3609</v>
      </c>
      <c r="BO2436" s="4" t="s">
        <v>82</v>
      </c>
      <c r="BP2436" s="4" t="s">
        <v>83</v>
      </c>
      <c r="BQ2436" s="4" t="s">
        <v>8995</v>
      </c>
      <c r="BR2436" s="4" t="s">
        <v>5810</v>
      </c>
      <c r="BS2436" s="4" t="s">
        <v>4108</v>
      </c>
      <c r="BT2436" s="4" t="s">
        <v>4109</v>
      </c>
    </row>
    <row r="2437" spans="1:72" ht="13.5" customHeight="1">
      <c r="A2437" s="6" t="str">
        <f>HYPERLINK("http://kyu.snu.ac.kr/sdhj/index.jsp?type=hj/GK14791_00IM0001_166b.jpg","1870_해북촌_166b")</f>
        <v>1870_해북촌_166b</v>
      </c>
      <c r="B2437" s="4">
        <v>1870</v>
      </c>
      <c r="C2437" s="4" t="s">
        <v>9142</v>
      </c>
      <c r="D2437" s="4" t="s">
        <v>9143</v>
      </c>
      <c r="E2437" s="4">
        <v>2436</v>
      </c>
      <c r="F2437" s="4">
        <v>16</v>
      </c>
      <c r="G2437" s="4" t="s">
        <v>7883</v>
      </c>
      <c r="H2437" s="4" t="s">
        <v>7884</v>
      </c>
      <c r="I2437" s="4">
        <v>4</v>
      </c>
      <c r="L2437" s="4">
        <v>4</v>
      </c>
      <c r="M2437" s="4" t="s">
        <v>8188</v>
      </c>
      <c r="N2437" s="4" t="s">
        <v>8189</v>
      </c>
      <c r="S2437" s="4" t="s">
        <v>214</v>
      </c>
      <c r="T2437" s="4" t="s">
        <v>215</v>
      </c>
      <c r="W2437" s="4" t="s">
        <v>3992</v>
      </c>
      <c r="X2437" s="4" t="s">
        <v>3993</v>
      </c>
      <c r="Y2437" s="4" t="s">
        <v>100</v>
      </c>
      <c r="Z2437" s="4" t="s">
        <v>101</v>
      </c>
      <c r="AC2437" s="4">
        <v>76</v>
      </c>
      <c r="AD2437" s="4" t="s">
        <v>701</v>
      </c>
      <c r="AE2437" s="4" t="s">
        <v>702</v>
      </c>
    </row>
    <row r="2438" spans="1:72" ht="13.5" customHeight="1">
      <c r="A2438" s="6" t="str">
        <f>HYPERLINK("http://kyu.snu.ac.kr/sdhj/index.jsp?type=hj/GK14791_00IM0001_166b.jpg","1870_해북촌_166b")</f>
        <v>1870_해북촌_166b</v>
      </c>
      <c r="B2438" s="4">
        <v>1870</v>
      </c>
      <c r="C2438" s="4" t="s">
        <v>9582</v>
      </c>
      <c r="D2438" s="4" t="s">
        <v>9583</v>
      </c>
      <c r="E2438" s="4">
        <v>2437</v>
      </c>
      <c r="F2438" s="4">
        <v>16</v>
      </c>
      <c r="G2438" s="4" t="s">
        <v>7883</v>
      </c>
      <c r="H2438" s="4" t="s">
        <v>7884</v>
      </c>
      <c r="I2438" s="4">
        <v>4</v>
      </c>
      <c r="L2438" s="4">
        <v>4</v>
      </c>
      <c r="M2438" s="4" t="s">
        <v>8188</v>
      </c>
      <c r="N2438" s="4" t="s">
        <v>8189</v>
      </c>
      <c r="S2438" s="4" t="s">
        <v>96</v>
      </c>
      <c r="T2438" s="4" t="s">
        <v>97</v>
      </c>
      <c r="W2438" s="4" t="s">
        <v>688</v>
      </c>
      <c r="X2438" s="4" t="s">
        <v>689</v>
      </c>
      <c r="Y2438" s="4" t="s">
        <v>100</v>
      </c>
      <c r="Z2438" s="4" t="s">
        <v>101</v>
      </c>
      <c r="AC2438" s="4">
        <v>44</v>
      </c>
      <c r="AD2438" s="4" t="s">
        <v>480</v>
      </c>
      <c r="AE2438" s="4" t="s">
        <v>481</v>
      </c>
      <c r="AJ2438" s="4" t="s">
        <v>34</v>
      </c>
      <c r="AK2438" s="4" t="s">
        <v>35</v>
      </c>
      <c r="AL2438" s="4" t="s">
        <v>222</v>
      </c>
      <c r="AM2438" s="4" t="s">
        <v>223</v>
      </c>
      <c r="AT2438" s="4" t="s">
        <v>73</v>
      </c>
      <c r="AU2438" s="4" t="s">
        <v>74</v>
      </c>
      <c r="AV2438" s="4" t="s">
        <v>3532</v>
      </c>
      <c r="AW2438" s="4" t="s">
        <v>3533</v>
      </c>
      <c r="BG2438" s="4" t="s">
        <v>82</v>
      </c>
      <c r="BH2438" s="4" t="s">
        <v>83</v>
      </c>
      <c r="BI2438" s="4" t="s">
        <v>7112</v>
      </c>
      <c r="BJ2438" s="4" t="s">
        <v>7113</v>
      </c>
      <c r="BK2438" s="4" t="s">
        <v>82</v>
      </c>
      <c r="BL2438" s="4" t="s">
        <v>83</v>
      </c>
      <c r="BM2438" s="4" t="s">
        <v>8198</v>
      </c>
      <c r="BN2438" s="4" t="s">
        <v>2656</v>
      </c>
      <c r="BO2438" s="4" t="s">
        <v>82</v>
      </c>
      <c r="BP2438" s="4" t="s">
        <v>83</v>
      </c>
      <c r="BQ2438" s="4" t="s">
        <v>8199</v>
      </c>
      <c r="BR2438" s="4" t="s">
        <v>8200</v>
      </c>
      <c r="BS2438" s="4" t="s">
        <v>428</v>
      </c>
      <c r="BT2438" s="4" t="s">
        <v>429</v>
      </c>
    </row>
    <row r="2439" spans="1:72" ht="13.5" customHeight="1">
      <c r="A2439" s="6" t="str">
        <f>HYPERLINK("http://kyu.snu.ac.kr/sdhj/index.jsp?type=hj/GK14791_00IM0001_166b.jpg","1870_해북촌_166b")</f>
        <v>1870_해북촌_166b</v>
      </c>
      <c r="B2439" s="4">
        <v>1870</v>
      </c>
      <c r="C2439" s="4" t="s">
        <v>9404</v>
      </c>
      <c r="D2439" s="4" t="s">
        <v>9405</v>
      </c>
      <c r="E2439" s="4">
        <v>2438</v>
      </c>
      <c r="F2439" s="4">
        <v>16</v>
      </c>
      <c r="G2439" s="4" t="s">
        <v>7883</v>
      </c>
      <c r="H2439" s="4" t="s">
        <v>7884</v>
      </c>
      <c r="I2439" s="4">
        <v>4</v>
      </c>
      <c r="L2439" s="4">
        <v>4</v>
      </c>
      <c r="M2439" s="4" t="s">
        <v>8188</v>
      </c>
      <c r="N2439" s="4" t="s">
        <v>8189</v>
      </c>
      <c r="S2439" s="4" t="s">
        <v>116</v>
      </c>
      <c r="T2439" s="4" t="s">
        <v>117</v>
      </c>
      <c r="Y2439" s="4" t="s">
        <v>10653</v>
      </c>
      <c r="Z2439" s="4" t="s">
        <v>5631</v>
      </c>
      <c r="AC2439" s="4">
        <v>25</v>
      </c>
      <c r="AD2439" s="4" t="s">
        <v>448</v>
      </c>
      <c r="AE2439" s="4" t="s">
        <v>449</v>
      </c>
    </row>
    <row r="2440" spans="1:72" ht="13.5" customHeight="1">
      <c r="A2440" s="6" t="str">
        <f>HYPERLINK("http://kyu.snu.ac.kr/sdhj/index.jsp?type=hj/GK14791_00IM0001_166b.jpg","1870_해북촌_166b")</f>
        <v>1870_해북촌_166b</v>
      </c>
      <c r="B2440" s="4">
        <v>1870</v>
      </c>
      <c r="C2440" s="4" t="s">
        <v>9582</v>
      </c>
      <c r="D2440" s="4" t="s">
        <v>9583</v>
      </c>
      <c r="E2440" s="4">
        <v>2439</v>
      </c>
      <c r="F2440" s="4">
        <v>16</v>
      </c>
      <c r="G2440" s="4" t="s">
        <v>7883</v>
      </c>
      <c r="H2440" s="4" t="s">
        <v>7884</v>
      </c>
      <c r="I2440" s="4">
        <v>4</v>
      </c>
      <c r="L2440" s="4">
        <v>4</v>
      </c>
      <c r="M2440" s="4" t="s">
        <v>8188</v>
      </c>
      <c r="N2440" s="4" t="s">
        <v>8189</v>
      </c>
      <c r="T2440" s="4" t="s">
        <v>9584</v>
      </c>
      <c r="U2440" s="4" t="s">
        <v>138</v>
      </c>
      <c r="V2440" s="4" t="s">
        <v>139</v>
      </c>
      <c r="Y2440" s="4" t="s">
        <v>7277</v>
      </c>
      <c r="Z2440" s="4" t="s">
        <v>7278</v>
      </c>
      <c r="AD2440" s="4" t="s">
        <v>330</v>
      </c>
      <c r="AE2440" s="4" t="s">
        <v>331</v>
      </c>
    </row>
    <row r="2441" spans="1:72" ht="13.5" customHeight="1">
      <c r="A2441" s="6" t="str">
        <f>HYPERLINK("http://kyu.snu.ac.kr/sdhj/index.jsp?type=hj/GK14791_00IM0001_166b.jpg","1870_해북촌_166b")</f>
        <v>1870_해북촌_166b</v>
      </c>
      <c r="B2441" s="4">
        <v>1870</v>
      </c>
      <c r="C2441" s="4" t="s">
        <v>9582</v>
      </c>
      <c r="D2441" s="4" t="s">
        <v>9583</v>
      </c>
      <c r="E2441" s="4">
        <v>2440</v>
      </c>
      <c r="F2441" s="4">
        <v>16</v>
      </c>
      <c r="G2441" s="4" t="s">
        <v>7883</v>
      </c>
      <c r="H2441" s="4" t="s">
        <v>7884</v>
      </c>
      <c r="I2441" s="4">
        <v>4</v>
      </c>
      <c r="L2441" s="4">
        <v>4</v>
      </c>
      <c r="M2441" s="4" t="s">
        <v>8188</v>
      </c>
      <c r="N2441" s="4" t="s">
        <v>8189</v>
      </c>
      <c r="T2441" s="4" t="s">
        <v>9584</v>
      </c>
      <c r="U2441" s="4" t="s">
        <v>138</v>
      </c>
      <c r="V2441" s="4" t="s">
        <v>139</v>
      </c>
      <c r="Y2441" s="4" t="s">
        <v>2534</v>
      </c>
      <c r="Z2441" s="4" t="s">
        <v>2535</v>
      </c>
      <c r="AD2441" s="4" t="s">
        <v>248</v>
      </c>
      <c r="AE2441" s="4" t="s">
        <v>249</v>
      </c>
    </row>
    <row r="2442" spans="1:72" ht="13.5" customHeight="1">
      <c r="A2442" s="6" t="str">
        <f>HYPERLINK("http://kyu.snu.ac.kr/sdhj/index.jsp?type=hj/GK14791_00IM0001_166b.jpg","1870_해북촌_166b")</f>
        <v>1870_해북촌_166b</v>
      </c>
      <c r="B2442" s="4">
        <v>1870</v>
      </c>
      <c r="C2442" s="4" t="s">
        <v>9582</v>
      </c>
      <c r="D2442" s="4" t="s">
        <v>9583</v>
      </c>
      <c r="E2442" s="4">
        <v>2441</v>
      </c>
      <c r="F2442" s="4">
        <v>16</v>
      </c>
      <c r="G2442" s="4" t="s">
        <v>7883</v>
      </c>
      <c r="H2442" s="4" t="s">
        <v>7884</v>
      </c>
      <c r="I2442" s="4">
        <v>4</v>
      </c>
      <c r="L2442" s="4">
        <v>5</v>
      </c>
      <c r="M2442" s="4" t="s">
        <v>8201</v>
      </c>
      <c r="N2442" s="4" t="s">
        <v>8202</v>
      </c>
      <c r="T2442" s="4" t="s">
        <v>10482</v>
      </c>
      <c r="U2442" s="4" t="s">
        <v>73</v>
      </c>
      <c r="V2442" s="4" t="s">
        <v>74</v>
      </c>
      <c r="W2442" s="4" t="s">
        <v>426</v>
      </c>
      <c r="X2442" s="4" t="s">
        <v>427</v>
      </c>
      <c r="Y2442" s="4" t="s">
        <v>430</v>
      </c>
      <c r="Z2442" s="4" t="s">
        <v>431</v>
      </c>
      <c r="AC2442" s="4">
        <v>69</v>
      </c>
      <c r="AD2442" s="4" t="s">
        <v>366</v>
      </c>
      <c r="AE2442" s="4" t="s">
        <v>367</v>
      </c>
      <c r="AJ2442" s="4" t="s">
        <v>34</v>
      </c>
      <c r="AK2442" s="4" t="s">
        <v>35</v>
      </c>
      <c r="AL2442" s="4" t="s">
        <v>428</v>
      </c>
      <c r="AM2442" s="4" t="s">
        <v>429</v>
      </c>
      <c r="AT2442" s="4" t="s">
        <v>82</v>
      </c>
      <c r="AU2442" s="4" t="s">
        <v>83</v>
      </c>
      <c r="AV2442" s="4" t="s">
        <v>432</v>
      </c>
      <c r="AW2442" s="4" t="s">
        <v>433</v>
      </c>
      <c r="BG2442" s="4" t="s">
        <v>82</v>
      </c>
      <c r="BH2442" s="4" t="s">
        <v>83</v>
      </c>
      <c r="BI2442" s="4" t="s">
        <v>2730</v>
      </c>
      <c r="BJ2442" s="4" t="s">
        <v>2731</v>
      </c>
      <c r="BK2442" s="4" t="s">
        <v>82</v>
      </c>
      <c r="BL2442" s="4" t="s">
        <v>83</v>
      </c>
      <c r="BM2442" s="4" t="s">
        <v>2732</v>
      </c>
      <c r="BN2442" s="4" t="s">
        <v>2733</v>
      </c>
      <c r="BO2442" s="4" t="s">
        <v>82</v>
      </c>
      <c r="BP2442" s="4" t="s">
        <v>83</v>
      </c>
      <c r="BQ2442" s="4" t="s">
        <v>8203</v>
      </c>
      <c r="BR2442" s="4" t="s">
        <v>8204</v>
      </c>
      <c r="BS2442" s="4" t="s">
        <v>488</v>
      </c>
      <c r="BT2442" s="4" t="s">
        <v>489</v>
      </c>
    </row>
    <row r="2443" spans="1:72" ht="13.5" customHeight="1">
      <c r="A2443" s="6" t="str">
        <f>HYPERLINK("http://kyu.snu.ac.kr/sdhj/index.jsp?type=hj/GK14791_00IM0001_166b.jpg","1870_해북촌_166b")</f>
        <v>1870_해북촌_166b</v>
      </c>
      <c r="B2443" s="4">
        <v>1870</v>
      </c>
      <c r="C2443" s="4" t="s">
        <v>10654</v>
      </c>
      <c r="D2443" s="4" t="s">
        <v>10655</v>
      </c>
      <c r="E2443" s="4">
        <v>2442</v>
      </c>
      <c r="F2443" s="4">
        <v>16</v>
      </c>
      <c r="G2443" s="4" t="s">
        <v>7883</v>
      </c>
      <c r="H2443" s="4" t="s">
        <v>7884</v>
      </c>
      <c r="I2443" s="4">
        <v>4</v>
      </c>
      <c r="L2443" s="4">
        <v>5</v>
      </c>
      <c r="M2443" s="4" t="s">
        <v>8201</v>
      </c>
      <c r="N2443" s="4" t="s">
        <v>8202</v>
      </c>
      <c r="S2443" s="4" t="s">
        <v>116</v>
      </c>
      <c r="T2443" s="4" t="s">
        <v>117</v>
      </c>
      <c r="Y2443" s="4" t="s">
        <v>8205</v>
      </c>
      <c r="Z2443" s="4" t="s">
        <v>8206</v>
      </c>
      <c r="AC2443" s="4">
        <v>50</v>
      </c>
      <c r="AD2443" s="4" t="s">
        <v>169</v>
      </c>
      <c r="AE2443" s="4" t="s">
        <v>170</v>
      </c>
    </row>
    <row r="2444" spans="1:72" ht="13.5" customHeight="1">
      <c r="A2444" s="6" t="str">
        <f>HYPERLINK("http://kyu.snu.ac.kr/sdhj/index.jsp?type=hj/GK14791_00IM0001_166b.jpg","1870_해북촌_166b")</f>
        <v>1870_해북촌_166b</v>
      </c>
      <c r="B2444" s="4">
        <v>1870</v>
      </c>
      <c r="C2444" s="4" t="s">
        <v>10483</v>
      </c>
      <c r="D2444" s="4" t="s">
        <v>10484</v>
      </c>
      <c r="E2444" s="4">
        <v>2443</v>
      </c>
      <c r="F2444" s="4">
        <v>16</v>
      </c>
      <c r="G2444" s="4" t="s">
        <v>7883</v>
      </c>
      <c r="H2444" s="4" t="s">
        <v>7884</v>
      </c>
      <c r="I2444" s="4">
        <v>4</v>
      </c>
      <c r="L2444" s="4">
        <v>5</v>
      </c>
      <c r="M2444" s="4" t="s">
        <v>8201</v>
      </c>
      <c r="N2444" s="4" t="s">
        <v>8202</v>
      </c>
      <c r="S2444" s="4" t="s">
        <v>124</v>
      </c>
      <c r="T2444" s="4" t="s">
        <v>125</v>
      </c>
      <c r="W2444" s="4" t="s">
        <v>10656</v>
      </c>
      <c r="X2444" s="4" t="s">
        <v>10657</v>
      </c>
      <c r="Y2444" s="4" t="s">
        <v>100</v>
      </c>
      <c r="Z2444" s="4" t="s">
        <v>101</v>
      </c>
      <c r="AC2444" s="4">
        <v>50</v>
      </c>
      <c r="AD2444" s="4" t="s">
        <v>169</v>
      </c>
      <c r="AE2444" s="4" t="s">
        <v>170</v>
      </c>
    </row>
    <row r="2445" spans="1:72" ht="13.5" customHeight="1">
      <c r="A2445" s="6" t="str">
        <f>HYPERLINK("http://kyu.snu.ac.kr/sdhj/index.jsp?type=hj/GK14791_00IM0001_166b.jpg","1870_해북촌_166b")</f>
        <v>1870_해북촌_166b</v>
      </c>
      <c r="B2445" s="4">
        <v>1870</v>
      </c>
      <c r="C2445" s="4" t="s">
        <v>10483</v>
      </c>
      <c r="D2445" s="4" t="s">
        <v>10484</v>
      </c>
      <c r="E2445" s="4">
        <v>2444</v>
      </c>
      <c r="F2445" s="4">
        <v>16</v>
      </c>
      <c r="G2445" s="4" t="s">
        <v>7883</v>
      </c>
      <c r="H2445" s="4" t="s">
        <v>7884</v>
      </c>
      <c r="I2445" s="4">
        <v>4</v>
      </c>
      <c r="L2445" s="4">
        <v>5</v>
      </c>
      <c r="M2445" s="4" t="s">
        <v>8201</v>
      </c>
      <c r="N2445" s="4" t="s">
        <v>8202</v>
      </c>
      <c r="T2445" s="4" t="s">
        <v>10485</v>
      </c>
      <c r="U2445" s="4" t="s">
        <v>138</v>
      </c>
      <c r="V2445" s="4" t="s">
        <v>139</v>
      </c>
      <c r="Y2445" s="4" t="s">
        <v>8207</v>
      </c>
      <c r="Z2445" s="4" t="s">
        <v>8208</v>
      </c>
      <c r="AD2445" s="4" t="s">
        <v>282</v>
      </c>
      <c r="AE2445" s="4" t="s">
        <v>283</v>
      </c>
    </row>
    <row r="2446" spans="1:72" ht="13.5" customHeight="1">
      <c r="A2446" s="6" t="str">
        <f>HYPERLINK("http://kyu.snu.ac.kr/sdhj/index.jsp?type=hj/GK14791_00IM0001_166b.jpg","1870_해북촌_166b")</f>
        <v>1870_해북촌_166b</v>
      </c>
      <c r="B2446" s="4">
        <v>1870</v>
      </c>
      <c r="C2446" s="4" t="s">
        <v>10483</v>
      </c>
      <c r="D2446" s="4" t="s">
        <v>10484</v>
      </c>
      <c r="E2446" s="4">
        <v>2445</v>
      </c>
      <c r="F2446" s="4">
        <v>16</v>
      </c>
      <c r="G2446" s="4" t="s">
        <v>7883</v>
      </c>
      <c r="H2446" s="4" t="s">
        <v>7884</v>
      </c>
      <c r="I2446" s="4">
        <v>4</v>
      </c>
      <c r="L2446" s="4">
        <v>5</v>
      </c>
      <c r="M2446" s="4" t="s">
        <v>8201</v>
      </c>
      <c r="N2446" s="4" t="s">
        <v>8202</v>
      </c>
      <c r="T2446" s="4" t="s">
        <v>10485</v>
      </c>
      <c r="U2446" s="4" t="s">
        <v>138</v>
      </c>
      <c r="V2446" s="4" t="s">
        <v>139</v>
      </c>
      <c r="Y2446" s="4" t="s">
        <v>6034</v>
      </c>
      <c r="Z2446" s="4" t="s">
        <v>6035</v>
      </c>
      <c r="AD2446" s="4" t="s">
        <v>151</v>
      </c>
      <c r="AE2446" s="4" t="s">
        <v>152</v>
      </c>
    </row>
    <row r="2447" spans="1:72" ht="13.5" customHeight="1">
      <c r="A2447" s="6" t="str">
        <f>HYPERLINK("http://kyu.snu.ac.kr/sdhj/index.jsp?type=hj/GK14791_00IM0001_166b.jpg","1870_해북촌_166b")</f>
        <v>1870_해북촌_166b</v>
      </c>
      <c r="B2447" s="4">
        <v>1870</v>
      </c>
      <c r="C2447" s="4" t="s">
        <v>10483</v>
      </c>
      <c r="D2447" s="4" t="s">
        <v>10484</v>
      </c>
      <c r="E2447" s="4">
        <v>2446</v>
      </c>
      <c r="F2447" s="4">
        <v>16</v>
      </c>
      <c r="G2447" s="4" t="s">
        <v>7883</v>
      </c>
      <c r="H2447" s="4" t="s">
        <v>7884</v>
      </c>
      <c r="I2447" s="4">
        <v>5</v>
      </c>
      <c r="J2447" s="4" t="s">
        <v>8209</v>
      </c>
      <c r="K2447" s="4" t="s">
        <v>10658</v>
      </c>
      <c r="L2447" s="4">
        <v>1</v>
      </c>
      <c r="M2447" s="4" t="s">
        <v>8210</v>
      </c>
      <c r="N2447" s="4" t="s">
        <v>8211</v>
      </c>
      <c r="T2447" s="4" t="s">
        <v>9575</v>
      </c>
      <c r="U2447" s="4" t="s">
        <v>73</v>
      </c>
      <c r="V2447" s="4" t="s">
        <v>74</v>
      </c>
      <c r="W2447" s="4" t="s">
        <v>426</v>
      </c>
      <c r="X2447" s="4" t="s">
        <v>427</v>
      </c>
      <c r="Y2447" s="4" t="s">
        <v>8212</v>
      </c>
      <c r="Z2447" s="4" t="s">
        <v>8213</v>
      </c>
      <c r="AC2447" s="4">
        <v>36</v>
      </c>
      <c r="AD2447" s="4" t="s">
        <v>404</v>
      </c>
      <c r="AE2447" s="4" t="s">
        <v>405</v>
      </c>
      <c r="AJ2447" s="4" t="s">
        <v>34</v>
      </c>
      <c r="AK2447" s="4" t="s">
        <v>35</v>
      </c>
      <c r="AL2447" s="4" t="s">
        <v>428</v>
      </c>
      <c r="AM2447" s="4" t="s">
        <v>429</v>
      </c>
      <c r="AT2447" s="4" t="s">
        <v>82</v>
      </c>
      <c r="AU2447" s="4" t="s">
        <v>83</v>
      </c>
      <c r="AV2447" s="4" t="s">
        <v>4745</v>
      </c>
      <c r="AW2447" s="4" t="s">
        <v>3061</v>
      </c>
      <c r="BG2447" s="4" t="s">
        <v>82</v>
      </c>
      <c r="BH2447" s="4" t="s">
        <v>83</v>
      </c>
      <c r="BI2447" s="4" t="s">
        <v>8214</v>
      </c>
      <c r="BJ2447" s="4" t="s">
        <v>8215</v>
      </c>
      <c r="BK2447" s="4" t="s">
        <v>82</v>
      </c>
      <c r="BL2447" s="4" t="s">
        <v>83</v>
      </c>
      <c r="BM2447" s="4" t="s">
        <v>4884</v>
      </c>
      <c r="BN2447" s="4" t="s">
        <v>792</v>
      </c>
      <c r="BO2447" s="4" t="s">
        <v>348</v>
      </c>
      <c r="BP2447" s="4" t="s">
        <v>349</v>
      </c>
      <c r="BQ2447" s="4" t="s">
        <v>8216</v>
      </c>
      <c r="BR2447" s="4" t="s">
        <v>8217</v>
      </c>
      <c r="BS2447" s="4" t="s">
        <v>968</v>
      </c>
      <c r="BT2447" s="4" t="s">
        <v>969</v>
      </c>
    </row>
    <row r="2448" spans="1:72" ht="13.5" customHeight="1">
      <c r="A2448" s="6" t="str">
        <f>HYPERLINK("http://kyu.snu.ac.kr/sdhj/index.jsp?type=hj/GK14791_00IM0001_166b.jpg","1870_해북촌_166b")</f>
        <v>1870_해북촌_166b</v>
      </c>
      <c r="B2448" s="4">
        <v>1870</v>
      </c>
      <c r="C2448" s="4" t="s">
        <v>9152</v>
      </c>
      <c r="D2448" s="4" t="s">
        <v>9153</v>
      </c>
      <c r="E2448" s="4">
        <v>2447</v>
      </c>
      <c r="F2448" s="4">
        <v>16</v>
      </c>
      <c r="G2448" s="4" t="s">
        <v>7883</v>
      </c>
      <c r="H2448" s="4" t="s">
        <v>7884</v>
      </c>
      <c r="I2448" s="4">
        <v>5</v>
      </c>
      <c r="L2448" s="4">
        <v>1</v>
      </c>
      <c r="M2448" s="4" t="s">
        <v>8210</v>
      </c>
      <c r="N2448" s="4" t="s">
        <v>8211</v>
      </c>
      <c r="S2448" s="4" t="s">
        <v>96</v>
      </c>
      <c r="T2448" s="4" t="s">
        <v>97</v>
      </c>
      <c r="W2448" s="4" t="s">
        <v>688</v>
      </c>
      <c r="X2448" s="4" t="s">
        <v>689</v>
      </c>
      <c r="Y2448" s="4" t="s">
        <v>100</v>
      </c>
      <c r="Z2448" s="4" t="s">
        <v>101</v>
      </c>
      <c r="AC2448" s="4">
        <v>40</v>
      </c>
      <c r="AD2448" s="4" t="s">
        <v>308</v>
      </c>
      <c r="AE2448" s="4" t="s">
        <v>309</v>
      </c>
      <c r="AJ2448" s="4" t="s">
        <v>34</v>
      </c>
      <c r="AK2448" s="4" t="s">
        <v>35</v>
      </c>
      <c r="AL2448" s="4" t="s">
        <v>260</v>
      </c>
      <c r="AM2448" s="4" t="s">
        <v>261</v>
      </c>
      <c r="AT2448" s="4" t="s">
        <v>82</v>
      </c>
      <c r="AU2448" s="4" t="s">
        <v>83</v>
      </c>
      <c r="AV2448" s="4" t="s">
        <v>8218</v>
      </c>
      <c r="AW2448" s="4" t="s">
        <v>8219</v>
      </c>
      <c r="BG2448" s="4" t="s">
        <v>82</v>
      </c>
      <c r="BH2448" s="4" t="s">
        <v>83</v>
      </c>
      <c r="BI2448" s="4" t="s">
        <v>4234</v>
      </c>
      <c r="BJ2448" s="4" t="s">
        <v>4235</v>
      </c>
      <c r="BK2448" s="4" t="s">
        <v>82</v>
      </c>
      <c r="BL2448" s="4" t="s">
        <v>83</v>
      </c>
      <c r="BM2448" s="4" t="s">
        <v>4236</v>
      </c>
      <c r="BN2448" s="4" t="s">
        <v>4237</v>
      </c>
      <c r="BO2448" s="4" t="s">
        <v>82</v>
      </c>
      <c r="BP2448" s="4" t="s">
        <v>83</v>
      </c>
      <c r="BQ2448" s="4" t="s">
        <v>8220</v>
      </c>
      <c r="BR2448" s="4" t="s">
        <v>8221</v>
      </c>
      <c r="BS2448" s="4" t="s">
        <v>297</v>
      </c>
      <c r="BT2448" s="4" t="s">
        <v>298</v>
      </c>
    </row>
    <row r="2449" spans="1:72" ht="13.5" customHeight="1">
      <c r="A2449" s="6" t="str">
        <f>HYPERLINK("http://kyu.snu.ac.kr/sdhj/index.jsp?type=hj/GK14791_00IM0001_166b.jpg","1870_해북촌_166b")</f>
        <v>1870_해북촌_166b</v>
      </c>
      <c r="B2449" s="4">
        <v>1870</v>
      </c>
      <c r="C2449" s="4" t="s">
        <v>9402</v>
      </c>
      <c r="D2449" s="4" t="s">
        <v>9403</v>
      </c>
      <c r="E2449" s="4">
        <v>2448</v>
      </c>
      <c r="F2449" s="4">
        <v>16</v>
      </c>
      <c r="G2449" s="4" t="s">
        <v>7883</v>
      </c>
      <c r="H2449" s="4" t="s">
        <v>7884</v>
      </c>
      <c r="I2449" s="4">
        <v>5</v>
      </c>
      <c r="L2449" s="4">
        <v>1</v>
      </c>
      <c r="M2449" s="4" t="s">
        <v>8210</v>
      </c>
      <c r="N2449" s="4" t="s">
        <v>8211</v>
      </c>
      <c r="S2449" s="4" t="s">
        <v>116</v>
      </c>
      <c r="T2449" s="4" t="s">
        <v>117</v>
      </c>
      <c r="Y2449" s="4" t="s">
        <v>8222</v>
      </c>
      <c r="Z2449" s="4" t="s">
        <v>8223</v>
      </c>
      <c r="AC2449" s="4">
        <v>15</v>
      </c>
      <c r="AD2449" s="4" t="s">
        <v>218</v>
      </c>
      <c r="AE2449" s="4" t="s">
        <v>219</v>
      </c>
    </row>
    <row r="2450" spans="1:72" ht="13.5" customHeight="1">
      <c r="A2450" s="6" t="str">
        <f>HYPERLINK("http://kyu.snu.ac.kr/sdhj/index.jsp?type=hj/GK14791_00IM0001_166b.jpg","1870_해북촌_166b")</f>
        <v>1870_해북촌_166b</v>
      </c>
      <c r="B2450" s="4">
        <v>1870</v>
      </c>
      <c r="C2450" s="4" t="s">
        <v>9582</v>
      </c>
      <c r="D2450" s="4" t="s">
        <v>9583</v>
      </c>
      <c r="E2450" s="4">
        <v>2449</v>
      </c>
      <c r="F2450" s="4">
        <v>16</v>
      </c>
      <c r="G2450" s="4" t="s">
        <v>7883</v>
      </c>
      <c r="H2450" s="4" t="s">
        <v>7884</v>
      </c>
      <c r="I2450" s="4">
        <v>5</v>
      </c>
      <c r="L2450" s="4">
        <v>1</v>
      </c>
      <c r="M2450" s="4" t="s">
        <v>8210</v>
      </c>
      <c r="N2450" s="4" t="s">
        <v>8211</v>
      </c>
      <c r="T2450" s="4" t="s">
        <v>9584</v>
      </c>
      <c r="U2450" s="4" t="s">
        <v>138</v>
      </c>
      <c r="V2450" s="4" t="s">
        <v>139</v>
      </c>
      <c r="Y2450" s="4" t="s">
        <v>5189</v>
      </c>
      <c r="Z2450" s="4" t="s">
        <v>5190</v>
      </c>
      <c r="AD2450" s="4" t="s">
        <v>136</v>
      </c>
      <c r="AE2450" s="4" t="s">
        <v>137</v>
      </c>
    </row>
    <row r="2451" spans="1:72" ht="13.5" customHeight="1">
      <c r="A2451" s="6" t="str">
        <f>HYPERLINK("http://kyu.snu.ac.kr/sdhj/index.jsp?type=hj/GK14791_00IM0001_166b.jpg","1870_해북촌_166b")</f>
        <v>1870_해북촌_166b</v>
      </c>
      <c r="B2451" s="4">
        <v>1870</v>
      </c>
      <c r="C2451" s="4" t="s">
        <v>9582</v>
      </c>
      <c r="D2451" s="4" t="s">
        <v>9583</v>
      </c>
      <c r="E2451" s="4">
        <v>2450</v>
      </c>
      <c r="F2451" s="4">
        <v>16</v>
      </c>
      <c r="G2451" s="4" t="s">
        <v>7883</v>
      </c>
      <c r="H2451" s="4" t="s">
        <v>7884</v>
      </c>
      <c r="I2451" s="4">
        <v>5</v>
      </c>
      <c r="L2451" s="4">
        <v>1</v>
      </c>
      <c r="M2451" s="4" t="s">
        <v>8210</v>
      </c>
      <c r="N2451" s="4" t="s">
        <v>8211</v>
      </c>
      <c r="T2451" s="4" t="s">
        <v>9584</v>
      </c>
      <c r="U2451" s="4" t="s">
        <v>138</v>
      </c>
      <c r="V2451" s="4" t="s">
        <v>139</v>
      </c>
      <c r="Y2451" s="4" t="s">
        <v>8224</v>
      </c>
      <c r="Z2451" s="4" t="s">
        <v>8225</v>
      </c>
      <c r="AD2451" s="4" t="s">
        <v>122</v>
      </c>
      <c r="AE2451" s="4" t="s">
        <v>123</v>
      </c>
    </row>
    <row r="2452" spans="1:72" ht="13.5" customHeight="1">
      <c r="A2452" s="6" t="str">
        <f>HYPERLINK("http://kyu.snu.ac.kr/sdhj/index.jsp?type=hj/GK14791_00IM0001_166b.jpg","1870_해북촌_166b")</f>
        <v>1870_해북촌_166b</v>
      </c>
      <c r="B2452" s="4">
        <v>1870</v>
      </c>
      <c r="C2452" s="4" t="s">
        <v>9582</v>
      </c>
      <c r="D2452" s="4" t="s">
        <v>9583</v>
      </c>
      <c r="E2452" s="4">
        <v>2451</v>
      </c>
      <c r="F2452" s="4">
        <v>16</v>
      </c>
      <c r="G2452" s="4" t="s">
        <v>7883</v>
      </c>
      <c r="H2452" s="4" t="s">
        <v>7884</v>
      </c>
      <c r="I2452" s="4">
        <v>5</v>
      </c>
      <c r="L2452" s="4">
        <v>2</v>
      </c>
      <c r="M2452" s="4" t="s">
        <v>10659</v>
      </c>
      <c r="N2452" s="4" t="s">
        <v>10660</v>
      </c>
      <c r="T2452" s="4" t="s">
        <v>9575</v>
      </c>
      <c r="W2452" s="4" t="s">
        <v>426</v>
      </c>
      <c r="X2452" s="4" t="s">
        <v>427</v>
      </c>
      <c r="Y2452" s="4" t="s">
        <v>10661</v>
      </c>
      <c r="Z2452" s="4" t="s">
        <v>8226</v>
      </c>
      <c r="AC2452" s="4">
        <v>68</v>
      </c>
      <c r="AD2452" s="4" t="s">
        <v>560</v>
      </c>
      <c r="AE2452" s="4" t="s">
        <v>561</v>
      </c>
      <c r="AJ2452" s="4" t="s">
        <v>34</v>
      </c>
      <c r="AK2452" s="4" t="s">
        <v>35</v>
      </c>
      <c r="AL2452" s="4" t="s">
        <v>428</v>
      </c>
      <c r="AM2452" s="4" t="s">
        <v>429</v>
      </c>
      <c r="AT2452" s="4" t="s">
        <v>82</v>
      </c>
      <c r="AU2452" s="4" t="s">
        <v>83</v>
      </c>
      <c r="AV2452" s="4" t="s">
        <v>8227</v>
      </c>
      <c r="AW2452" s="4" t="s">
        <v>8228</v>
      </c>
      <c r="BG2452" s="4" t="s">
        <v>82</v>
      </c>
      <c r="BH2452" s="4" t="s">
        <v>83</v>
      </c>
      <c r="BI2452" s="4" t="s">
        <v>3006</v>
      </c>
      <c r="BJ2452" s="4" t="s">
        <v>1657</v>
      </c>
      <c r="BK2452" s="4" t="s">
        <v>82</v>
      </c>
      <c r="BL2452" s="4" t="s">
        <v>83</v>
      </c>
      <c r="BM2452" s="4" t="s">
        <v>566</v>
      </c>
      <c r="BN2452" s="4" t="s">
        <v>567</v>
      </c>
      <c r="BO2452" s="4" t="s">
        <v>82</v>
      </c>
      <c r="BP2452" s="4" t="s">
        <v>83</v>
      </c>
      <c r="BQ2452" s="4" t="s">
        <v>8229</v>
      </c>
      <c r="BR2452" s="4" t="s">
        <v>8230</v>
      </c>
      <c r="BS2452" s="4" t="s">
        <v>115</v>
      </c>
      <c r="BT2452" s="4" t="s">
        <v>9604</v>
      </c>
    </row>
    <row r="2453" spans="1:72" ht="13.5" customHeight="1">
      <c r="A2453" s="6" t="str">
        <f>HYPERLINK("http://kyu.snu.ac.kr/sdhj/index.jsp?type=hj/GK14791_00IM0001_166b.jpg","1870_해북촌_166b")</f>
        <v>1870_해북촌_166b</v>
      </c>
      <c r="B2453" s="4">
        <v>1870</v>
      </c>
      <c r="C2453" s="4" t="s">
        <v>9380</v>
      </c>
      <c r="D2453" s="4" t="s">
        <v>9381</v>
      </c>
      <c r="E2453" s="4">
        <v>2452</v>
      </c>
      <c r="F2453" s="4">
        <v>16</v>
      </c>
      <c r="G2453" s="4" t="s">
        <v>7883</v>
      </c>
      <c r="H2453" s="4" t="s">
        <v>7884</v>
      </c>
      <c r="I2453" s="4">
        <v>5</v>
      </c>
      <c r="L2453" s="4">
        <v>2</v>
      </c>
      <c r="M2453" s="4" t="s">
        <v>10662</v>
      </c>
      <c r="N2453" s="4" t="s">
        <v>10663</v>
      </c>
      <c r="S2453" s="4" t="s">
        <v>96</v>
      </c>
      <c r="T2453" s="4" t="s">
        <v>97</v>
      </c>
      <c r="W2453" s="4" t="s">
        <v>10664</v>
      </c>
      <c r="X2453" s="4" t="s">
        <v>10665</v>
      </c>
      <c r="Y2453" s="4" t="s">
        <v>100</v>
      </c>
      <c r="Z2453" s="4" t="s">
        <v>101</v>
      </c>
      <c r="AC2453" s="4">
        <v>61</v>
      </c>
      <c r="AD2453" s="4" t="s">
        <v>295</v>
      </c>
      <c r="AE2453" s="4" t="s">
        <v>296</v>
      </c>
      <c r="AJ2453" s="4" t="s">
        <v>34</v>
      </c>
      <c r="AK2453" s="4" t="s">
        <v>35</v>
      </c>
      <c r="AL2453" s="4" t="s">
        <v>260</v>
      </c>
      <c r="AM2453" s="4" t="s">
        <v>261</v>
      </c>
      <c r="AT2453" s="4" t="s">
        <v>82</v>
      </c>
      <c r="AU2453" s="4" t="s">
        <v>83</v>
      </c>
      <c r="AV2453" s="4" t="s">
        <v>8231</v>
      </c>
      <c r="AW2453" s="4" t="s">
        <v>8232</v>
      </c>
      <c r="BG2453" s="4" t="s">
        <v>82</v>
      </c>
      <c r="BH2453" s="4" t="s">
        <v>83</v>
      </c>
      <c r="BI2453" s="4" t="s">
        <v>8233</v>
      </c>
      <c r="BJ2453" s="4" t="s">
        <v>8234</v>
      </c>
      <c r="BK2453" s="4" t="s">
        <v>82</v>
      </c>
      <c r="BL2453" s="4" t="s">
        <v>83</v>
      </c>
      <c r="BM2453" s="4" t="s">
        <v>8235</v>
      </c>
      <c r="BN2453" s="4" t="s">
        <v>8236</v>
      </c>
      <c r="BO2453" s="4" t="s">
        <v>82</v>
      </c>
      <c r="BP2453" s="4" t="s">
        <v>83</v>
      </c>
      <c r="BQ2453" s="4" t="s">
        <v>8237</v>
      </c>
      <c r="BR2453" s="4" t="s">
        <v>8238</v>
      </c>
      <c r="BS2453" s="4" t="s">
        <v>638</v>
      </c>
      <c r="BT2453" s="4" t="s">
        <v>639</v>
      </c>
    </row>
    <row r="2454" spans="1:72" ht="13.5" customHeight="1">
      <c r="A2454" s="6" t="str">
        <f>HYPERLINK("http://kyu.snu.ac.kr/sdhj/index.jsp?type=hj/GK14791_00IM0001_166b.jpg","1870_해북촌_166b")</f>
        <v>1870_해북촌_166b</v>
      </c>
      <c r="B2454" s="4">
        <v>1870</v>
      </c>
      <c r="C2454" s="4" t="s">
        <v>9481</v>
      </c>
      <c r="D2454" s="4" t="s">
        <v>9482</v>
      </c>
      <c r="E2454" s="4">
        <v>2453</v>
      </c>
      <c r="F2454" s="4">
        <v>16</v>
      </c>
      <c r="G2454" s="4" t="s">
        <v>7883</v>
      </c>
      <c r="H2454" s="4" t="s">
        <v>7884</v>
      </c>
      <c r="I2454" s="4">
        <v>5</v>
      </c>
      <c r="L2454" s="4">
        <v>2</v>
      </c>
      <c r="M2454" s="4" t="s">
        <v>10666</v>
      </c>
      <c r="N2454" s="4" t="s">
        <v>10667</v>
      </c>
      <c r="T2454" s="4" t="s">
        <v>9702</v>
      </c>
      <c r="U2454" s="4" t="s">
        <v>138</v>
      </c>
      <c r="V2454" s="4" t="s">
        <v>139</v>
      </c>
      <c r="Y2454" s="4" t="s">
        <v>8239</v>
      </c>
      <c r="Z2454" s="4" t="s">
        <v>8240</v>
      </c>
      <c r="AD2454" s="4" t="s">
        <v>188</v>
      </c>
      <c r="AE2454" s="4" t="s">
        <v>189</v>
      </c>
    </row>
    <row r="2455" spans="1:72" ht="13.5" customHeight="1">
      <c r="A2455" s="6" t="str">
        <f>HYPERLINK("http://kyu.snu.ac.kr/sdhj/index.jsp?type=hj/GK14791_00IM0001_166b.jpg","1870_해북촌_166b")</f>
        <v>1870_해북촌_166b</v>
      </c>
      <c r="B2455" s="4">
        <v>1870</v>
      </c>
      <c r="C2455" s="4" t="s">
        <v>9481</v>
      </c>
      <c r="D2455" s="4" t="s">
        <v>9482</v>
      </c>
      <c r="E2455" s="4">
        <v>2454</v>
      </c>
      <c r="F2455" s="4">
        <v>16</v>
      </c>
      <c r="G2455" s="4" t="s">
        <v>7883</v>
      </c>
      <c r="H2455" s="4" t="s">
        <v>7884</v>
      </c>
      <c r="I2455" s="4">
        <v>5</v>
      </c>
      <c r="L2455" s="4">
        <v>2</v>
      </c>
      <c r="M2455" s="4" t="s">
        <v>10666</v>
      </c>
      <c r="N2455" s="4" t="s">
        <v>10667</v>
      </c>
      <c r="T2455" s="4" t="s">
        <v>9702</v>
      </c>
      <c r="U2455" s="4" t="s">
        <v>138</v>
      </c>
      <c r="V2455" s="4" t="s">
        <v>139</v>
      </c>
      <c r="Y2455" s="4" t="s">
        <v>6465</v>
      </c>
      <c r="Z2455" s="4" t="s">
        <v>6466</v>
      </c>
      <c r="AD2455" s="4" t="s">
        <v>278</v>
      </c>
      <c r="AE2455" s="4" t="s">
        <v>279</v>
      </c>
    </row>
    <row r="2456" spans="1:72" ht="13.5" customHeight="1">
      <c r="A2456" s="6" t="str">
        <f>HYPERLINK("http://kyu.snu.ac.kr/sdhj/index.jsp?type=hj/GK14791_00IM0001_166b.jpg","1870_해북촌_166b")</f>
        <v>1870_해북촌_166b</v>
      </c>
      <c r="B2456" s="4">
        <v>1870</v>
      </c>
      <c r="C2456" s="4" t="s">
        <v>9481</v>
      </c>
      <c r="D2456" s="4" t="s">
        <v>9482</v>
      </c>
      <c r="E2456" s="4">
        <v>2455</v>
      </c>
      <c r="F2456" s="4">
        <v>16</v>
      </c>
      <c r="G2456" s="4" t="s">
        <v>7883</v>
      </c>
      <c r="H2456" s="4" t="s">
        <v>7884</v>
      </c>
      <c r="I2456" s="4">
        <v>5</v>
      </c>
      <c r="L2456" s="4">
        <v>3</v>
      </c>
      <c r="M2456" s="4" t="s">
        <v>8241</v>
      </c>
      <c r="N2456" s="4" t="s">
        <v>8242</v>
      </c>
      <c r="T2456" s="4" t="s">
        <v>10323</v>
      </c>
      <c r="U2456" s="4" t="s">
        <v>73</v>
      </c>
      <c r="V2456" s="4" t="s">
        <v>74</v>
      </c>
      <c r="W2456" s="4" t="s">
        <v>126</v>
      </c>
      <c r="X2456" s="4" t="s">
        <v>10668</v>
      </c>
      <c r="Y2456" s="4" t="s">
        <v>8243</v>
      </c>
      <c r="Z2456" s="4" t="s">
        <v>8244</v>
      </c>
      <c r="AC2456" s="4">
        <v>42</v>
      </c>
      <c r="AD2456" s="4" t="s">
        <v>184</v>
      </c>
      <c r="AE2456" s="4" t="s">
        <v>185</v>
      </c>
      <c r="AJ2456" s="4" t="s">
        <v>34</v>
      </c>
      <c r="AK2456" s="4" t="s">
        <v>35</v>
      </c>
      <c r="AL2456" s="4" t="s">
        <v>260</v>
      </c>
      <c r="AM2456" s="4" t="s">
        <v>261</v>
      </c>
      <c r="AT2456" s="4" t="s">
        <v>82</v>
      </c>
      <c r="AU2456" s="4" t="s">
        <v>83</v>
      </c>
      <c r="AV2456" s="4" t="s">
        <v>8245</v>
      </c>
      <c r="AW2456" s="4" t="s">
        <v>4680</v>
      </c>
      <c r="BG2456" s="4" t="s">
        <v>82</v>
      </c>
      <c r="BH2456" s="4" t="s">
        <v>83</v>
      </c>
      <c r="BI2456" s="4" t="s">
        <v>8962</v>
      </c>
      <c r="BJ2456" s="4" t="s">
        <v>888</v>
      </c>
      <c r="BK2456" s="4" t="s">
        <v>82</v>
      </c>
      <c r="BL2456" s="4" t="s">
        <v>83</v>
      </c>
      <c r="BM2456" s="4" t="s">
        <v>8246</v>
      </c>
      <c r="BN2456" s="4" t="s">
        <v>8247</v>
      </c>
      <c r="BO2456" s="4" t="s">
        <v>82</v>
      </c>
      <c r="BP2456" s="4" t="s">
        <v>83</v>
      </c>
      <c r="BQ2456" s="4" t="s">
        <v>8248</v>
      </c>
      <c r="BR2456" s="4" t="s">
        <v>8249</v>
      </c>
      <c r="BS2456" s="4" t="s">
        <v>260</v>
      </c>
      <c r="BT2456" s="4" t="s">
        <v>261</v>
      </c>
    </row>
    <row r="2457" spans="1:72" ht="13.5" customHeight="1">
      <c r="A2457" s="6" t="str">
        <f>HYPERLINK("http://kyu.snu.ac.kr/sdhj/index.jsp?type=hj/GK14791_00IM0001_166b.jpg","1870_해북촌_166b")</f>
        <v>1870_해북촌_166b</v>
      </c>
      <c r="B2457" s="4">
        <v>1870</v>
      </c>
      <c r="C2457" s="4" t="s">
        <v>9477</v>
      </c>
      <c r="D2457" s="4" t="s">
        <v>9478</v>
      </c>
      <c r="E2457" s="4">
        <v>2456</v>
      </c>
      <c r="F2457" s="4">
        <v>16</v>
      </c>
      <c r="G2457" s="4" t="s">
        <v>7883</v>
      </c>
      <c r="H2457" s="4" t="s">
        <v>7884</v>
      </c>
      <c r="I2457" s="4">
        <v>5</v>
      </c>
      <c r="L2457" s="4">
        <v>3</v>
      </c>
      <c r="M2457" s="4" t="s">
        <v>8241</v>
      </c>
      <c r="N2457" s="4" t="s">
        <v>8242</v>
      </c>
      <c r="S2457" s="4" t="s">
        <v>165</v>
      </c>
      <c r="T2457" s="4" t="s">
        <v>166</v>
      </c>
      <c r="Y2457" s="4" t="s">
        <v>8250</v>
      </c>
      <c r="Z2457" s="4" t="s">
        <v>2638</v>
      </c>
      <c r="AC2457" s="4">
        <v>40</v>
      </c>
      <c r="AD2457" s="4" t="s">
        <v>308</v>
      </c>
      <c r="AE2457" s="4" t="s">
        <v>309</v>
      </c>
    </row>
    <row r="2458" spans="1:72" ht="13.5" customHeight="1">
      <c r="A2458" s="6" t="str">
        <f>HYPERLINK("http://kyu.snu.ac.kr/sdhj/index.jsp?type=hj/GK14791_00IM0001_166b.jpg","1870_해북촌_166b")</f>
        <v>1870_해북촌_166b</v>
      </c>
      <c r="B2458" s="4">
        <v>1870</v>
      </c>
      <c r="C2458" s="4" t="s">
        <v>9559</v>
      </c>
      <c r="D2458" s="4" t="s">
        <v>9560</v>
      </c>
      <c r="E2458" s="4">
        <v>2457</v>
      </c>
      <c r="F2458" s="4">
        <v>16</v>
      </c>
      <c r="G2458" s="4" t="s">
        <v>7883</v>
      </c>
      <c r="H2458" s="4" t="s">
        <v>7884</v>
      </c>
      <c r="I2458" s="4">
        <v>5</v>
      </c>
      <c r="L2458" s="4">
        <v>3</v>
      </c>
      <c r="M2458" s="4" t="s">
        <v>8241</v>
      </c>
      <c r="N2458" s="4" t="s">
        <v>8242</v>
      </c>
      <c r="S2458" s="4" t="s">
        <v>116</v>
      </c>
      <c r="T2458" s="4" t="s">
        <v>117</v>
      </c>
      <c r="Y2458" s="4" t="s">
        <v>8251</v>
      </c>
      <c r="Z2458" s="4" t="s">
        <v>8252</v>
      </c>
      <c r="AC2458" s="4">
        <v>17</v>
      </c>
      <c r="AD2458" s="4" t="s">
        <v>242</v>
      </c>
      <c r="AE2458" s="4" t="s">
        <v>243</v>
      </c>
    </row>
    <row r="2459" spans="1:72" ht="13.5" customHeight="1">
      <c r="A2459" s="6" t="str">
        <f>HYPERLINK("http://kyu.snu.ac.kr/sdhj/index.jsp?type=hj/GK14791_00IM0001_166b.jpg","1870_해북촌_166b")</f>
        <v>1870_해북촌_166b</v>
      </c>
      <c r="B2459" s="4">
        <v>1870</v>
      </c>
      <c r="C2459" s="4" t="s">
        <v>9559</v>
      </c>
      <c r="D2459" s="4" t="s">
        <v>9560</v>
      </c>
      <c r="E2459" s="4">
        <v>2458</v>
      </c>
      <c r="F2459" s="4">
        <v>16</v>
      </c>
      <c r="G2459" s="4" t="s">
        <v>7883</v>
      </c>
      <c r="H2459" s="4" t="s">
        <v>7884</v>
      </c>
      <c r="I2459" s="4">
        <v>5</v>
      </c>
      <c r="L2459" s="4">
        <v>3</v>
      </c>
      <c r="M2459" s="4" t="s">
        <v>8241</v>
      </c>
      <c r="N2459" s="4" t="s">
        <v>8242</v>
      </c>
      <c r="S2459" s="4" t="s">
        <v>116</v>
      </c>
      <c r="T2459" s="4" t="s">
        <v>117</v>
      </c>
      <c r="Y2459" s="4" t="s">
        <v>8253</v>
      </c>
      <c r="Z2459" s="4" t="s">
        <v>8254</v>
      </c>
      <c r="AC2459" s="4">
        <v>14</v>
      </c>
      <c r="AD2459" s="4" t="s">
        <v>550</v>
      </c>
      <c r="AE2459" s="4" t="s">
        <v>551</v>
      </c>
    </row>
    <row r="2460" spans="1:72" ht="13.5" customHeight="1">
      <c r="A2460" s="6" t="str">
        <f>HYPERLINK("http://kyu.snu.ac.kr/sdhj/index.jsp?type=hj/GK14791_00IM0001_166b.jpg","1870_해북촌_166b")</f>
        <v>1870_해북촌_166b</v>
      </c>
      <c r="B2460" s="4">
        <v>1870</v>
      </c>
      <c r="C2460" s="4" t="s">
        <v>9559</v>
      </c>
      <c r="D2460" s="4" t="s">
        <v>9560</v>
      </c>
      <c r="E2460" s="4">
        <v>2459</v>
      </c>
      <c r="F2460" s="4">
        <v>16</v>
      </c>
      <c r="G2460" s="4" t="s">
        <v>7883</v>
      </c>
      <c r="H2460" s="4" t="s">
        <v>7884</v>
      </c>
      <c r="I2460" s="4">
        <v>5</v>
      </c>
      <c r="L2460" s="4">
        <v>3</v>
      </c>
      <c r="M2460" s="4" t="s">
        <v>8241</v>
      </c>
      <c r="N2460" s="4" t="s">
        <v>8242</v>
      </c>
      <c r="T2460" s="4" t="s">
        <v>10328</v>
      </c>
      <c r="U2460" s="4" t="s">
        <v>284</v>
      </c>
      <c r="V2460" s="4" t="s">
        <v>285</v>
      </c>
      <c r="Y2460" s="4" t="s">
        <v>4378</v>
      </c>
      <c r="Z2460" s="4" t="s">
        <v>4379</v>
      </c>
      <c r="AD2460" s="4" t="s">
        <v>1000</v>
      </c>
      <c r="AE2460" s="4" t="s">
        <v>1001</v>
      </c>
    </row>
    <row r="2461" spans="1:72" ht="13.5" customHeight="1">
      <c r="A2461" s="6" t="str">
        <f>HYPERLINK("http://kyu.snu.ac.kr/sdhj/index.jsp?type=hj/GK14791_00IM0001_166b.jpg","1870_해북촌_166b")</f>
        <v>1870_해북촌_166b</v>
      </c>
      <c r="B2461" s="4">
        <v>1870</v>
      </c>
      <c r="C2461" s="4" t="s">
        <v>9559</v>
      </c>
      <c r="D2461" s="4" t="s">
        <v>9560</v>
      </c>
      <c r="E2461" s="4">
        <v>2460</v>
      </c>
      <c r="F2461" s="4">
        <v>16</v>
      </c>
      <c r="G2461" s="4" t="s">
        <v>7883</v>
      </c>
      <c r="H2461" s="4" t="s">
        <v>7884</v>
      </c>
      <c r="I2461" s="4">
        <v>5</v>
      </c>
      <c r="L2461" s="4">
        <v>3</v>
      </c>
      <c r="M2461" s="4" t="s">
        <v>8241</v>
      </c>
      <c r="N2461" s="4" t="s">
        <v>8242</v>
      </c>
      <c r="T2461" s="4" t="s">
        <v>10328</v>
      </c>
      <c r="U2461" s="4" t="s">
        <v>138</v>
      </c>
      <c r="V2461" s="4" t="s">
        <v>139</v>
      </c>
      <c r="Y2461" s="4" t="s">
        <v>594</v>
      </c>
      <c r="Z2461" s="4" t="s">
        <v>595</v>
      </c>
      <c r="AD2461" s="4" t="s">
        <v>414</v>
      </c>
      <c r="AE2461" s="4" t="s">
        <v>415</v>
      </c>
    </row>
    <row r="2462" spans="1:72" ht="13.5" customHeight="1">
      <c r="A2462" s="6" t="str">
        <f>HYPERLINK("http://kyu.snu.ac.kr/sdhj/index.jsp?type=hj/GK14791_00IM0001_167a.jpg","1870_해북촌_167a")</f>
        <v>1870_해북촌_167a</v>
      </c>
      <c r="B2462" s="4">
        <v>1870</v>
      </c>
      <c r="C2462" s="4" t="s">
        <v>9559</v>
      </c>
      <c r="D2462" s="4" t="s">
        <v>9560</v>
      </c>
      <c r="E2462" s="4">
        <v>2461</v>
      </c>
      <c r="F2462" s="4">
        <v>16</v>
      </c>
      <c r="G2462" s="4" t="s">
        <v>7883</v>
      </c>
      <c r="H2462" s="4" t="s">
        <v>7884</v>
      </c>
      <c r="I2462" s="4">
        <v>5</v>
      </c>
      <c r="L2462" s="4">
        <v>4</v>
      </c>
      <c r="M2462" s="4" t="s">
        <v>8255</v>
      </c>
      <c r="N2462" s="4" t="s">
        <v>8256</v>
      </c>
      <c r="T2462" s="4" t="s">
        <v>10669</v>
      </c>
      <c r="U2462" s="4" t="s">
        <v>73</v>
      </c>
      <c r="V2462" s="4" t="s">
        <v>74</v>
      </c>
      <c r="W2462" s="4" t="s">
        <v>688</v>
      </c>
      <c r="X2462" s="4" t="s">
        <v>689</v>
      </c>
      <c r="Y2462" s="4" t="s">
        <v>8257</v>
      </c>
      <c r="Z2462" s="4" t="s">
        <v>8258</v>
      </c>
      <c r="AC2462" s="4">
        <v>60</v>
      </c>
      <c r="AD2462" s="4" t="s">
        <v>410</v>
      </c>
      <c r="AE2462" s="4" t="s">
        <v>411</v>
      </c>
      <c r="AJ2462" s="4" t="s">
        <v>34</v>
      </c>
      <c r="AK2462" s="4" t="s">
        <v>35</v>
      </c>
      <c r="AL2462" s="4" t="s">
        <v>260</v>
      </c>
      <c r="AM2462" s="4" t="s">
        <v>261</v>
      </c>
      <c r="AT2462" s="4" t="s">
        <v>82</v>
      </c>
      <c r="AU2462" s="4" t="s">
        <v>83</v>
      </c>
      <c r="AV2462" s="4" t="s">
        <v>5156</v>
      </c>
      <c r="AW2462" s="4" t="s">
        <v>5157</v>
      </c>
      <c r="BG2462" s="4" t="s">
        <v>82</v>
      </c>
      <c r="BH2462" s="4" t="s">
        <v>83</v>
      </c>
      <c r="BI2462" s="4" t="s">
        <v>5158</v>
      </c>
      <c r="BJ2462" s="4" t="s">
        <v>5159</v>
      </c>
      <c r="BK2462" s="4" t="s">
        <v>82</v>
      </c>
      <c r="BL2462" s="4" t="s">
        <v>83</v>
      </c>
      <c r="BM2462" s="4" t="s">
        <v>5160</v>
      </c>
      <c r="BN2462" s="4" t="s">
        <v>5161</v>
      </c>
      <c r="BO2462" s="4" t="s">
        <v>82</v>
      </c>
      <c r="BP2462" s="4" t="s">
        <v>83</v>
      </c>
      <c r="BQ2462" s="4" t="s">
        <v>5164</v>
      </c>
      <c r="BR2462" s="4" t="s">
        <v>5165</v>
      </c>
      <c r="BS2462" s="4" t="s">
        <v>697</v>
      </c>
      <c r="BT2462" s="4" t="s">
        <v>698</v>
      </c>
    </row>
    <row r="2463" spans="1:72" ht="13.5" customHeight="1">
      <c r="A2463" s="6" t="str">
        <f>HYPERLINK("http://kyu.snu.ac.kr/sdhj/index.jsp?type=hj/GK14791_00IM0001_167a.jpg","1870_해북촌_167a")</f>
        <v>1870_해북촌_167a</v>
      </c>
      <c r="B2463" s="4">
        <v>1870</v>
      </c>
      <c r="C2463" s="4" t="s">
        <v>9064</v>
      </c>
      <c r="D2463" s="4" t="s">
        <v>9065</v>
      </c>
      <c r="E2463" s="4">
        <v>2462</v>
      </c>
      <c r="F2463" s="4">
        <v>16</v>
      </c>
      <c r="G2463" s="4" t="s">
        <v>7883</v>
      </c>
      <c r="H2463" s="4" t="s">
        <v>7884</v>
      </c>
      <c r="I2463" s="4">
        <v>5</v>
      </c>
      <c r="L2463" s="4">
        <v>4</v>
      </c>
      <c r="M2463" s="4" t="s">
        <v>8255</v>
      </c>
      <c r="N2463" s="4" t="s">
        <v>8256</v>
      </c>
      <c r="S2463" s="4" t="s">
        <v>116</v>
      </c>
      <c r="T2463" s="4" t="s">
        <v>117</v>
      </c>
      <c r="Y2463" s="4" t="s">
        <v>8259</v>
      </c>
      <c r="Z2463" s="4" t="s">
        <v>8260</v>
      </c>
      <c r="AC2463" s="4">
        <v>40</v>
      </c>
      <c r="AD2463" s="4" t="s">
        <v>308</v>
      </c>
      <c r="AE2463" s="4" t="s">
        <v>309</v>
      </c>
    </row>
    <row r="2464" spans="1:72" ht="13.5" customHeight="1">
      <c r="A2464" s="6" t="str">
        <f>HYPERLINK("http://kyu.snu.ac.kr/sdhj/index.jsp?type=hj/GK14791_00IM0001_167a.jpg","1870_해북촌_167a")</f>
        <v>1870_해북촌_167a</v>
      </c>
      <c r="B2464" s="4">
        <v>1870</v>
      </c>
      <c r="C2464" s="4" t="s">
        <v>8930</v>
      </c>
      <c r="D2464" s="4" t="s">
        <v>8931</v>
      </c>
      <c r="E2464" s="4">
        <v>2463</v>
      </c>
      <c r="F2464" s="4">
        <v>16</v>
      </c>
      <c r="G2464" s="4" t="s">
        <v>7883</v>
      </c>
      <c r="H2464" s="4" t="s">
        <v>7884</v>
      </c>
      <c r="I2464" s="4">
        <v>5</v>
      </c>
      <c r="L2464" s="4">
        <v>4</v>
      </c>
      <c r="M2464" s="4" t="s">
        <v>8255</v>
      </c>
      <c r="N2464" s="4" t="s">
        <v>8256</v>
      </c>
      <c r="S2464" s="4" t="s">
        <v>124</v>
      </c>
      <c r="T2464" s="4" t="s">
        <v>125</v>
      </c>
      <c r="W2464" s="4" t="s">
        <v>126</v>
      </c>
      <c r="X2464" s="4" t="s">
        <v>10670</v>
      </c>
      <c r="Y2464" s="4" t="s">
        <v>100</v>
      </c>
      <c r="Z2464" s="4" t="s">
        <v>101</v>
      </c>
      <c r="AC2464" s="4">
        <v>43</v>
      </c>
      <c r="AD2464" s="4" t="s">
        <v>274</v>
      </c>
      <c r="AE2464" s="4" t="s">
        <v>275</v>
      </c>
    </row>
    <row r="2465" spans="1:72" ht="13.5" customHeight="1">
      <c r="A2465" s="6" t="str">
        <f>HYPERLINK("http://kyu.snu.ac.kr/sdhj/index.jsp?type=hj/GK14791_00IM0001_167a.jpg","1870_해북촌_167a")</f>
        <v>1870_해북촌_167a</v>
      </c>
      <c r="B2465" s="4">
        <v>1870</v>
      </c>
      <c r="C2465" s="4" t="s">
        <v>10671</v>
      </c>
      <c r="D2465" s="4" t="s">
        <v>10672</v>
      </c>
      <c r="E2465" s="4">
        <v>2464</v>
      </c>
      <c r="F2465" s="4">
        <v>16</v>
      </c>
      <c r="G2465" s="4" t="s">
        <v>7883</v>
      </c>
      <c r="H2465" s="4" t="s">
        <v>7884</v>
      </c>
      <c r="I2465" s="4">
        <v>5</v>
      </c>
      <c r="L2465" s="4">
        <v>4</v>
      </c>
      <c r="M2465" s="4" t="s">
        <v>8255</v>
      </c>
      <c r="N2465" s="4" t="s">
        <v>8256</v>
      </c>
      <c r="T2465" s="4" t="s">
        <v>10673</v>
      </c>
      <c r="U2465" s="4" t="s">
        <v>138</v>
      </c>
      <c r="V2465" s="4" t="s">
        <v>139</v>
      </c>
      <c r="Y2465" s="4" t="s">
        <v>8261</v>
      </c>
      <c r="Z2465" s="4" t="s">
        <v>8262</v>
      </c>
      <c r="AD2465" s="4" t="s">
        <v>738</v>
      </c>
      <c r="AE2465" s="4" t="s">
        <v>739</v>
      </c>
    </row>
    <row r="2466" spans="1:72" ht="13.5" customHeight="1">
      <c r="A2466" s="6" t="str">
        <f>HYPERLINK("http://kyu.snu.ac.kr/sdhj/index.jsp?type=hj/GK14791_00IM0001_167a.jpg","1870_해북촌_167a")</f>
        <v>1870_해북촌_167a</v>
      </c>
      <c r="B2466" s="4">
        <v>1870</v>
      </c>
      <c r="C2466" s="4" t="s">
        <v>10671</v>
      </c>
      <c r="D2466" s="4" t="s">
        <v>10672</v>
      </c>
      <c r="E2466" s="4">
        <v>2465</v>
      </c>
      <c r="F2466" s="4">
        <v>16</v>
      </c>
      <c r="G2466" s="4" t="s">
        <v>7883</v>
      </c>
      <c r="H2466" s="4" t="s">
        <v>7884</v>
      </c>
      <c r="I2466" s="4">
        <v>5</v>
      </c>
      <c r="L2466" s="4">
        <v>4</v>
      </c>
      <c r="M2466" s="4" t="s">
        <v>8255</v>
      </c>
      <c r="N2466" s="4" t="s">
        <v>8256</v>
      </c>
      <c r="T2466" s="4" t="s">
        <v>10673</v>
      </c>
      <c r="U2466" s="4" t="s">
        <v>138</v>
      </c>
      <c r="V2466" s="4" t="s">
        <v>139</v>
      </c>
      <c r="Y2466" s="4" t="s">
        <v>8263</v>
      </c>
      <c r="Z2466" s="4" t="s">
        <v>8264</v>
      </c>
      <c r="AD2466" s="4" t="s">
        <v>480</v>
      </c>
      <c r="AE2466" s="4" t="s">
        <v>481</v>
      </c>
    </row>
    <row r="2467" spans="1:72" ht="13.5" customHeight="1">
      <c r="A2467" s="6" t="str">
        <f>HYPERLINK("http://kyu.snu.ac.kr/sdhj/index.jsp?type=hj/GK14791_00IM0001_167a.jpg","1870_해북촌_167a")</f>
        <v>1870_해북촌_167a</v>
      </c>
      <c r="B2467" s="4">
        <v>1870</v>
      </c>
      <c r="C2467" s="4" t="s">
        <v>9054</v>
      </c>
      <c r="D2467" s="4" t="s">
        <v>9055</v>
      </c>
      <c r="E2467" s="4">
        <v>2466</v>
      </c>
      <c r="F2467" s="4">
        <v>16</v>
      </c>
      <c r="G2467" s="4" t="s">
        <v>7883</v>
      </c>
      <c r="H2467" s="4" t="s">
        <v>7884</v>
      </c>
      <c r="I2467" s="4">
        <v>5</v>
      </c>
      <c r="L2467" s="4">
        <v>5</v>
      </c>
      <c r="M2467" s="4" t="s">
        <v>8265</v>
      </c>
      <c r="N2467" s="4" t="s">
        <v>8069</v>
      </c>
      <c r="T2467" s="4" t="s">
        <v>9371</v>
      </c>
      <c r="U2467" s="4" t="s">
        <v>73</v>
      </c>
      <c r="V2467" s="4" t="s">
        <v>74</v>
      </c>
      <c r="W2467" s="4" t="s">
        <v>688</v>
      </c>
      <c r="X2467" s="4" t="s">
        <v>689</v>
      </c>
      <c r="Y2467" s="4" t="s">
        <v>8266</v>
      </c>
      <c r="Z2467" s="4" t="s">
        <v>2196</v>
      </c>
      <c r="AC2467" s="4">
        <v>41</v>
      </c>
      <c r="AD2467" s="4" t="s">
        <v>184</v>
      </c>
      <c r="AE2467" s="4" t="s">
        <v>185</v>
      </c>
      <c r="AJ2467" s="4" t="s">
        <v>34</v>
      </c>
      <c r="AK2467" s="4" t="s">
        <v>35</v>
      </c>
      <c r="AL2467" s="4" t="s">
        <v>260</v>
      </c>
      <c r="AM2467" s="4" t="s">
        <v>261</v>
      </c>
      <c r="AT2467" s="4" t="s">
        <v>82</v>
      </c>
      <c r="AU2467" s="4" t="s">
        <v>83</v>
      </c>
      <c r="AV2467" s="4" t="s">
        <v>6419</v>
      </c>
      <c r="AW2467" s="4" t="s">
        <v>6420</v>
      </c>
      <c r="BG2467" s="4" t="s">
        <v>82</v>
      </c>
      <c r="BH2467" s="4" t="s">
        <v>83</v>
      </c>
      <c r="BI2467" s="4" t="s">
        <v>3817</v>
      </c>
      <c r="BJ2467" s="4" t="s">
        <v>3818</v>
      </c>
      <c r="BK2467" s="4" t="s">
        <v>82</v>
      </c>
      <c r="BL2467" s="4" t="s">
        <v>83</v>
      </c>
      <c r="BM2467" s="4" t="s">
        <v>5158</v>
      </c>
      <c r="BN2467" s="4" t="s">
        <v>5159</v>
      </c>
      <c r="BO2467" s="4" t="s">
        <v>82</v>
      </c>
      <c r="BP2467" s="4" t="s">
        <v>83</v>
      </c>
      <c r="BQ2467" s="4" t="s">
        <v>8267</v>
      </c>
      <c r="BR2467" s="4" t="s">
        <v>8268</v>
      </c>
      <c r="BS2467" s="4" t="s">
        <v>7437</v>
      </c>
      <c r="BT2467" s="4" t="s">
        <v>10674</v>
      </c>
    </row>
    <row r="2468" spans="1:72" ht="13.5" customHeight="1">
      <c r="A2468" s="6" t="str">
        <f>HYPERLINK("http://kyu.snu.ac.kr/sdhj/index.jsp?type=hj/GK14791_00IM0001_167a.jpg","1870_해북촌_167a")</f>
        <v>1870_해북촌_167a</v>
      </c>
      <c r="B2468" s="4">
        <v>1870</v>
      </c>
      <c r="C2468" s="4" t="s">
        <v>9016</v>
      </c>
      <c r="D2468" s="4" t="s">
        <v>9017</v>
      </c>
      <c r="E2468" s="4">
        <v>2467</v>
      </c>
      <c r="F2468" s="4">
        <v>16</v>
      </c>
      <c r="G2468" s="4" t="s">
        <v>7883</v>
      </c>
      <c r="H2468" s="4" t="s">
        <v>7884</v>
      </c>
      <c r="I2468" s="4">
        <v>5</v>
      </c>
      <c r="L2468" s="4">
        <v>5</v>
      </c>
      <c r="M2468" s="4" t="s">
        <v>8265</v>
      </c>
      <c r="N2468" s="4" t="s">
        <v>8069</v>
      </c>
      <c r="S2468" s="4" t="s">
        <v>214</v>
      </c>
      <c r="T2468" s="4" t="s">
        <v>215</v>
      </c>
      <c r="W2468" s="4" t="s">
        <v>396</v>
      </c>
      <c r="X2468" s="4" t="s">
        <v>397</v>
      </c>
      <c r="Y2468" s="4" t="s">
        <v>100</v>
      </c>
      <c r="Z2468" s="4" t="s">
        <v>101</v>
      </c>
      <c r="AC2468" s="4">
        <v>60</v>
      </c>
      <c r="AD2468" s="4" t="s">
        <v>295</v>
      </c>
      <c r="AE2468" s="4" t="s">
        <v>296</v>
      </c>
    </row>
    <row r="2469" spans="1:72" ht="13.5" customHeight="1">
      <c r="A2469" s="6" t="str">
        <f>HYPERLINK("http://kyu.snu.ac.kr/sdhj/index.jsp?type=hj/GK14791_00IM0001_167a.jpg","1870_해북촌_167a")</f>
        <v>1870_해북촌_167a</v>
      </c>
      <c r="B2469" s="4">
        <v>1870</v>
      </c>
      <c r="C2469" s="4" t="s">
        <v>9113</v>
      </c>
      <c r="D2469" s="4" t="s">
        <v>9114</v>
      </c>
      <c r="E2469" s="4">
        <v>2468</v>
      </c>
      <c r="F2469" s="4">
        <v>16</v>
      </c>
      <c r="G2469" s="4" t="s">
        <v>7883</v>
      </c>
      <c r="H2469" s="4" t="s">
        <v>7884</v>
      </c>
      <c r="I2469" s="4">
        <v>5</v>
      </c>
      <c r="L2469" s="4">
        <v>5</v>
      </c>
      <c r="M2469" s="4" t="s">
        <v>8265</v>
      </c>
      <c r="N2469" s="4" t="s">
        <v>8069</v>
      </c>
      <c r="S2469" s="4" t="s">
        <v>96</v>
      </c>
      <c r="T2469" s="4" t="s">
        <v>97</v>
      </c>
      <c r="W2469" s="4" t="s">
        <v>776</v>
      </c>
      <c r="X2469" s="4" t="s">
        <v>777</v>
      </c>
      <c r="Y2469" s="4" t="s">
        <v>100</v>
      </c>
      <c r="Z2469" s="4" t="s">
        <v>101</v>
      </c>
      <c r="AC2469" s="4">
        <v>11</v>
      </c>
      <c r="AD2469" s="4" t="s">
        <v>184</v>
      </c>
      <c r="AE2469" s="4" t="s">
        <v>185</v>
      </c>
      <c r="AJ2469" s="4" t="s">
        <v>34</v>
      </c>
      <c r="AK2469" s="4" t="s">
        <v>35</v>
      </c>
      <c r="AL2469" s="4" t="s">
        <v>1039</v>
      </c>
      <c r="AM2469" s="4" t="s">
        <v>1040</v>
      </c>
      <c r="AT2469" s="4" t="s">
        <v>82</v>
      </c>
      <c r="AU2469" s="4" t="s">
        <v>83</v>
      </c>
      <c r="AV2469" s="4" t="s">
        <v>8269</v>
      </c>
      <c r="AW2469" s="4" t="s">
        <v>10675</v>
      </c>
      <c r="BG2469" s="4" t="s">
        <v>82</v>
      </c>
      <c r="BH2469" s="4" t="s">
        <v>83</v>
      </c>
      <c r="BI2469" s="4" t="s">
        <v>8270</v>
      </c>
      <c r="BJ2469" s="4" t="s">
        <v>695</v>
      </c>
      <c r="BK2469" s="4" t="s">
        <v>82</v>
      </c>
      <c r="BL2469" s="4" t="s">
        <v>83</v>
      </c>
      <c r="BM2469" s="4" t="s">
        <v>6903</v>
      </c>
      <c r="BN2469" s="4" t="s">
        <v>3894</v>
      </c>
      <c r="BO2469" s="4" t="s">
        <v>82</v>
      </c>
      <c r="BP2469" s="4" t="s">
        <v>83</v>
      </c>
      <c r="BQ2469" s="4" t="s">
        <v>8271</v>
      </c>
      <c r="BR2469" s="4" t="s">
        <v>8272</v>
      </c>
      <c r="BS2469" s="4" t="s">
        <v>893</v>
      </c>
      <c r="BT2469" s="4" t="s">
        <v>894</v>
      </c>
    </row>
    <row r="2470" spans="1:72" ht="13.5" customHeight="1">
      <c r="A2470" s="6" t="str">
        <f>HYPERLINK("http://kyu.snu.ac.kr/sdhj/index.jsp?type=hj/GK14791_00IM0001_167a.jpg","1870_해북촌_167a")</f>
        <v>1870_해북촌_167a</v>
      </c>
      <c r="B2470" s="4">
        <v>1870</v>
      </c>
      <c r="C2470" s="4" t="s">
        <v>9038</v>
      </c>
      <c r="D2470" s="4" t="s">
        <v>9039</v>
      </c>
      <c r="E2470" s="4">
        <v>2469</v>
      </c>
      <c r="F2470" s="4">
        <v>16</v>
      </c>
      <c r="G2470" s="4" t="s">
        <v>7883</v>
      </c>
      <c r="H2470" s="4" t="s">
        <v>7884</v>
      </c>
      <c r="I2470" s="4">
        <v>5</v>
      </c>
      <c r="L2470" s="4">
        <v>5</v>
      </c>
      <c r="M2470" s="4" t="s">
        <v>8265</v>
      </c>
      <c r="N2470" s="4" t="s">
        <v>8069</v>
      </c>
      <c r="S2470" s="4" t="s">
        <v>165</v>
      </c>
      <c r="T2470" s="4" t="s">
        <v>166</v>
      </c>
      <c r="Y2470" s="4" t="s">
        <v>8273</v>
      </c>
      <c r="Z2470" s="4" t="s">
        <v>8274</v>
      </c>
      <c r="AC2470" s="4">
        <v>31</v>
      </c>
      <c r="AD2470" s="4" t="s">
        <v>134</v>
      </c>
      <c r="AE2470" s="4" t="s">
        <v>135</v>
      </c>
    </row>
    <row r="2471" spans="1:72" ht="13.5" customHeight="1">
      <c r="A2471" s="6" t="str">
        <f>HYPERLINK("http://kyu.snu.ac.kr/sdhj/index.jsp?type=hj/GK14791_00IM0001_167a.jpg","1870_해북촌_167a")</f>
        <v>1870_해북촌_167a</v>
      </c>
      <c r="B2471" s="4">
        <v>1870</v>
      </c>
      <c r="C2471" s="4" t="s">
        <v>9113</v>
      </c>
      <c r="D2471" s="4" t="s">
        <v>9114</v>
      </c>
      <c r="E2471" s="4">
        <v>2470</v>
      </c>
      <c r="F2471" s="4">
        <v>16</v>
      </c>
      <c r="G2471" s="4" t="s">
        <v>7883</v>
      </c>
      <c r="H2471" s="4" t="s">
        <v>7884</v>
      </c>
      <c r="I2471" s="4">
        <v>5</v>
      </c>
      <c r="L2471" s="4">
        <v>5</v>
      </c>
      <c r="M2471" s="4" t="s">
        <v>8265</v>
      </c>
      <c r="N2471" s="4" t="s">
        <v>8069</v>
      </c>
      <c r="T2471" s="4" t="s">
        <v>9377</v>
      </c>
      <c r="U2471" s="4" t="s">
        <v>138</v>
      </c>
      <c r="V2471" s="4" t="s">
        <v>139</v>
      </c>
      <c r="Y2471" s="4" t="s">
        <v>8275</v>
      </c>
      <c r="Z2471" s="4" t="s">
        <v>8276</v>
      </c>
      <c r="AD2471" s="4" t="s">
        <v>274</v>
      </c>
      <c r="AE2471" s="4" t="s">
        <v>275</v>
      </c>
    </row>
    <row r="2472" spans="1:72" ht="13.5" customHeight="1">
      <c r="A2472" s="6" t="str">
        <f>HYPERLINK("http://kyu.snu.ac.kr/sdhj/index.jsp?type=hj/GK14791_00IM0001_167a.jpg","1870_해북촌_167a")</f>
        <v>1870_해북촌_167a</v>
      </c>
      <c r="B2472" s="4">
        <v>1870</v>
      </c>
      <c r="C2472" s="4" t="s">
        <v>9113</v>
      </c>
      <c r="D2472" s="4" t="s">
        <v>9114</v>
      </c>
      <c r="E2472" s="4">
        <v>2471</v>
      </c>
      <c r="F2472" s="4">
        <v>16</v>
      </c>
      <c r="G2472" s="4" t="s">
        <v>7883</v>
      </c>
      <c r="H2472" s="4" t="s">
        <v>7884</v>
      </c>
      <c r="I2472" s="4">
        <v>5</v>
      </c>
      <c r="L2472" s="4">
        <v>5</v>
      </c>
      <c r="M2472" s="4" t="s">
        <v>8265</v>
      </c>
      <c r="N2472" s="4" t="s">
        <v>8069</v>
      </c>
      <c r="T2472" s="4" t="s">
        <v>9377</v>
      </c>
      <c r="U2472" s="4" t="s">
        <v>138</v>
      </c>
      <c r="V2472" s="4" t="s">
        <v>139</v>
      </c>
      <c r="Y2472" s="4" t="s">
        <v>7995</v>
      </c>
      <c r="Z2472" s="4" t="s">
        <v>7996</v>
      </c>
      <c r="AD2472" s="4" t="s">
        <v>282</v>
      </c>
      <c r="AE2472" s="4" t="s">
        <v>283</v>
      </c>
    </row>
    <row r="2473" spans="1:72" ht="13.5" customHeight="1">
      <c r="A2473" s="6" t="str">
        <f>HYPERLINK("http://kyu.snu.ac.kr/sdhj/index.jsp?type=hj/GK14791_00IM0001_167a.jpg","1870_해북촌_167a")</f>
        <v>1870_해북촌_167a</v>
      </c>
      <c r="B2473" s="4">
        <v>1870</v>
      </c>
      <c r="C2473" s="4" t="s">
        <v>9113</v>
      </c>
      <c r="D2473" s="4" t="s">
        <v>9114</v>
      </c>
      <c r="E2473" s="4">
        <v>2472</v>
      </c>
      <c r="F2473" s="4">
        <v>16</v>
      </c>
      <c r="G2473" s="4" t="s">
        <v>7883</v>
      </c>
      <c r="H2473" s="4" t="s">
        <v>7884</v>
      </c>
      <c r="I2473" s="4">
        <v>6</v>
      </c>
      <c r="J2473" s="4" t="s">
        <v>8277</v>
      </c>
      <c r="K2473" s="4" t="s">
        <v>8278</v>
      </c>
      <c r="L2473" s="4">
        <v>1</v>
      </c>
      <c r="M2473" s="4" t="s">
        <v>8279</v>
      </c>
      <c r="N2473" s="4" t="s">
        <v>8280</v>
      </c>
      <c r="T2473" s="4" t="s">
        <v>9210</v>
      </c>
      <c r="U2473" s="4" t="s">
        <v>73</v>
      </c>
      <c r="V2473" s="4" t="s">
        <v>74</v>
      </c>
      <c r="W2473" s="4" t="s">
        <v>5057</v>
      </c>
      <c r="X2473" s="4" t="s">
        <v>1279</v>
      </c>
      <c r="Y2473" s="4" t="s">
        <v>8281</v>
      </c>
      <c r="Z2473" s="4" t="s">
        <v>8282</v>
      </c>
      <c r="AC2473" s="4">
        <v>63</v>
      </c>
      <c r="AD2473" s="4" t="s">
        <v>319</v>
      </c>
      <c r="AE2473" s="4" t="s">
        <v>320</v>
      </c>
      <c r="AJ2473" s="4" t="s">
        <v>34</v>
      </c>
      <c r="AK2473" s="4" t="s">
        <v>35</v>
      </c>
      <c r="AL2473" s="4" t="s">
        <v>8144</v>
      </c>
      <c r="AM2473" s="4" t="s">
        <v>8145</v>
      </c>
      <c r="AT2473" s="4" t="s">
        <v>82</v>
      </c>
      <c r="AU2473" s="4" t="s">
        <v>83</v>
      </c>
      <c r="AV2473" s="4" t="s">
        <v>8146</v>
      </c>
      <c r="AW2473" s="4" t="s">
        <v>3527</v>
      </c>
      <c r="BG2473" s="4" t="s">
        <v>82</v>
      </c>
      <c r="BH2473" s="4" t="s">
        <v>83</v>
      </c>
      <c r="BI2473" s="4" t="s">
        <v>8147</v>
      </c>
      <c r="BJ2473" s="4" t="s">
        <v>8148</v>
      </c>
      <c r="BK2473" s="4" t="s">
        <v>82</v>
      </c>
      <c r="BL2473" s="4" t="s">
        <v>83</v>
      </c>
      <c r="BM2473" s="4" t="s">
        <v>8149</v>
      </c>
      <c r="BN2473" s="4" t="s">
        <v>3022</v>
      </c>
      <c r="BO2473" s="4" t="s">
        <v>82</v>
      </c>
      <c r="BP2473" s="4" t="s">
        <v>83</v>
      </c>
      <c r="BQ2473" s="4" t="s">
        <v>8283</v>
      </c>
      <c r="BR2473" s="4" t="s">
        <v>8151</v>
      </c>
      <c r="BS2473" s="4" t="s">
        <v>428</v>
      </c>
      <c r="BT2473" s="4" t="s">
        <v>429</v>
      </c>
    </row>
    <row r="2474" spans="1:72" ht="13.5" customHeight="1">
      <c r="A2474" s="6" t="str">
        <f>HYPERLINK("http://kyu.snu.ac.kr/sdhj/index.jsp?type=hj/GK14791_00IM0001_167a.jpg","1870_해북촌_167a")</f>
        <v>1870_해북촌_167a</v>
      </c>
      <c r="B2474" s="4">
        <v>1870</v>
      </c>
      <c r="C2474" s="4" t="s">
        <v>9214</v>
      </c>
      <c r="D2474" s="4" t="s">
        <v>9215</v>
      </c>
      <c r="E2474" s="4">
        <v>2473</v>
      </c>
      <c r="F2474" s="4">
        <v>16</v>
      </c>
      <c r="G2474" s="4" t="s">
        <v>7883</v>
      </c>
      <c r="H2474" s="4" t="s">
        <v>7884</v>
      </c>
      <c r="I2474" s="4">
        <v>6</v>
      </c>
      <c r="L2474" s="4">
        <v>1</v>
      </c>
      <c r="M2474" s="4" t="s">
        <v>8279</v>
      </c>
      <c r="N2474" s="4" t="s">
        <v>8280</v>
      </c>
      <c r="S2474" s="4" t="s">
        <v>96</v>
      </c>
      <c r="T2474" s="4" t="s">
        <v>97</v>
      </c>
      <c r="W2474" s="4" t="s">
        <v>1167</v>
      </c>
      <c r="X2474" s="4" t="s">
        <v>1168</v>
      </c>
      <c r="Y2474" s="4" t="s">
        <v>100</v>
      </c>
      <c r="Z2474" s="4" t="s">
        <v>101</v>
      </c>
      <c r="AC2474" s="4">
        <v>63</v>
      </c>
      <c r="AD2474" s="4" t="s">
        <v>319</v>
      </c>
      <c r="AE2474" s="4" t="s">
        <v>320</v>
      </c>
      <c r="AJ2474" s="4" t="s">
        <v>34</v>
      </c>
      <c r="AK2474" s="4" t="s">
        <v>35</v>
      </c>
      <c r="AL2474" s="4" t="s">
        <v>8284</v>
      </c>
      <c r="AM2474" s="4" t="s">
        <v>8285</v>
      </c>
      <c r="AT2474" s="4" t="s">
        <v>82</v>
      </c>
      <c r="AU2474" s="4" t="s">
        <v>83</v>
      </c>
      <c r="AV2474" s="4" t="s">
        <v>8286</v>
      </c>
      <c r="AW2474" s="4" t="s">
        <v>8287</v>
      </c>
      <c r="BG2474" s="4" t="s">
        <v>82</v>
      </c>
      <c r="BH2474" s="4" t="s">
        <v>83</v>
      </c>
      <c r="BI2474" s="4" t="s">
        <v>8288</v>
      </c>
      <c r="BJ2474" s="4" t="s">
        <v>8289</v>
      </c>
      <c r="BK2474" s="4" t="s">
        <v>82</v>
      </c>
      <c r="BL2474" s="4" t="s">
        <v>83</v>
      </c>
      <c r="BM2474" s="4" t="s">
        <v>8290</v>
      </c>
      <c r="BN2474" s="4" t="s">
        <v>8291</v>
      </c>
      <c r="BO2474" s="4" t="s">
        <v>82</v>
      </c>
      <c r="BP2474" s="4" t="s">
        <v>83</v>
      </c>
      <c r="BQ2474" s="4" t="s">
        <v>8292</v>
      </c>
      <c r="BR2474" s="4" t="s">
        <v>8293</v>
      </c>
      <c r="BS2474" s="4" t="s">
        <v>727</v>
      </c>
      <c r="BT2474" s="4" t="s">
        <v>728</v>
      </c>
    </row>
    <row r="2475" spans="1:72" ht="13.5" customHeight="1">
      <c r="A2475" s="6" t="str">
        <f>HYPERLINK("http://kyu.snu.ac.kr/sdhj/index.jsp?type=hj/GK14791_00IM0001_167a.jpg","1870_해북촌_167a")</f>
        <v>1870_해북촌_167a</v>
      </c>
      <c r="B2475" s="4">
        <v>1870</v>
      </c>
      <c r="C2475" s="4" t="s">
        <v>9146</v>
      </c>
      <c r="D2475" s="4" t="s">
        <v>9147</v>
      </c>
      <c r="E2475" s="4">
        <v>2474</v>
      </c>
      <c r="F2475" s="4">
        <v>16</v>
      </c>
      <c r="G2475" s="4" t="s">
        <v>7883</v>
      </c>
      <c r="H2475" s="4" t="s">
        <v>7884</v>
      </c>
      <c r="I2475" s="4">
        <v>6</v>
      </c>
      <c r="L2475" s="4">
        <v>1</v>
      </c>
      <c r="M2475" s="4" t="s">
        <v>8279</v>
      </c>
      <c r="N2475" s="4" t="s">
        <v>8280</v>
      </c>
      <c r="S2475" s="4" t="s">
        <v>116</v>
      </c>
      <c r="T2475" s="4" t="s">
        <v>117</v>
      </c>
      <c r="Y2475" s="4" t="s">
        <v>7733</v>
      </c>
      <c r="Z2475" s="4" t="s">
        <v>7734</v>
      </c>
      <c r="AC2475" s="4">
        <v>35</v>
      </c>
      <c r="AD2475" s="4" t="s">
        <v>188</v>
      </c>
      <c r="AE2475" s="4" t="s">
        <v>189</v>
      </c>
    </row>
    <row r="2476" spans="1:72" ht="13.5" customHeight="1">
      <c r="A2476" s="6" t="str">
        <f>HYPERLINK("http://kyu.snu.ac.kr/sdhj/index.jsp?type=hj/GK14791_00IM0001_167a.jpg","1870_해북촌_167a")</f>
        <v>1870_해북촌_167a</v>
      </c>
      <c r="B2476" s="4">
        <v>1870</v>
      </c>
      <c r="C2476" s="4" t="s">
        <v>9214</v>
      </c>
      <c r="D2476" s="4" t="s">
        <v>9215</v>
      </c>
      <c r="E2476" s="4">
        <v>2475</v>
      </c>
      <c r="F2476" s="4">
        <v>16</v>
      </c>
      <c r="G2476" s="4" t="s">
        <v>7883</v>
      </c>
      <c r="H2476" s="4" t="s">
        <v>7884</v>
      </c>
      <c r="I2476" s="4">
        <v>6</v>
      </c>
      <c r="L2476" s="4">
        <v>1</v>
      </c>
      <c r="M2476" s="4" t="s">
        <v>8279</v>
      </c>
      <c r="N2476" s="4" t="s">
        <v>8280</v>
      </c>
      <c r="S2476" s="4" t="s">
        <v>124</v>
      </c>
      <c r="T2476" s="4" t="s">
        <v>125</v>
      </c>
      <c r="W2476" s="4" t="s">
        <v>686</v>
      </c>
      <c r="X2476" s="4" t="s">
        <v>687</v>
      </c>
      <c r="Y2476" s="4" t="s">
        <v>100</v>
      </c>
      <c r="Z2476" s="4" t="s">
        <v>101</v>
      </c>
      <c r="AC2476" s="4">
        <v>30</v>
      </c>
      <c r="AD2476" s="4" t="s">
        <v>282</v>
      </c>
      <c r="AE2476" s="4" t="s">
        <v>283</v>
      </c>
    </row>
    <row r="2477" spans="1:72" ht="13.5" customHeight="1">
      <c r="A2477" s="6" t="str">
        <f>HYPERLINK("http://kyu.snu.ac.kr/sdhj/index.jsp?type=hj/GK14791_00IM0001_167a.jpg","1870_해북촌_167a")</f>
        <v>1870_해북촌_167a</v>
      </c>
      <c r="B2477" s="4">
        <v>1870</v>
      </c>
      <c r="C2477" s="4" t="s">
        <v>9214</v>
      </c>
      <c r="D2477" s="4" t="s">
        <v>9215</v>
      </c>
      <c r="E2477" s="4">
        <v>2476</v>
      </c>
      <c r="F2477" s="4">
        <v>16</v>
      </c>
      <c r="G2477" s="4" t="s">
        <v>7883</v>
      </c>
      <c r="H2477" s="4" t="s">
        <v>7884</v>
      </c>
      <c r="I2477" s="4">
        <v>6</v>
      </c>
      <c r="L2477" s="4">
        <v>1</v>
      </c>
      <c r="M2477" s="4" t="s">
        <v>8279</v>
      </c>
      <c r="N2477" s="4" t="s">
        <v>8280</v>
      </c>
      <c r="T2477" s="4" t="s">
        <v>9216</v>
      </c>
      <c r="U2477" s="4" t="s">
        <v>138</v>
      </c>
      <c r="V2477" s="4" t="s">
        <v>139</v>
      </c>
      <c r="Y2477" s="4" t="s">
        <v>10676</v>
      </c>
      <c r="Z2477" s="4" t="s">
        <v>8294</v>
      </c>
    </row>
    <row r="2478" spans="1:72" ht="13.5" customHeight="1">
      <c r="A2478" s="6" t="str">
        <f>HYPERLINK("http://kyu.snu.ac.kr/sdhj/index.jsp?type=hj/GK14791_00IM0001_167a.jpg","1870_해북촌_167a")</f>
        <v>1870_해북촌_167a</v>
      </c>
      <c r="B2478" s="4">
        <v>1870</v>
      </c>
      <c r="C2478" s="4" t="s">
        <v>9214</v>
      </c>
      <c r="D2478" s="4" t="s">
        <v>9215</v>
      </c>
      <c r="E2478" s="4">
        <v>2477</v>
      </c>
      <c r="F2478" s="4">
        <v>16</v>
      </c>
      <c r="G2478" s="4" t="s">
        <v>7883</v>
      </c>
      <c r="H2478" s="4" t="s">
        <v>7884</v>
      </c>
      <c r="I2478" s="4">
        <v>6</v>
      </c>
      <c r="L2478" s="4">
        <v>2</v>
      </c>
      <c r="M2478" s="4" t="s">
        <v>8295</v>
      </c>
      <c r="N2478" s="4" t="s">
        <v>8296</v>
      </c>
      <c r="T2478" s="4" t="s">
        <v>10557</v>
      </c>
      <c r="U2478" s="4" t="s">
        <v>73</v>
      </c>
      <c r="V2478" s="4" t="s">
        <v>74</v>
      </c>
      <c r="W2478" s="4" t="s">
        <v>426</v>
      </c>
      <c r="X2478" s="4" t="s">
        <v>427</v>
      </c>
      <c r="Y2478" s="4" t="s">
        <v>8297</v>
      </c>
      <c r="Z2478" s="4" t="s">
        <v>8298</v>
      </c>
      <c r="AC2478" s="4">
        <v>73</v>
      </c>
      <c r="AD2478" s="4" t="s">
        <v>778</v>
      </c>
      <c r="AE2478" s="4" t="s">
        <v>779</v>
      </c>
      <c r="AJ2478" s="4" t="s">
        <v>34</v>
      </c>
      <c r="AK2478" s="4" t="s">
        <v>35</v>
      </c>
      <c r="AL2478" s="4" t="s">
        <v>428</v>
      </c>
      <c r="AM2478" s="4" t="s">
        <v>429</v>
      </c>
      <c r="AT2478" s="4" t="s">
        <v>82</v>
      </c>
      <c r="AU2478" s="4" t="s">
        <v>83</v>
      </c>
      <c r="AV2478" s="4" t="s">
        <v>8299</v>
      </c>
      <c r="AW2478" s="4" t="s">
        <v>4050</v>
      </c>
      <c r="BG2478" s="4" t="s">
        <v>82</v>
      </c>
      <c r="BH2478" s="4" t="s">
        <v>83</v>
      </c>
      <c r="BI2478" s="4" t="s">
        <v>8300</v>
      </c>
      <c r="BJ2478" s="4" t="s">
        <v>8301</v>
      </c>
      <c r="BK2478" s="4" t="s">
        <v>82</v>
      </c>
      <c r="BL2478" s="4" t="s">
        <v>83</v>
      </c>
      <c r="BM2478" s="4" t="s">
        <v>8302</v>
      </c>
      <c r="BN2478" s="4" t="s">
        <v>8303</v>
      </c>
      <c r="BO2478" s="4" t="s">
        <v>82</v>
      </c>
      <c r="BP2478" s="4" t="s">
        <v>83</v>
      </c>
      <c r="BQ2478" s="4" t="s">
        <v>8304</v>
      </c>
      <c r="BR2478" s="4" t="s">
        <v>8305</v>
      </c>
      <c r="BS2478" s="4" t="s">
        <v>115</v>
      </c>
      <c r="BT2478" s="4" t="s">
        <v>9971</v>
      </c>
    </row>
    <row r="2479" spans="1:72" ht="13.5" customHeight="1">
      <c r="A2479" s="6" t="str">
        <f>HYPERLINK("http://kyu.snu.ac.kr/sdhj/index.jsp?type=hj/GK14791_00IM0001_167a.jpg","1870_해북촌_167a")</f>
        <v>1870_해북촌_167a</v>
      </c>
      <c r="B2479" s="4">
        <v>1870</v>
      </c>
      <c r="C2479" s="4" t="s">
        <v>9895</v>
      </c>
      <c r="D2479" s="4" t="s">
        <v>9896</v>
      </c>
      <c r="E2479" s="4">
        <v>2478</v>
      </c>
      <c r="F2479" s="4">
        <v>16</v>
      </c>
      <c r="G2479" s="4" t="s">
        <v>7883</v>
      </c>
      <c r="H2479" s="4" t="s">
        <v>7884</v>
      </c>
      <c r="I2479" s="4">
        <v>6</v>
      </c>
      <c r="L2479" s="4">
        <v>2</v>
      </c>
      <c r="M2479" s="4" t="s">
        <v>8295</v>
      </c>
      <c r="N2479" s="4" t="s">
        <v>8296</v>
      </c>
      <c r="S2479" s="4" t="s">
        <v>96</v>
      </c>
      <c r="T2479" s="4" t="s">
        <v>97</v>
      </c>
      <c r="W2479" s="4" t="s">
        <v>688</v>
      </c>
      <c r="X2479" s="4" t="s">
        <v>689</v>
      </c>
      <c r="Y2479" s="4" t="s">
        <v>100</v>
      </c>
      <c r="Z2479" s="4" t="s">
        <v>101</v>
      </c>
      <c r="AC2479" s="4">
        <v>73</v>
      </c>
      <c r="AD2479" s="4" t="s">
        <v>778</v>
      </c>
      <c r="AE2479" s="4" t="s">
        <v>779</v>
      </c>
      <c r="AJ2479" s="4" t="s">
        <v>34</v>
      </c>
      <c r="AK2479" s="4" t="s">
        <v>35</v>
      </c>
      <c r="AL2479" s="4" t="s">
        <v>222</v>
      </c>
      <c r="AM2479" s="4" t="s">
        <v>223</v>
      </c>
      <c r="AT2479" s="4" t="s">
        <v>82</v>
      </c>
      <c r="AU2479" s="4" t="s">
        <v>83</v>
      </c>
      <c r="AV2479" s="4" t="s">
        <v>8306</v>
      </c>
      <c r="AW2479" s="4" t="s">
        <v>8307</v>
      </c>
      <c r="BG2479" s="4" t="s">
        <v>82</v>
      </c>
      <c r="BH2479" s="4" t="s">
        <v>83</v>
      </c>
      <c r="BI2479" s="4" t="s">
        <v>8308</v>
      </c>
      <c r="BJ2479" s="4" t="s">
        <v>8309</v>
      </c>
      <c r="BK2479" s="4" t="s">
        <v>82</v>
      </c>
      <c r="BL2479" s="4" t="s">
        <v>83</v>
      </c>
      <c r="BM2479" s="4" t="s">
        <v>8310</v>
      </c>
      <c r="BN2479" s="4" t="s">
        <v>8311</v>
      </c>
      <c r="BO2479" s="4" t="s">
        <v>336</v>
      </c>
      <c r="BP2479" s="4" t="s">
        <v>337</v>
      </c>
      <c r="BQ2479" s="4" t="s">
        <v>8312</v>
      </c>
      <c r="BR2479" s="4" t="s">
        <v>10677</v>
      </c>
      <c r="BS2479" s="4" t="s">
        <v>572</v>
      </c>
      <c r="BT2479" s="4" t="s">
        <v>573</v>
      </c>
    </row>
    <row r="2480" spans="1:72" ht="13.5" customHeight="1">
      <c r="A2480" s="6" t="str">
        <f>HYPERLINK("http://kyu.snu.ac.kr/sdhj/index.jsp?type=hj/GK14791_00IM0001_167a.jpg","1870_해북촌_167a")</f>
        <v>1870_해북촌_167a</v>
      </c>
      <c r="B2480" s="4">
        <v>1870</v>
      </c>
      <c r="C2480" s="4" t="s">
        <v>10678</v>
      </c>
      <c r="D2480" s="4" t="s">
        <v>10679</v>
      </c>
      <c r="E2480" s="4">
        <v>2479</v>
      </c>
      <c r="F2480" s="4">
        <v>16</v>
      </c>
      <c r="G2480" s="4" t="s">
        <v>7883</v>
      </c>
      <c r="H2480" s="4" t="s">
        <v>7884</v>
      </c>
      <c r="I2480" s="4">
        <v>6</v>
      </c>
      <c r="L2480" s="4">
        <v>2</v>
      </c>
      <c r="M2480" s="4" t="s">
        <v>8295</v>
      </c>
      <c r="N2480" s="4" t="s">
        <v>8296</v>
      </c>
      <c r="S2480" s="4" t="s">
        <v>2131</v>
      </c>
      <c r="T2480" s="4" t="s">
        <v>1502</v>
      </c>
      <c r="W2480" s="4" t="s">
        <v>580</v>
      </c>
      <c r="X2480" s="4" t="s">
        <v>581</v>
      </c>
      <c r="Y2480" s="4" t="s">
        <v>100</v>
      </c>
      <c r="Z2480" s="4" t="s">
        <v>101</v>
      </c>
      <c r="AC2480" s="4">
        <v>49</v>
      </c>
      <c r="AD2480" s="4" t="s">
        <v>771</v>
      </c>
      <c r="AE2480" s="4" t="s">
        <v>772</v>
      </c>
    </row>
    <row r="2481" spans="1:72" ht="13.5" customHeight="1">
      <c r="A2481" s="6" t="str">
        <f>HYPERLINK("http://kyu.snu.ac.kr/sdhj/index.jsp?type=hj/GK14791_00IM0001_167a.jpg","1870_해북촌_167a")</f>
        <v>1870_해북촌_167a</v>
      </c>
      <c r="B2481" s="4">
        <v>1870</v>
      </c>
      <c r="C2481" s="4" t="s">
        <v>9254</v>
      </c>
      <c r="D2481" s="4" t="s">
        <v>9255</v>
      </c>
      <c r="E2481" s="4">
        <v>2480</v>
      </c>
      <c r="F2481" s="4">
        <v>16</v>
      </c>
      <c r="G2481" s="4" t="s">
        <v>7883</v>
      </c>
      <c r="H2481" s="4" t="s">
        <v>7884</v>
      </c>
      <c r="I2481" s="4">
        <v>6</v>
      </c>
      <c r="L2481" s="4">
        <v>2</v>
      </c>
      <c r="M2481" s="4" t="s">
        <v>8295</v>
      </c>
      <c r="N2481" s="4" t="s">
        <v>8296</v>
      </c>
      <c r="T2481" s="4" t="s">
        <v>10558</v>
      </c>
      <c r="U2481" s="4" t="s">
        <v>138</v>
      </c>
      <c r="V2481" s="4" t="s">
        <v>139</v>
      </c>
      <c r="Y2481" s="4" t="s">
        <v>8313</v>
      </c>
      <c r="Z2481" s="4" t="s">
        <v>8314</v>
      </c>
      <c r="AD2481" s="4" t="s">
        <v>771</v>
      </c>
      <c r="AE2481" s="4" t="s">
        <v>772</v>
      </c>
    </row>
    <row r="2482" spans="1:72" ht="13.5" customHeight="1">
      <c r="A2482" s="6" t="str">
        <f>HYPERLINK("http://kyu.snu.ac.kr/sdhj/index.jsp?type=hj/GK14791_00IM0001_167a.jpg","1870_해북촌_167a")</f>
        <v>1870_해북촌_167a</v>
      </c>
      <c r="B2482" s="4">
        <v>1870</v>
      </c>
      <c r="C2482" s="4" t="s">
        <v>9254</v>
      </c>
      <c r="D2482" s="4" t="s">
        <v>9255</v>
      </c>
      <c r="E2482" s="4">
        <v>2481</v>
      </c>
      <c r="F2482" s="4">
        <v>16</v>
      </c>
      <c r="G2482" s="4" t="s">
        <v>7883</v>
      </c>
      <c r="H2482" s="4" t="s">
        <v>7884</v>
      </c>
      <c r="I2482" s="4">
        <v>6</v>
      </c>
      <c r="L2482" s="4">
        <v>2</v>
      </c>
      <c r="M2482" s="4" t="s">
        <v>8295</v>
      </c>
      <c r="N2482" s="4" t="s">
        <v>8296</v>
      </c>
      <c r="T2482" s="4" t="s">
        <v>10558</v>
      </c>
      <c r="U2482" s="4" t="s">
        <v>284</v>
      </c>
      <c r="V2482" s="4" t="s">
        <v>285</v>
      </c>
      <c r="Y2482" s="4" t="s">
        <v>8315</v>
      </c>
      <c r="Z2482" s="4" t="s">
        <v>1890</v>
      </c>
      <c r="AD2482" s="4" t="s">
        <v>238</v>
      </c>
      <c r="AE2482" s="4" t="s">
        <v>239</v>
      </c>
    </row>
    <row r="2483" spans="1:72" ht="13.5" customHeight="1">
      <c r="A2483" s="6" t="str">
        <f>HYPERLINK("http://kyu.snu.ac.kr/sdhj/index.jsp?type=hj/GK14791_00IM0001_167a.jpg","1870_해북촌_167a")</f>
        <v>1870_해북촌_167a</v>
      </c>
      <c r="B2483" s="4">
        <v>1870</v>
      </c>
      <c r="C2483" s="4" t="s">
        <v>9254</v>
      </c>
      <c r="D2483" s="4" t="s">
        <v>9255</v>
      </c>
      <c r="E2483" s="4">
        <v>2482</v>
      </c>
      <c r="F2483" s="4">
        <v>16</v>
      </c>
      <c r="G2483" s="4" t="s">
        <v>7883</v>
      </c>
      <c r="H2483" s="4" t="s">
        <v>7884</v>
      </c>
      <c r="I2483" s="4">
        <v>6</v>
      </c>
      <c r="L2483" s="4">
        <v>3</v>
      </c>
      <c r="M2483" s="4" t="s">
        <v>8316</v>
      </c>
      <c r="N2483" s="4" t="s">
        <v>8317</v>
      </c>
      <c r="T2483" s="4" t="s">
        <v>10680</v>
      </c>
      <c r="U2483" s="4" t="s">
        <v>73</v>
      </c>
      <c r="V2483" s="4" t="s">
        <v>74</v>
      </c>
      <c r="W2483" s="4" t="s">
        <v>426</v>
      </c>
      <c r="X2483" s="4" t="s">
        <v>427</v>
      </c>
      <c r="Y2483" s="4" t="s">
        <v>8318</v>
      </c>
      <c r="Z2483" s="4" t="s">
        <v>8319</v>
      </c>
      <c r="AC2483" s="4">
        <v>43</v>
      </c>
      <c r="AD2483" s="4" t="s">
        <v>274</v>
      </c>
      <c r="AE2483" s="4" t="s">
        <v>275</v>
      </c>
      <c r="AJ2483" s="4" t="s">
        <v>34</v>
      </c>
      <c r="AK2483" s="4" t="s">
        <v>35</v>
      </c>
      <c r="AL2483" s="4" t="s">
        <v>428</v>
      </c>
      <c r="AM2483" s="4" t="s">
        <v>429</v>
      </c>
      <c r="AT2483" s="4" t="s">
        <v>82</v>
      </c>
      <c r="AU2483" s="4" t="s">
        <v>83</v>
      </c>
      <c r="AV2483" s="4" t="s">
        <v>2994</v>
      </c>
      <c r="AW2483" s="4" t="s">
        <v>2995</v>
      </c>
      <c r="BG2483" s="4" t="s">
        <v>82</v>
      </c>
      <c r="BH2483" s="4" t="s">
        <v>83</v>
      </c>
      <c r="BI2483" s="4" t="s">
        <v>6787</v>
      </c>
      <c r="BJ2483" s="4" t="s">
        <v>6788</v>
      </c>
      <c r="BK2483" s="4" t="s">
        <v>82</v>
      </c>
      <c r="BL2483" s="4" t="s">
        <v>83</v>
      </c>
      <c r="BM2483" s="4" t="s">
        <v>2732</v>
      </c>
      <c r="BN2483" s="4" t="s">
        <v>2733</v>
      </c>
      <c r="BO2483" s="4" t="s">
        <v>82</v>
      </c>
      <c r="BP2483" s="4" t="s">
        <v>83</v>
      </c>
      <c r="BQ2483" s="4" t="s">
        <v>8320</v>
      </c>
      <c r="BR2483" s="4" t="s">
        <v>8321</v>
      </c>
      <c r="BS2483" s="4" t="s">
        <v>2521</v>
      </c>
      <c r="BT2483" s="4" t="s">
        <v>2522</v>
      </c>
    </row>
    <row r="2484" spans="1:72" ht="13.5" customHeight="1">
      <c r="A2484" s="6" t="str">
        <f>HYPERLINK("http://kyu.snu.ac.kr/sdhj/index.jsp?type=hj/GK14791_00IM0001_167a.jpg","1870_해북촌_167a")</f>
        <v>1870_해북촌_167a</v>
      </c>
      <c r="B2484" s="4">
        <v>1870</v>
      </c>
      <c r="C2484" s="4" t="s">
        <v>9450</v>
      </c>
      <c r="D2484" s="4" t="s">
        <v>9451</v>
      </c>
      <c r="E2484" s="4">
        <v>2483</v>
      </c>
      <c r="F2484" s="4">
        <v>16</v>
      </c>
      <c r="G2484" s="4" t="s">
        <v>7883</v>
      </c>
      <c r="H2484" s="4" t="s">
        <v>7884</v>
      </c>
      <c r="I2484" s="4">
        <v>6</v>
      </c>
      <c r="L2484" s="4">
        <v>3</v>
      </c>
      <c r="M2484" s="4" t="s">
        <v>8316</v>
      </c>
      <c r="N2484" s="4" t="s">
        <v>8317</v>
      </c>
      <c r="S2484" s="4" t="s">
        <v>214</v>
      </c>
      <c r="T2484" s="4" t="s">
        <v>215</v>
      </c>
      <c r="W2484" s="4" t="s">
        <v>75</v>
      </c>
      <c r="X2484" s="4" t="s">
        <v>10681</v>
      </c>
      <c r="Y2484" s="4" t="s">
        <v>100</v>
      </c>
      <c r="Z2484" s="4" t="s">
        <v>101</v>
      </c>
      <c r="AC2484" s="4">
        <v>67</v>
      </c>
      <c r="AD2484" s="4" t="s">
        <v>238</v>
      </c>
      <c r="AE2484" s="4" t="s">
        <v>239</v>
      </c>
    </row>
    <row r="2485" spans="1:72" ht="13.5" customHeight="1">
      <c r="A2485" s="6" t="str">
        <f>HYPERLINK("http://kyu.snu.ac.kr/sdhj/index.jsp?type=hj/GK14791_00IM0001_167a.jpg","1870_해북촌_167a")</f>
        <v>1870_해북촌_167a</v>
      </c>
      <c r="B2485" s="4">
        <v>1870</v>
      </c>
      <c r="C2485" s="4" t="s">
        <v>9847</v>
      </c>
      <c r="D2485" s="4" t="s">
        <v>9848</v>
      </c>
      <c r="E2485" s="4">
        <v>2484</v>
      </c>
      <c r="F2485" s="4">
        <v>16</v>
      </c>
      <c r="G2485" s="4" t="s">
        <v>7883</v>
      </c>
      <c r="H2485" s="4" t="s">
        <v>7884</v>
      </c>
      <c r="I2485" s="4">
        <v>6</v>
      </c>
      <c r="L2485" s="4">
        <v>3</v>
      </c>
      <c r="M2485" s="4" t="s">
        <v>8316</v>
      </c>
      <c r="N2485" s="4" t="s">
        <v>8317</v>
      </c>
      <c r="S2485" s="4" t="s">
        <v>96</v>
      </c>
      <c r="T2485" s="4" t="s">
        <v>97</v>
      </c>
      <c r="W2485" s="4" t="s">
        <v>126</v>
      </c>
      <c r="X2485" s="4" t="s">
        <v>10682</v>
      </c>
      <c r="Y2485" s="4" t="s">
        <v>100</v>
      </c>
      <c r="Z2485" s="4" t="s">
        <v>101</v>
      </c>
      <c r="AC2485" s="4">
        <v>43</v>
      </c>
      <c r="AD2485" s="4" t="s">
        <v>274</v>
      </c>
      <c r="AE2485" s="4" t="s">
        <v>275</v>
      </c>
      <c r="AJ2485" s="4" t="s">
        <v>34</v>
      </c>
      <c r="AK2485" s="4" t="s">
        <v>35</v>
      </c>
      <c r="AL2485" s="4" t="s">
        <v>115</v>
      </c>
      <c r="AM2485" s="4" t="s">
        <v>10683</v>
      </c>
      <c r="AT2485" s="4" t="s">
        <v>82</v>
      </c>
      <c r="AU2485" s="4" t="s">
        <v>83</v>
      </c>
      <c r="AV2485" s="4" t="s">
        <v>8322</v>
      </c>
      <c r="AW2485" s="4" t="s">
        <v>8323</v>
      </c>
      <c r="BG2485" s="4" t="s">
        <v>82</v>
      </c>
      <c r="BH2485" s="4" t="s">
        <v>83</v>
      </c>
      <c r="BI2485" s="4" t="s">
        <v>4179</v>
      </c>
      <c r="BJ2485" s="4" t="s">
        <v>4180</v>
      </c>
      <c r="BK2485" s="4" t="s">
        <v>82</v>
      </c>
      <c r="BL2485" s="4" t="s">
        <v>83</v>
      </c>
      <c r="BM2485" s="4" t="s">
        <v>4181</v>
      </c>
      <c r="BN2485" s="4" t="s">
        <v>4182</v>
      </c>
      <c r="BO2485" s="4" t="s">
        <v>82</v>
      </c>
      <c r="BP2485" s="4" t="s">
        <v>83</v>
      </c>
      <c r="BQ2485" s="4" t="s">
        <v>8324</v>
      </c>
      <c r="BR2485" s="4" t="s">
        <v>8325</v>
      </c>
      <c r="BS2485" s="4" t="s">
        <v>2521</v>
      </c>
      <c r="BT2485" s="4" t="s">
        <v>2522</v>
      </c>
    </row>
    <row r="2486" spans="1:72" ht="13.5" customHeight="1">
      <c r="A2486" s="6" t="str">
        <f>HYPERLINK("http://kyu.snu.ac.kr/sdhj/index.jsp?type=hj/GK14791_00IM0001_167a.jpg","1870_해북촌_167a")</f>
        <v>1870_해북촌_167a</v>
      </c>
      <c r="B2486" s="4">
        <v>1870</v>
      </c>
      <c r="C2486" s="4" t="s">
        <v>9047</v>
      </c>
      <c r="D2486" s="4" t="s">
        <v>9048</v>
      </c>
      <c r="E2486" s="4">
        <v>2485</v>
      </c>
      <c r="F2486" s="4">
        <v>16</v>
      </c>
      <c r="G2486" s="4" t="s">
        <v>7883</v>
      </c>
      <c r="H2486" s="4" t="s">
        <v>7884</v>
      </c>
      <c r="I2486" s="4">
        <v>6</v>
      </c>
      <c r="L2486" s="4">
        <v>3</v>
      </c>
      <c r="M2486" s="4" t="s">
        <v>8316</v>
      </c>
      <c r="N2486" s="4" t="s">
        <v>8317</v>
      </c>
      <c r="T2486" s="4" t="s">
        <v>10684</v>
      </c>
      <c r="U2486" s="4" t="s">
        <v>284</v>
      </c>
      <c r="V2486" s="4" t="s">
        <v>285</v>
      </c>
      <c r="Y2486" s="4" t="s">
        <v>8326</v>
      </c>
      <c r="Z2486" s="4" t="s">
        <v>8327</v>
      </c>
      <c r="AD2486" s="4" t="s">
        <v>274</v>
      </c>
      <c r="AE2486" s="4" t="s">
        <v>275</v>
      </c>
    </row>
    <row r="2487" spans="1:72" ht="13.5" customHeight="1">
      <c r="A2487" s="6" t="str">
        <f>HYPERLINK("http://kyu.snu.ac.kr/sdhj/index.jsp?type=hj/GK14791_00IM0001_167b.jpg","1870_해북촌_167b")</f>
        <v>1870_해북촌_167b</v>
      </c>
      <c r="B2487" s="4">
        <v>1870</v>
      </c>
      <c r="C2487" s="4" t="s">
        <v>9847</v>
      </c>
      <c r="D2487" s="4" t="s">
        <v>9848</v>
      </c>
      <c r="E2487" s="4">
        <v>2486</v>
      </c>
      <c r="F2487" s="4">
        <v>16</v>
      </c>
      <c r="G2487" s="4" t="s">
        <v>7883</v>
      </c>
      <c r="H2487" s="4" t="s">
        <v>7884</v>
      </c>
      <c r="I2487" s="4">
        <v>6</v>
      </c>
      <c r="L2487" s="4">
        <v>4</v>
      </c>
      <c r="M2487" s="4" t="s">
        <v>10685</v>
      </c>
      <c r="N2487" s="4" t="s">
        <v>8328</v>
      </c>
      <c r="T2487" s="4" t="s">
        <v>9264</v>
      </c>
      <c r="U2487" s="4" t="s">
        <v>73</v>
      </c>
      <c r="V2487" s="4" t="s">
        <v>74</v>
      </c>
      <c r="W2487" s="4" t="s">
        <v>426</v>
      </c>
      <c r="X2487" s="4" t="s">
        <v>427</v>
      </c>
      <c r="Y2487" s="4" t="s">
        <v>10686</v>
      </c>
      <c r="Z2487" s="4" t="s">
        <v>160</v>
      </c>
      <c r="AC2487" s="4">
        <v>74</v>
      </c>
      <c r="AD2487" s="4" t="s">
        <v>550</v>
      </c>
      <c r="AE2487" s="4" t="s">
        <v>551</v>
      </c>
      <c r="AJ2487" s="4" t="s">
        <v>34</v>
      </c>
      <c r="AK2487" s="4" t="s">
        <v>35</v>
      </c>
      <c r="AL2487" s="4" t="s">
        <v>428</v>
      </c>
      <c r="AM2487" s="4" t="s">
        <v>429</v>
      </c>
      <c r="AT2487" s="4" t="s">
        <v>82</v>
      </c>
      <c r="AU2487" s="4" t="s">
        <v>83</v>
      </c>
      <c r="AV2487" s="4" t="s">
        <v>8329</v>
      </c>
      <c r="AW2487" s="4" t="s">
        <v>8330</v>
      </c>
      <c r="BG2487" s="4" t="s">
        <v>82</v>
      </c>
      <c r="BH2487" s="4" t="s">
        <v>83</v>
      </c>
      <c r="BI2487" s="4" t="s">
        <v>1396</v>
      </c>
      <c r="BJ2487" s="4" t="s">
        <v>1397</v>
      </c>
      <c r="BK2487" s="4" t="s">
        <v>82</v>
      </c>
      <c r="BL2487" s="4" t="s">
        <v>83</v>
      </c>
      <c r="BM2487" s="4" t="s">
        <v>566</v>
      </c>
      <c r="BN2487" s="4" t="s">
        <v>567</v>
      </c>
      <c r="BO2487" s="4" t="s">
        <v>336</v>
      </c>
      <c r="BP2487" s="4" t="s">
        <v>337</v>
      </c>
      <c r="BQ2487" s="4" t="s">
        <v>10687</v>
      </c>
      <c r="BR2487" s="4" t="s">
        <v>8331</v>
      </c>
      <c r="BS2487" s="4" t="s">
        <v>10688</v>
      </c>
      <c r="BT2487" s="4" t="s">
        <v>8332</v>
      </c>
    </row>
    <row r="2488" spans="1:72" ht="13.5" customHeight="1">
      <c r="A2488" s="6" t="str">
        <f>HYPERLINK("http://kyu.snu.ac.kr/sdhj/index.jsp?type=hj/GK14791_00IM0001_167b.jpg","1870_해북촌_167b")</f>
        <v>1870_해북촌_167b</v>
      </c>
      <c r="B2488" s="4">
        <v>1870</v>
      </c>
      <c r="C2488" s="4" t="s">
        <v>10394</v>
      </c>
      <c r="D2488" s="4" t="s">
        <v>10395</v>
      </c>
      <c r="E2488" s="4">
        <v>2487</v>
      </c>
      <c r="F2488" s="4">
        <v>16</v>
      </c>
      <c r="G2488" s="4" t="s">
        <v>7883</v>
      </c>
      <c r="H2488" s="4" t="s">
        <v>7884</v>
      </c>
      <c r="I2488" s="4">
        <v>6</v>
      </c>
      <c r="L2488" s="4">
        <v>4</v>
      </c>
      <c r="M2488" s="4" t="s">
        <v>10685</v>
      </c>
      <c r="N2488" s="4" t="s">
        <v>8328</v>
      </c>
      <c r="S2488" s="4" t="s">
        <v>116</v>
      </c>
      <c r="T2488" s="4" t="s">
        <v>117</v>
      </c>
      <c r="Y2488" s="4" t="s">
        <v>8333</v>
      </c>
      <c r="Z2488" s="4" t="s">
        <v>8252</v>
      </c>
      <c r="AC2488" s="4">
        <v>30</v>
      </c>
      <c r="AD2488" s="4" t="s">
        <v>282</v>
      </c>
      <c r="AE2488" s="4" t="s">
        <v>283</v>
      </c>
    </row>
    <row r="2489" spans="1:72" ht="13.5" customHeight="1">
      <c r="A2489" s="6" t="str">
        <f>HYPERLINK("http://kyu.snu.ac.kr/sdhj/index.jsp?type=hj/GK14791_00IM0001_167b.jpg","1870_해북촌_167b")</f>
        <v>1870_해북촌_167b</v>
      </c>
      <c r="B2489" s="4">
        <v>1870</v>
      </c>
      <c r="C2489" s="4" t="s">
        <v>9269</v>
      </c>
      <c r="D2489" s="4" t="s">
        <v>9270</v>
      </c>
      <c r="E2489" s="4">
        <v>2488</v>
      </c>
      <c r="F2489" s="4">
        <v>16</v>
      </c>
      <c r="G2489" s="4" t="s">
        <v>7883</v>
      </c>
      <c r="H2489" s="4" t="s">
        <v>7884</v>
      </c>
      <c r="I2489" s="4">
        <v>6</v>
      </c>
      <c r="L2489" s="4">
        <v>4</v>
      </c>
      <c r="M2489" s="4" t="s">
        <v>10685</v>
      </c>
      <c r="N2489" s="4" t="s">
        <v>8328</v>
      </c>
      <c r="S2489" s="4" t="s">
        <v>124</v>
      </c>
      <c r="T2489" s="4" t="s">
        <v>125</v>
      </c>
      <c r="W2489" s="4" t="s">
        <v>126</v>
      </c>
      <c r="X2489" s="4" t="s">
        <v>9824</v>
      </c>
      <c r="Y2489" s="4" t="s">
        <v>100</v>
      </c>
      <c r="Z2489" s="4" t="s">
        <v>101</v>
      </c>
      <c r="AC2489" s="4">
        <v>30</v>
      </c>
      <c r="AD2489" s="4" t="s">
        <v>282</v>
      </c>
      <c r="AE2489" s="4" t="s">
        <v>283</v>
      </c>
    </row>
    <row r="2490" spans="1:72" ht="13.5" customHeight="1">
      <c r="A2490" s="6" t="str">
        <f>HYPERLINK("http://kyu.snu.ac.kr/sdhj/index.jsp?type=hj/GK14791_00IM0001_167b.jpg","1870_해북촌_167b")</f>
        <v>1870_해북촌_167b</v>
      </c>
      <c r="B2490" s="4">
        <v>1870</v>
      </c>
      <c r="C2490" s="4" t="s">
        <v>9269</v>
      </c>
      <c r="D2490" s="4" t="s">
        <v>9270</v>
      </c>
      <c r="E2490" s="4">
        <v>2489</v>
      </c>
      <c r="F2490" s="4">
        <v>16</v>
      </c>
      <c r="G2490" s="4" t="s">
        <v>7883</v>
      </c>
      <c r="H2490" s="4" t="s">
        <v>7884</v>
      </c>
      <c r="I2490" s="4">
        <v>6</v>
      </c>
      <c r="L2490" s="4">
        <v>4</v>
      </c>
      <c r="M2490" s="4" t="s">
        <v>10685</v>
      </c>
      <c r="N2490" s="4" t="s">
        <v>8328</v>
      </c>
      <c r="T2490" s="4" t="s">
        <v>9273</v>
      </c>
      <c r="U2490" s="4" t="s">
        <v>138</v>
      </c>
      <c r="V2490" s="4" t="s">
        <v>139</v>
      </c>
      <c r="Y2490" s="4" t="s">
        <v>4544</v>
      </c>
      <c r="Z2490" s="4" t="s">
        <v>4545</v>
      </c>
      <c r="AD2490" s="4" t="s">
        <v>448</v>
      </c>
      <c r="AE2490" s="4" t="s">
        <v>449</v>
      </c>
    </row>
    <row r="2491" spans="1:72" ht="13.5" customHeight="1">
      <c r="A2491" s="6" t="str">
        <f>HYPERLINK("http://kyu.snu.ac.kr/sdhj/index.jsp?type=hj/GK14791_00IM0001_167b.jpg","1870_해북촌_167b")</f>
        <v>1870_해북촌_167b</v>
      </c>
      <c r="B2491" s="4">
        <v>1870</v>
      </c>
      <c r="C2491" s="4" t="s">
        <v>9269</v>
      </c>
      <c r="D2491" s="4" t="s">
        <v>9270</v>
      </c>
      <c r="E2491" s="4">
        <v>2490</v>
      </c>
      <c r="F2491" s="4">
        <v>16</v>
      </c>
      <c r="G2491" s="4" t="s">
        <v>7883</v>
      </c>
      <c r="H2491" s="4" t="s">
        <v>7884</v>
      </c>
      <c r="I2491" s="4">
        <v>6</v>
      </c>
      <c r="L2491" s="4">
        <v>5</v>
      </c>
      <c r="M2491" s="4" t="s">
        <v>8334</v>
      </c>
      <c r="N2491" s="4" t="s">
        <v>8335</v>
      </c>
      <c r="T2491" s="4" t="s">
        <v>10471</v>
      </c>
      <c r="U2491" s="4" t="s">
        <v>73</v>
      </c>
      <c r="V2491" s="4" t="s">
        <v>74</v>
      </c>
      <c r="W2491" s="4" t="s">
        <v>2414</v>
      </c>
      <c r="X2491" s="4" t="s">
        <v>2415</v>
      </c>
      <c r="Y2491" s="4" t="s">
        <v>8336</v>
      </c>
      <c r="Z2491" s="4" t="s">
        <v>8337</v>
      </c>
      <c r="AC2491" s="4">
        <v>62</v>
      </c>
      <c r="AD2491" s="4" t="s">
        <v>102</v>
      </c>
      <c r="AE2491" s="4" t="s">
        <v>103</v>
      </c>
      <c r="AJ2491" s="4" t="s">
        <v>34</v>
      </c>
      <c r="AK2491" s="4" t="s">
        <v>35</v>
      </c>
      <c r="AL2491" s="4" t="s">
        <v>727</v>
      </c>
      <c r="AM2491" s="4" t="s">
        <v>728</v>
      </c>
      <c r="AT2491" s="4" t="s">
        <v>82</v>
      </c>
      <c r="AU2491" s="4" t="s">
        <v>83</v>
      </c>
      <c r="AV2491" s="4" t="s">
        <v>6926</v>
      </c>
      <c r="AW2491" s="4" t="s">
        <v>3425</v>
      </c>
      <c r="BG2491" s="4" t="s">
        <v>82</v>
      </c>
      <c r="BH2491" s="4" t="s">
        <v>83</v>
      </c>
      <c r="BI2491" s="4" t="s">
        <v>1741</v>
      </c>
      <c r="BJ2491" s="4" t="s">
        <v>1742</v>
      </c>
      <c r="BK2491" s="4" t="s">
        <v>82</v>
      </c>
      <c r="BL2491" s="4" t="s">
        <v>83</v>
      </c>
      <c r="BM2491" s="4" t="s">
        <v>8338</v>
      </c>
      <c r="BN2491" s="4" t="s">
        <v>8339</v>
      </c>
      <c r="BO2491" s="4" t="s">
        <v>82</v>
      </c>
      <c r="BP2491" s="4" t="s">
        <v>83</v>
      </c>
      <c r="BQ2491" s="4" t="s">
        <v>8340</v>
      </c>
      <c r="BR2491" s="4" t="s">
        <v>8341</v>
      </c>
      <c r="BS2491" s="4" t="s">
        <v>115</v>
      </c>
      <c r="BT2491" s="4" t="s">
        <v>10689</v>
      </c>
    </row>
    <row r="2492" spans="1:72" ht="13.5" customHeight="1">
      <c r="A2492" s="6" t="str">
        <f>HYPERLINK("http://kyu.snu.ac.kr/sdhj/index.jsp?type=hj/GK14791_00IM0001_167b.jpg","1870_해북촌_167b")</f>
        <v>1870_해북촌_167b</v>
      </c>
      <c r="B2492" s="4">
        <v>1870</v>
      </c>
      <c r="C2492" s="4" t="s">
        <v>9375</v>
      </c>
      <c r="D2492" s="4" t="s">
        <v>9376</v>
      </c>
      <c r="E2492" s="4">
        <v>2491</v>
      </c>
      <c r="F2492" s="4">
        <v>16</v>
      </c>
      <c r="G2492" s="4" t="s">
        <v>7883</v>
      </c>
      <c r="H2492" s="4" t="s">
        <v>7884</v>
      </c>
      <c r="I2492" s="4">
        <v>6</v>
      </c>
      <c r="L2492" s="4">
        <v>5</v>
      </c>
      <c r="M2492" s="4" t="s">
        <v>8334</v>
      </c>
      <c r="N2492" s="4" t="s">
        <v>8335</v>
      </c>
      <c r="S2492" s="4" t="s">
        <v>96</v>
      </c>
      <c r="T2492" s="4" t="s">
        <v>97</v>
      </c>
      <c r="W2492" s="4" t="s">
        <v>126</v>
      </c>
      <c r="X2492" s="4" t="s">
        <v>10473</v>
      </c>
      <c r="Y2492" s="4" t="s">
        <v>100</v>
      </c>
      <c r="Z2492" s="4" t="s">
        <v>101</v>
      </c>
      <c r="AC2492" s="4">
        <v>67</v>
      </c>
      <c r="AD2492" s="4" t="s">
        <v>238</v>
      </c>
      <c r="AE2492" s="4" t="s">
        <v>239</v>
      </c>
      <c r="AJ2492" s="4" t="s">
        <v>34</v>
      </c>
      <c r="AK2492" s="4" t="s">
        <v>35</v>
      </c>
      <c r="AL2492" s="4" t="s">
        <v>8342</v>
      </c>
      <c r="AM2492" s="4" t="s">
        <v>8343</v>
      </c>
      <c r="AT2492" s="4" t="s">
        <v>8344</v>
      </c>
      <c r="AU2492" s="4" t="s">
        <v>8345</v>
      </c>
      <c r="AV2492" s="4" t="s">
        <v>8346</v>
      </c>
      <c r="AW2492" s="4" t="s">
        <v>8347</v>
      </c>
      <c r="BG2492" s="4" t="s">
        <v>336</v>
      </c>
      <c r="BH2492" s="4" t="s">
        <v>337</v>
      </c>
      <c r="BI2492" s="4" t="s">
        <v>887</v>
      </c>
      <c r="BJ2492" s="4" t="s">
        <v>888</v>
      </c>
      <c r="BK2492" s="4" t="s">
        <v>82</v>
      </c>
      <c r="BL2492" s="4" t="s">
        <v>83</v>
      </c>
      <c r="BM2492" s="4" t="s">
        <v>8348</v>
      </c>
      <c r="BN2492" s="4" t="s">
        <v>8349</v>
      </c>
      <c r="BO2492" s="4" t="s">
        <v>82</v>
      </c>
      <c r="BP2492" s="4" t="s">
        <v>83</v>
      </c>
      <c r="BQ2492" s="4" t="s">
        <v>8350</v>
      </c>
      <c r="BR2492" s="4" t="s">
        <v>8351</v>
      </c>
      <c r="BS2492" s="4" t="s">
        <v>3640</v>
      </c>
      <c r="BT2492" s="4" t="s">
        <v>3641</v>
      </c>
    </row>
    <row r="2493" spans="1:72" ht="13.5" customHeight="1">
      <c r="A2493" s="6" t="str">
        <f>HYPERLINK("http://kyu.snu.ac.kr/sdhj/index.jsp?type=hj/GK14791_00IM0001_167b.jpg","1870_해북촌_167b")</f>
        <v>1870_해북촌_167b</v>
      </c>
      <c r="B2493" s="4">
        <v>1870</v>
      </c>
      <c r="C2493" s="4" t="s">
        <v>10002</v>
      </c>
      <c r="D2493" s="4" t="s">
        <v>10003</v>
      </c>
      <c r="E2493" s="4">
        <v>2492</v>
      </c>
      <c r="F2493" s="4">
        <v>16</v>
      </c>
      <c r="G2493" s="4" t="s">
        <v>7883</v>
      </c>
      <c r="H2493" s="4" t="s">
        <v>7884</v>
      </c>
      <c r="I2493" s="4">
        <v>6</v>
      </c>
      <c r="L2493" s="4">
        <v>5</v>
      </c>
      <c r="M2493" s="4" t="s">
        <v>8334</v>
      </c>
      <c r="N2493" s="4" t="s">
        <v>8335</v>
      </c>
      <c r="S2493" s="4" t="s">
        <v>116</v>
      </c>
      <c r="T2493" s="4" t="s">
        <v>117</v>
      </c>
      <c r="Y2493" s="4" t="s">
        <v>8352</v>
      </c>
      <c r="Z2493" s="4" t="s">
        <v>343</v>
      </c>
      <c r="AC2493" s="4">
        <v>32</v>
      </c>
      <c r="AD2493" s="4" t="s">
        <v>134</v>
      </c>
      <c r="AE2493" s="4" t="s">
        <v>135</v>
      </c>
    </row>
    <row r="2494" spans="1:72" ht="13.5" customHeight="1">
      <c r="A2494" s="6" t="str">
        <f>HYPERLINK("http://kyu.snu.ac.kr/sdhj/index.jsp?type=hj/GK14791_00IM0001_167b.jpg","1870_해북촌_167b")</f>
        <v>1870_해북촌_167b</v>
      </c>
      <c r="B2494" s="4">
        <v>1870</v>
      </c>
      <c r="C2494" s="4" t="s">
        <v>9375</v>
      </c>
      <c r="D2494" s="4" t="s">
        <v>9376</v>
      </c>
      <c r="E2494" s="4">
        <v>2493</v>
      </c>
      <c r="F2494" s="4">
        <v>16</v>
      </c>
      <c r="G2494" s="4" t="s">
        <v>7883</v>
      </c>
      <c r="H2494" s="4" t="s">
        <v>7884</v>
      </c>
      <c r="I2494" s="4">
        <v>6</v>
      </c>
      <c r="L2494" s="4">
        <v>5</v>
      </c>
      <c r="M2494" s="4" t="s">
        <v>8334</v>
      </c>
      <c r="N2494" s="4" t="s">
        <v>8335</v>
      </c>
      <c r="S2494" s="4" t="s">
        <v>124</v>
      </c>
      <c r="T2494" s="4" t="s">
        <v>125</v>
      </c>
      <c r="W2494" s="4" t="s">
        <v>396</v>
      </c>
      <c r="X2494" s="4" t="s">
        <v>397</v>
      </c>
      <c r="Y2494" s="4" t="s">
        <v>100</v>
      </c>
      <c r="Z2494" s="4" t="s">
        <v>101</v>
      </c>
      <c r="AC2494" s="4">
        <v>32</v>
      </c>
      <c r="AD2494" s="4" t="s">
        <v>134</v>
      </c>
      <c r="AE2494" s="4" t="s">
        <v>135</v>
      </c>
    </row>
    <row r="2495" spans="1:72" ht="13.5" customHeight="1">
      <c r="A2495" s="6" t="str">
        <f>HYPERLINK("http://kyu.snu.ac.kr/sdhj/index.jsp?type=hj/GK14791_00IM0001_167b.jpg","1870_해북촌_167b")</f>
        <v>1870_해북촌_167b</v>
      </c>
      <c r="B2495" s="4">
        <v>1870</v>
      </c>
      <c r="C2495" s="4" t="s">
        <v>9375</v>
      </c>
      <c r="D2495" s="4" t="s">
        <v>9376</v>
      </c>
      <c r="E2495" s="4">
        <v>2494</v>
      </c>
      <c r="F2495" s="4">
        <v>16</v>
      </c>
      <c r="G2495" s="4" t="s">
        <v>7883</v>
      </c>
      <c r="H2495" s="4" t="s">
        <v>7884</v>
      </c>
      <c r="I2495" s="4">
        <v>6</v>
      </c>
      <c r="L2495" s="4">
        <v>5</v>
      </c>
      <c r="M2495" s="4" t="s">
        <v>8334</v>
      </c>
      <c r="N2495" s="4" t="s">
        <v>8335</v>
      </c>
      <c r="T2495" s="4" t="s">
        <v>10477</v>
      </c>
      <c r="U2495" s="4" t="s">
        <v>138</v>
      </c>
      <c r="V2495" s="4" t="s">
        <v>139</v>
      </c>
      <c r="Y2495" s="4" t="s">
        <v>3241</v>
      </c>
      <c r="Z2495" s="4" t="s">
        <v>3242</v>
      </c>
      <c r="AD2495" s="4" t="s">
        <v>414</v>
      </c>
      <c r="AE2495" s="4" t="s">
        <v>415</v>
      </c>
    </row>
    <row r="2496" spans="1:72" ht="13.5" customHeight="1">
      <c r="A2496" s="6" t="str">
        <f>HYPERLINK("http://kyu.snu.ac.kr/sdhj/index.jsp?type=hj/GK14791_00IM0001_167b.jpg","1870_해북촌_167b")</f>
        <v>1870_해북촌_167b</v>
      </c>
      <c r="B2496" s="4">
        <v>1870</v>
      </c>
      <c r="C2496" s="4" t="s">
        <v>9375</v>
      </c>
      <c r="D2496" s="4" t="s">
        <v>9376</v>
      </c>
      <c r="E2496" s="4">
        <v>2495</v>
      </c>
      <c r="F2496" s="4">
        <v>16</v>
      </c>
      <c r="G2496" s="4" t="s">
        <v>7883</v>
      </c>
      <c r="H2496" s="4" t="s">
        <v>7884</v>
      </c>
      <c r="I2496" s="4">
        <v>7</v>
      </c>
      <c r="J2496" s="4" t="s">
        <v>8353</v>
      </c>
      <c r="K2496" s="4" t="s">
        <v>10690</v>
      </c>
      <c r="L2496" s="4">
        <v>1</v>
      </c>
      <c r="M2496" s="4" t="s">
        <v>8354</v>
      </c>
      <c r="N2496" s="4" t="s">
        <v>6329</v>
      </c>
      <c r="Q2496" s="4" t="s">
        <v>8355</v>
      </c>
      <c r="R2496" s="4" t="s">
        <v>8356</v>
      </c>
      <c r="T2496" s="4" t="s">
        <v>9150</v>
      </c>
      <c r="U2496" s="4" t="s">
        <v>73</v>
      </c>
      <c r="V2496" s="4" t="s">
        <v>74</v>
      </c>
      <c r="W2496" s="4" t="s">
        <v>10691</v>
      </c>
      <c r="X2496" s="4" t="s">
        <v>10692</v>
      </c>
      <c r="Y2496" s="4" t="s">
        <v>4358</v>
      </c>
      <c r="Z2496" s="4" t="s">
        <v>4359</v>
      </c>
      <c r="AC2496" s="4">
        <v>23</v>
      </c>
      <c r="AD2496" s="4" t="s">
        <v>826</v>
      </c>
      <c r="AE2496" s="4" t="s">
        <v>827</v>
      </c>
      <c r="AJ2496" s="4" t="s">
        <v>34</v>
      </c>
      <c r="AK2496" s="4" t="s">
        <v>35</v>
      </c>
      <c r="AL2496" s="4" t="s">
        <v>202</v>
      </c>
      <c r="AM2496" s="4" t="s">
        <v>203</v>
      </c>
      <c r="AT2496" s="4" t="s">
        <v>82</v>
      </c>
      <c r="AU2496" s="4" t="s">
        <v>83</v>
      </c>
      <c r="AV2496" s="4" t="s">
        <v>8357</v>
      </c>
      <c r="AW2496" s="4" t="s">
        <v>8358</v>
      </c>
      <c r="BG2496" s="4" t="s">
        <v>82</v>
      </c>
      <c r="BH2496" s="4" t="s">
        <v>83</v>
      </c>
      <c r="BI2496" s="4" t="s">
        <v>8359</v>
      </c>
      <c r="BJ2496" s="4" t="s">
        <v>10693</v>
      </c>
      <c r="BK2496" s="4" t="s">
        <v>336</v>
      </c>
      <c r="BL2496" s="4" t="s">
        <v>337</v>
      </c>
      <c r="BM2496" s="4" t="s">
        <v>8360</v>
      </c>
      <c r="BN2496" s="4" t="s">
        <v>8361</v>
      </c>
      <c r="BO2496" s="4" t="s">
        <v>82</v>
      </c>
      <c r="BP2496" s="4" t="s">
        <v>83</v>
      </c>
      <c r="BQ2496" s="4" t="s">
        <v>8362</v>
      </c>
      <c r="BR2496" s="4" t="s">
        <v>8363</v>
      </c>
      <c r="BS2496" s="4" t="s">
        <v>638</v>
      </c>
      <c r="BT2496" s="4" t="s">
        <v>639</v>
      </c>
    </row>
    <row r="2497" spans="1:72" ht="13.5" customHeight="1">
      <c r="A2497" s="6" t="str">
        <f>HYPERLINK("http://kyu.snu.ac.kr/sdhj/index.jsp?type=hj/GK14791_00IM0001_167b.jpg","1870_해북촌_167b")</f>
        <v>1870_해북촌_167b</v>
      </c>
      <c r="B2497" s="4">
        <v>1870</v>
      </c>
      <c r="C2497" s="4" t="s">
        <v>9214</v>
      </c>
      <c r="D2497" s="4" t="s">
        <v>9215</v>
      </c>
      <c r="E2497" s="4">
        <v>2496</v>
      </c>
      <c r="F2497" s="4">
        <v>16</v>
      </c>
      <c r="G2497" s="4" t="s">
        <v>7883</v>
      </c>
      <c r="H2497" s="4" t="s">
        <v>7884</v>
      </c>
      <c r="I2497" s="4">
        <v>7</v>
      </c>
      <c r="L2497" s="4">
        <v>1</v>
      </c>
      <c r="M2497" s="4" t="s">
        <v>8354</v>
      </c>
      <c r="N2497" s="4" t="s">
        <v>6329</v>
      </c>
      <c r="S2497" s="4" t="s">
        <v>214</v>
      </c>
      <c r="T2497" s="4" t="s">
        <v>215</v>
      </c>
      <c r="W2497" s="4" t="s">
        <v>634</v>
      </c>
      <c r="X2497" s="4" t="s">
        <v>635</v>
      </c>
      <c r="Y2497" s="4" t="s">
        <v>100</v>
      </c>
      <c r="Z2497" s="4" t="s">
        <v>101</v>
      </c>
      <c r="AC2497" s="4">
        <v>46</v>
      </c>
      <c r="AD2497" s="4" t="s">
        <v>220</v>
      </c>
      <c r="AE2497" s="4" t="s">
        <v>221</v>
      </c>
    </row>
    <row r="2498" spans="1:72" ht="13.5" customHeight="1">
      <c r="A2498" s="6" t="str">
        <f>HYPERLINK("http://kyu.snu.ac.kr/sdhj/index.jsp?type=hj/GK14791_00IM0001_167b.jpg","1870_해북촌_167b")</f>
        <v>1870_해북촌_167b</v>
      </c>
      <c r="B2498" s="4">
        <v>1870</v>
      </c>
      <c r="C2498" s="4" t="s">
        <v>9156</v>
      </c>
      <c r="D2498" s="4" t="s">
        <v>9157</v>
      </c>
      <c r="E2498" s="4">
        <v>2497</v>
      </c>
      <c r="F2498" s="4">
        <v>16</v>
      </c>
      <c r="G2498" s="4" t="s">
        <v>7883</v>
      </c>
      <c r="H2498" s="4" t="s">
        <v>7884</v>
      </c>
      <c r="I2498" s="4">
        <v>7</v>
      </c>
      <c r="L2498" s="4">
        <v>1</v>
      </c>
      <c r="M2498" s="4" t="s">
        <v>8354</v>
      </c>
      <c r="N2498" s="4" t="s">
        <v>6329</v>
      </c>
      <c r="T2498" s="4" t="s">
        <v>9159</v>
      </c>
      <c r="U2498" s="4" t="s">
        <v>138</v>
      </c>
      <c r="V2498" s="4" t="s">
        <v>139</v>
      </c>
      <c r="Y2498" s="4" t="s">
        <v>2532</v>
      </c>
      <c r="Z2498" s="4" t="s">
        <v>2533</v>
      </c>
      <c r="AD2498" s="4" t="s">
        <v>278</v>
      </c>
      <c r="AE2498" s="4" t="s">
        <v>279</v>
      </c>
    </row>
    <row r="2499" spans="1:72" ht="13.5" customHeight="1">
      <c r="A2499" s="6" t="str">
        <f>HYPERLINK("http://kyu.snu.ac.kr/sdhj/index.jsp?type=hj/GK14791_00IM0001_167b.jpg","1870_해북촌_167b")</f>
        <v>1870_해북촌_167b</v>
      </c>
      <c r="B2499" s="4">
        <v>1870</v>
      </c>
      <c r="C2499" s="4" t="s">
        <v>9156</v>
      </c>
      <c r="D2499" s="4" t="s">
        <v>9157</v>
      </c>
      <c r="E2499" s="4">
        <v>2498</v>
      </c>
      <c r="F2499" s="4">
        <v>16</v>
      </c>
      <c r="G2499" s="4" t="s">
        <v>7883</v>
      </c>
      <c r="H2499" s="4" t="s">
        <v>7884</v>
      </c>
      <c r="I2499" s="4">
        <v>7</v>
      </c>
      <c r="L2499" s="4">
        <v>2</v>
      </c>
      <c r="M2499" s="4" t="s">
        <v>8353</v>
      </c>
      <c r="N2499" s="4" t="s">
        <v>8364</v>
      </c>
      <c r="T2499" s="4" t="s">
        <v>9807</v>
      </c>
      <c r="U2499" s="4" t="s">
        <v>73</v>
      </c>
      <c r="V2499" s="4" t="s">
        <v>74</v>
      </c>
      <c r="W2499" s="4" t="s">
        <v>126</v>
      </c>
      <c r="X2499" s="4" t="s">
        <v>10612</v>
      </c>
      <c r="Y2499" s="4" t="s">
        <v>8365</v>
      </c>
      <c r="Z2499" s="4" t="s">
        <v>8366</v>
      </c>
      <c r="AC2499" s="4">
        <v>48</v>
      </c>
      <c r="AD2499" s="4" t="s">
        <v>536</v>
      </c>
      <c r="AE2499" s="4" t="s">
        <v>537</v>
      </c>
      <c r="AJ2499" s="4" t="s">
        <v>34</v>
      </c>
      <c r="AK2499" s="4" t="s">
        <v>35</v>
      </c>
      <c r="AL2499" s="4" t="s">
        <v>222</v>
      </c>
      <c r="AM2499" s="4" t="s">
        <v>223</v>
      </c>
      <c r="AT2499" s="4" t="s">
        <v>73</v>
      </c>
      <c r="AU2499" s="4" t="s">
        <v>74</v>
      </c>
      <c r="AV2499" s="4" t="s">
        <v>7468</v>
      </c>
      <c r="AW2499" s="4" t="s">
        <v>4773</v>
      </c>
      <c r="BG2499" s="4" t="s">
        <v>82</v>
      </c>
      <c r="BH2499" s="4" t="s">
        <v>83</v>
      </c>
      <c r="BI2499" s="4" t="s">
        <v>8996</v>
      </c>
      <c r="BJ2499" s="4" t="s">
        <v>10694</v>
      </c>
      <c r="BK2499" s="4" t="s">
        <v>82</v>
      </c>
      <c r="BL2499" s="4" t="s">
        <v>83</v>
      </c>
      <c r="BM2499" s="4" t="s">
        <v>8367</v>
      </c>
      <c r="BN2499" s="4" t="s">
        <v>8368</v>
      </c>
      <c r="BO2499" s="4" t="s">
        <v>82</v>
      </c>
      <c r="BP2499" s="4" t="s">
        <v>83</v>
      </c>
      <c r="BQ2499" s="4" t="s">
        <v>8369</v>
      </c>
      <c r="BR2499" s="4" t="s">
        <v>8370</v>
      </c>
      <c r="BS2499" s="4" t="s">
        <v>1039</v>
      </c>
      <c r="BT2499" s="4" t="s">
        <v>1040</v>
      </c>
    </row>
    <row r="2500" spans="1:72" ht="13.5" customHeight="1">
      <c r="A2500" s="6" t="str">
        <f>HYPERLINK("http://kyu.snu.ac.kr/sdhj/index.jsp?type=hj/GK14791_00IM0001_167b.jpg","1870_해북촌_167b")</f>
        <v>1870_해북촌_167b</v>
      </c>
      <c r="B2500" s="4">
        <v>1870</v>
      </c>
      <c r="C2500" s="4" t="s">
        <v>9876</v>
      </c>
      <c r="D2500" s="4" t="s">
        <v>9877</v>
      </c>
      <c r="E2500" s="4">
        <v>2499</v>
      </c>
      <c r="F2500" s="4">
        <v>16</v>
      </c>
      <c r="G2500" s="4" t="s">
        <v>7883</v>
      </c>
      <c r="H2500" s="4" t="s">
        <v>7884</v>
      </c>
      <c r="I2500" s="4">
        <v>7</v>
      </c>
      <c r="L2500" s="4">
        <v>2</v>
      </c>
      <c r="M2500" s="4" t="s">
        <v>8353</v>
      </c>
      <c r="N2500" s="4" t="s">
        <v>8364</v>
      </c>
      <c r="S2500" s="4" t="s">
        <v>96</v>
      </c>
      <c r="T2500" s="4" t="s">
        <v>97</v>
      </c>
      <c r="W2500" s="4" t="s">
        <v>2414</v>
      </c>
      <c r="X2500" s="4" t="s">
        <v>2415</v>
      </c>
      <c r="Y2500" s="4" t="s">
        <v>100</v>
      </c>
      <c r="Z2500" s="4" t="s">
        <v>101</v>
      </c>
      <c r="AC2500" s="4">
        <v>48</v>
      </c>
      <c r="AD2500" s="4" t="s">
        <v>536</v>
      </c>
      <c r="AE2500" s="4" t="s">
        <v>537</v>
      </c>
      <c r="AJ2500" s="4" t="s">
        <v>34</v>
      </c>
      <c r="AK2500" s="4" t="s">
        <v>35</v>
      </c>
      <c r="AL2500" s="4" t="s">
        <v>727</v>
      </c>
      <c r="AM2500" s="4" t="s">
        <v>728</v>
      </c>
      <c r="AT2500" s="4" t="s">
        <v>82</v>
      </c>
      <c r="AU2500" s="4" t="s">
        <v>83</v>
      </c>
      <c r="AV2500" s="4" t="s">
        <v>8371</v>
      </c>
      <c r="AW2500" s="4" t="s">
        <v>8372</v>
      </c>
      <c r="BG2500" s="4" t="s">
        <v>82</v>
      </c>
      <c r="BH2500" s="4" t="s">
        <v>83</v>
      </c>
      <c r="BI2500" s="4" t="s">
        <v>1321</v>
      </c>
      <c r="BJ2500" s="4" t="s">
        <v>1322</v>
      </c>
      <c r="BK2500" s="4" t="s">
        <v>82</v>
      </c>
      <c r="BL2500" s="4" t="s">
        <v>83</v>
      </c>
      <c r="BM2500" s="4" t="s">
        <v>8373</v>
      </c>
      <c r="BN2500" s="4" t="s">
        <v>8374</v>
      </c>
      <c r="BO2500" s="4" t="s">
        <v>82</v>
      </c>
      <c r="BP2500" s="4" t="s">
        <v>83</v>
      </c>
      <c r="BQ2500" s="4" t="s">
        <v>8375</v>
      </c>
      <c r="BR2500" s="4" t="s">
        <v>8376</v>
      </c>
      <c r="BS2500" s="4" t="s">
        <v>1255</v>
      </c>
      <c r="BT2500" s="4" t="s">
        <v>1256</v>
      </c>
    </row>
    <row r="2501" spans="1:72" ht="13.5" customHeight="1">
      <c r="A2501" s="6" t="str">
        <f>HYPERLINK("http://kyu.snu.ac.kr/sdhj/index.jsp?type=hj/GK14791_00IM0001_167b.jpg","1870_해북촌_167b")</f>
        <v>1870_해북촌_167b</v>
      </c>
      <c r="B2501" s="4">
        <v>1870</v>
      </c>
      <c r="C2501" s="4" t="s">
        <v>9528</v>
      </c>
      <c r="D2501" s="4" t="s">
        <v>9529</v>
      </c>
      <c r="E2501" s="4">
        <v>2500</v>
      </c>
      <c r="F2501" s="4">
        <v>16</v>
      </c>
      <c r="G2501" s="4" t="s">
        <v>7883</v>
      </c>
      <c r="H2501" s="4" t="s">
        <v>7884</v>
      </c>
      <c r="I2501" s="4">
        <v>7</v>
      </c>
      <c r="L2501" s="4">
        <v>2</v>
      </c>
      <c r="M2501" s="4" t="s">
        <v>8353</v>
      </c>
      <c r="N2501" s="4" t="s">
        <v>8364</v>
      </c>
      <c r="T2501" s="4" t="s">
        <v>9808</v>
      </c>
      <c r="U2501" s="4" t="s">
        <v>284</v>
      </c>
      <c r="V2501" s="4" t="s">
        <v>285</v>
      </c>
      <c r="Y2501" s="4" t="s">
        <v>6411</v>
      </c>
      <c r="Z2501" s="4" t="s">
        <v>5277</v>
      </c>
      <c r="AD2501" s="4" t="s">
        <v>238</v>
      </c>
      <c r="AE2501" s="4" t="s">
        <v>239</v>
      </c>
    </row>
    <row r="2502" spans="1:72" ht="13.5" customHeight="1">
      <c r="A2502" s="6" t="str">
        <f>HYPERLINK("http://kyu.snu.ac.kr/sdhj/index.jsp?type=hj/GK14791_00IM0001_167b.jpg","1870_해북촌_167b")</f>
        <v>1870_해북촌_167b</v>
      </c>
      <c r="B2502" s="4">
        <v>1870</v>
      </c>
      <c r="C2502" s="4" t="s">
        <v>9498</v>
      </c>
      <c r="D2502" s="4" t="s">
        <v>9499</v>
      </c>
      <c r="E2502" s="4">
        <v>2501</v>
      </c>
      <c r="F2502" s="4">
        <v>16</v>
      </c>
      <c r="G2502" s="4" t="s">
        <v>7883</v>
      </c>
      <c r="H2502" s="4" t="s">
        <v>7884</v>
      </c>
      <c r="I2502" s="4">
        <v>7</v>
      </c>
      <c r="L2502" s="4">
        <v>2</v>
      </c>
      <c r="M2502" s="4" t="s">
        <v>8353</v>
      </c>
      <c r="N2502" s="4" t="s">
        <v>8364</v>
      </c>
      <c r="T2502" s="4" t="s">
        <v>9808</v>
      </c>
      <c r="U2502" s="4" t="s">
        <v>138</v>
      </c>
      <c r="V2502" s="4" t="s">
        <v>139</v>
      </c>
      <c r="Y2502" s="4" t="s">
        <v>6652</v>
      </c>
      <c r="Z2502" s="4" t="s">
        <v>6653</v>
      </c>
      <c r="AD2502" s="4" t="s">
        <v>771</v>
      </c>
      <c r="AE2502" s="4" t="s">
        <v>772</v>
      </c>
    </row>
    <row r="2503" spans="1:72" ht="13.5" customHeight="1">
      <c r="A2503" s="6" t="str">
        <f>HYPERLINK("http://kyu.snu.ac.kr/sdhj/index.jsp?type=hj/GK14791_00IM0001_167b.jpg","1870_해북촌_167b")</f>
        <v>1870_해북촌_167b</v>
      </c>
      <c r="B2503" s="4">
        <v>1870</v>
      </c>
      <c r="C2503" s="4" t="s">
        <v>9054</v>
      </c>
      <c r="D2503" s="4" t="s">
        <v>9055</v>
      </c>
      <c r="E2503" s="4">
        <v>2502</v>
      </c>
      <c r="F2503" s="4">
        <v>16</v>
      </c>
      <c r="G2503" s="4" t="s">
        <v>7883</v>
      </c>
      <c r="H2503" s="4" t="s">
        <v>7884</v>
      </c>
      <c r="I2503" s="4">
        <v>7</v>
      </c>
      <c r="L2503" s="4">
        <v>3</v>
      </c>
      <c r="M2503" s="4" t="s">
        <v>10695</v>
      </c>
      <c r="N2503" s="4" t="s">
        <v>10696</v>
      </c>
      <c r="T2503" s="4" t="s">
        <v>10042</v>
      </c>
      <c r="U2503" s="4" t="s">
        <v>73</v>
      </c>
      <c r="V2503" s="4" t="s">
        <v>74</v>
      </c>
      <c r="W2503" s="4" t="s">
        <v>490</v>
      </c>
      <c r="X2503" s="4" t="s">
        <v>491</v>
      </c>
      <c r="Y2503" s="4" t="s">
        <v>10697</v>
      </c>
      <c r="Z2503" s="4" t="s">
        <v>10698</v>
      </c>
      <c r="AA2503" s="4" t="s">
        <v>8377</v>
      </c>
      <c r="AB2503" s="4" t="s">
        <v>8378</v>
      </c>
      <c r="AC2503" s="4">
        <v>53</v>
      </c>
      <c r="AD2503" s="4" t="s">
        <v>142</v>
      </c>
      <c r="AE2503" s="4" t="s">
        <v>143</v>
      </c>
      <c r="AJ2503" s="4" t="s">
        <v>34</v>
      </c>
      <c r="AK2503" s="4" t="s">
        <v>35</v>
      </c>
      <c r="AL2503" s="4" t="s">
        <v>153</v>
      </c>
      <c r="AM2503" s="4" t="s">
        <v>154</v>
      </c>
      <c r="AT2503" s="4" t="s">
        <v>82</v>
      </c>
      <c r="AU2503" s="4" t="s">
        <v>83</v>
      </c>
      <c r="AV2503" s="4" t="s">
        <v>8379</v>
      </c>
      <c r="AW2503" s="4" t="s">
        <v>311</v>
      </c>
      <c r="BG2503" s="4" t="s">
        <v>82</v>
      </c>
      <c r="BH2503" s="4" t="s">
        <v>83</v>
      </c>
      <c r="BI2503" s="4" t="s">
        <v>8380</v>
      </c>
      <c r="BJ2503" s="4" t="s">
        <v>8381</v>
      </c>
      <c r="BK2503" s="4" t="s">
        <v>82</v>
      </c>
      <c r="BL2503" s="4" t="s">
        <v>83</v>
      </c>
      <c r="BM2503" s="4" t="s">
        <v>8382</v>
      </c>
      <c r="BN2503" s="4" t="s">
        <v>8383</v>
      </c>
      <c r="BO2503" s="4" t="s">
        <v>82</v>
      </c>
      <c r="BP2503" s="4" t="s">
        <v>83</v>
      </c>
      <c r="BQ2503" s="4" t="s">
        <v>8384</v>
      </c>
      <c r="BR2503" s="4" t="s">
        <v>8385</v>
      </c>
      <c r="BS2503" s="4" t="s">
        <v>727</v>
      </c>
      <c r="BT2503" s="4" t="s">
        <v>728</v>
      </c>
    </row>
    <row r="2504" spans="1:72" ht="13.5" customHeight="1">
      <c r="A2504" s="6" t="str">
        <f>HYPERLINK("http://kyu.snu.ac.kr/sdhj/index.jsp?type=hj/GK14791_00IM0001_167b.jpg","1870_해북촌_167b")</f>
        <v>1870_해북촌_167b</v>
      </c>
      <c r="B2504" s="4">
        <v>1870</v>
      </c>
      <c r="C2504" s="4" t="s">
        <v>9380</v>
      </c>
      <c r="D2504" s="4" t="s">
        <v>9381</v>
      </c>
      <c r="E2504" s="4">
        <v>2503</v>
      </c>
      <c r="F2504" s="4">
        <v>16</v>
      </c>
      <c r="G2504" s="4" t="s">
        <v>7883</v>
      </c>
      <c r="H2504" s="4" t="s">
        <v>7884</v>
      </c>
      <c r="I2504" s="4">
        <v>7</v>
      </c>
      <c r="L2504" s="4">
        <v>3</v>
      </c>
      <c r="M2504" s="4" t="s">
        <v>8386</v>
      </c>
      <c r="N2504" s="4" t="s">
        <v>8387</v>
      </c>
      <c r="S2504" s="4" t="s">
        <v>116</v>
      </c>
      <c r="T2504" s="4" t="s">
        <v>117</v>
      </c>
      <c r="Y2504" s="4" t="s">
        <v>10699</v>
      </c>
      <c r="Z2504" s="4" t="s">
        <v>6402</v>
      </c>
      <c r="AC2504" s="4">
        <v>28</v>
      </c>
      <c r="AD2504" s="4" t="s">
        <v>242</v>
      </c>
      <c r="AE2504" s="4" t="s">
        <v>243</v>
      </c>
    </row>
    <row r="2505" spans="1:72" ht="13.5" customHeight="1">
      <c r="A2505" s="6" t="str">
        <f>HYPERLINK("http://kyu.snu.ac.kr/sdhj/index.jsp?type=hj/GK14791_00IM0001_167b.jpg","1870_해북촌_167b")</f>
        <v>1870_해북촌_167b</v>
      </c>
      <c r="B2505" s="4">
        <v>1870</v>
      </c>
      <c r="C2505" s="4" t="s">
        <v>9337</v>
      </c>
      <c r="D2505" s="4" t="s">
        <v>9338</v>
      </c>
      <c r="E2505" s="4">
        <v>2504</v>
      </c>
      <c r="F2505" s="4">
        <v>16</v>
      </c>
      <c r="G2505" s="4" t="s">
        <v>7883</v>
      </c>
      <c r="H2505" s="4" t="s">
        <v>7884</v>
      </c>
      <c r="I2505" s="4">
        <v>7</v>
      </c>
      <c r="L2505" s="4">
        <v>3</v>
      </c>
      <c r="M2505" s="4" t="s">
        <v>8386</v>
      </c>
      <c r="N2505" s="4" t="s">
        <v>8387</v>
      </c>
      <c r="S2505" s="4" t="s">
        <v>116</v>
      </c>
      <c r="T2505" s="4" t="s">
        <v>117</v>
      </c>
      <c r="Y2505" s="4" t="s">
        <v>4412</v>
      </c>
      <c r="Z2505" s="4" t="s">
        <v>4413</v>
      </c>
      <c r="AC2505" s="4">
        <v>25</v>
      </c>
      <c r="AD2505" s="4" t="s">
        <v>448</v>
      </c>
      <c r="AE2505" s="4" t="s">
        <v>449</v>
      </c>
    </row>
    <row r="2506" spans="1:72" ht="13.5" customHeight="1">
      <c r="A2506" s="6" t="str">
        <f>HYPERLINK("http://kyu.snu.ac.kr/sdhj/index.jsp?type=hj/GK14791_00IM0001_167b.jpg","1870_해북촌_167b")</f>
        <v>1870_해북촌_167b</v>
      </c>
      <c r="B2506" s="4">
        <v>1870</v>
      </c>
      <c r="C2506" s="4" t="s">
        <v>9337</v>
      </c>
      <c r="D2506" s="4" t="s">
        <v>9338</v>
      </c>
      <c r="E2506" s="4">
        <v>2505</v>
      </c>
      <c r="F2506" s="4">
        <v>16</v>
      </c>
      <c r="G2506" s="4" t="s">
        <v>7883</v>
      </c>
      <c r="H2506" s="4" t="s">
        <v>7884</v>
      </c>
      <c r="I2506" s="4">
        <v>7</v>
      </c>
      <c r="L2506" s="4">
        <v>3</v>
      </c>
      <c r="M2506" s="4" t="s">
        <v>8386</v>
      </c>
      <c r="N2506" s="4" t="s">
        <v>8387</v>
      </c>
      <c r="T2506" s="4" t="s">
        <v>10700</v>
      </c>
      <c r="U2506" s="4" t="s">
        <v>138</v>
      </c>
      <c r="V2506" s="4" t="s">
        <v>139</v>
      </c>
      <c r="Y2506" s="4" t="s">
        <v>8388</v>
      </c>
      <c r="Z2506" s="4" t="s">
        <v>8389</v>
      </c>
      <c r="AD2506" s="4" t="s">
        <v>282</v>
      </c>
      <c r="AE2506" s="4" t="s">
        <v>283</v>
      </c>
    </row>
    <row r="2507" spans="1:72" ht="13.5" customHeight="1">
      <c r="A2507" s="6" t="str">
        <f>HYPERLINK("http://kyu.snu.ac.kr/sdhj/index.jsp?type=hj/GK14791_00IM0001_167b.jpg","1870_해북촌_167b")</f>
        <v>1870_해북촌_167b</v>
      </c>
      <c r="B2507" s="4">
        <v>1870</v>
      </c>
      <c r="C2507" s="4" t="s">
        <v>9337</v>
      </c>
      <c r="D2507" s="4" t="s">
        <v>9338</v>
      </c>
      <c r="E2507" s="4">
        <v>2506</v>
      </c>
      <c r="F2507" s="4">
        <v>16</v>
      </c>
      <c r="G2507" s="4" t="s">
        <v>7883</v>
      </c>
      <c r="H2507" s="4" t="s">
        <v>7884</v>
      </c>
      <c r="I2507" s="4">
        <v>7</v>
      </c>
      <c r="L2507" s="4">
        <v>3</v>
      </c>
      <c r="M2507" s="4" t="s">
        <v>8386</v>
      </c>
      <c r="N2507" s="4" t="s">
        <v>8387</v>
      </c>
      <c r="T2507" s="4" t="s">
        <v>10700</v>
      </c>
      <c r="U2507" s="4" t="s">
        <v>138</v>
      </c>
      <c r="V2507" s="4" t="s">
        <v>139</v>
      </c>
      <c r="Y2507" s="4" t="s">
        <v>5902</v>
      </c>
      <c r="Z2507" s="4" t="s">
        <v>5903</v>
      </c>
      <c r="AD2507" s="4" t="s">
        <v>136</v>
      </c>
      <c r="AE2507" s="4" t="s">
        <v>137</v>
      </c>
    </row>
    <row r="2508" spans="1:72" ht="13.5" customHeight="1">
      <c r="A2508" s="6" t="str">
        <f>HYPERLINK("http://kyu.snu.ac.kr/sdhj/index.jsp?type=hj/GK14791_00IM0001_167b.jpg","1870_해북촌_167b")</f>
        <v>1870_해북촌_167b</v>
      </c>
      <c r="B2508" s="4">
        <v>1870</v>
      </c>
      <c r="C2508" s="4" t="s">
        <v>9337</v>
      </c>
      <c r="D2508" s="4" t="s">
        <v>9338</v>
      </c>
      <c r="E2508" s="4">
        <v>2507</v>
      </c>
      <c r="F2508" s="4">
        <v>16</v>
      </c>
      <c r="G2508" s="4" t="s">
        <v>7883</v>
      </c>
      <c r="H2508" s="4" t="s">
        <v>7884</v>
      </c>
      <c r="I2508" s="4">
        <v>7</v>
      </c>
      <c r="L2508" s="4">
        <v>4</v>
      </c>
      <c r="M2508" s="4" t="s">
        <v>10701</v>
      </c>
      <c r="N2508" s="4" t="s">
        <v>8390</v>
      </c>
      <c r="T2508" s="4" t="s">
        <v>9575</v>
      </c>
      <c r="U2508" s="4" t="s">
        <v>73</v>
      </c>
      <c r="V2508" s="4" t="s">
        <v>74</v>
      </c>
      <c r="W2508" s="4" t="s">
        <v>2414</v>
      </c>
      <c r="X2508" s="4" t="s">
        <v>2415</v>
      </c>
      <c r="Y2508" s="4" t="s">
        <v>10702</v>
      </c>
      <c r="Z2508" s="4" t="s">
        <v>8391</v>
      </c>
      <c r="AC2508" s="4">
        <v>43</v>
      </c>
      <c r="AD2508" s="4" t="s">
        <v>274</v>
      </c>
      <c r="AE2508" s="4" t="s">
        <v>275</v>
      </c>
      <c r="AJ2508" s="4" t="s">
        <v>34</v>
      </c>
      <c r="AK2508" s="4" t="s">
        <v>35</v>
      </c>
      <c r="AL2508" s="4" t="s">
        <v>727</v>
      </c>
      <c r="AM2508" s="4" t="s">
        <v>728</v>
      </c>
      <c r="AT2508" s="4" t="s">
        <v>82</v>
      </c>
      <c r="AU2508" s="4" t="s">
        <v>83</v>
      </c>
      <c r="AV2508" s="4" t="s">
        <v>8392</v>
      </c>
      <c r="AW2508" s="4" t="s">
        <v>8393</v>
      </c>
      <c r="BG2508" s="4" t="s">
        <v>82</v>
      </c>
      <c r="BH2508" s="4" t="s">
        <v>83</v>
      </c>
      <c r="BI2508" s="4" t="s">
        <v>8394</v>
      </c>
      <c r="BJ2508" s="4" t="s">
        <v>620</v>
      </c>
      <c r="BK2508" s="4" t="s">
        <v>82</v>
      </c>
      <c r="BL2508" s="4" t="s">
        <v>83</v>
      </c>
      <c r="BM2508" s="4" t="s">
        <v>1321</v>
      </c>
      <c r="BN2508" s="4" t="s">
        <v>1322</v>
      </c>
      <c r="BO2508" s="4" t="s">
        <v>82</v>
      </c>
      <c r="BP2508" s="4" t="s">
        <v>83</v>
      </c>
      <c r="BQ2508" s="4" t="s">
        <v>8395</v>
      </c>
      <c r="BR2508" s="4" t="s">
        <v>8396</v>
      </c>
      <c r="BS2508" s="4" t="s">
        <v>115</v>
      </c>
      <c r="BT2508" s="4" t="s">
        <v>9976</v>
      </c>
    </row>
    <row r="2509" spans="1:72" ht="13.5" customHeight="1">
      <c r="A2509" s="6" t="str">
        <f>HYPERLINK("http://kyu.snu.ac.kr/sdhj/index.jsp?type=hj/GK14791_00IM0001_167b.jpg","1870_해북촌_167b")</f>
        <v>1870_해북촌_167b</v>
      </c>
      <c r="B2509" s="4">
        <v>1870</v>
      </c>
      <c r="C2509" s="4" t="s">
        <v>9466</v>
      </c>
      <c r="D2509" s="4" t="s">
        <v>9467</v>
      </c>
      <c r="E2509" s="4">
        <v>2508</v>
      </c>
      <c r="F2509" s="4">
        <v>16</v>
      </c>
      <c r="G2509" s="4" t="s">
        <v>7883</v>
      </c>
      <c r="H2509" s="4" t="s">
        <v>7884</v>
      </c>
      <c r="I2509" s="4">
        <v>7</v>
      </c>
      <c r="L2509" s="4">
        <v>4</v>
      </c>
      <c r="M2509" s="4" t="s">
        <v>10701</v>
      </c>
      <c r="N2509" s="4" t="s">
        <v>8390</v>
      </c>
      <c r="S2509" s="4" t="s">
        <v>214</v>
      </c>
      <c r="T2509" s="4" t="s">
        <v>215</v>
      </c>
      <c r="W2509" s="4" t="s">
        <v>126</v>
      </c>
      <c r="X2509" s="4" t="s">
        <v>9576</v>
      </c>
      <c r="Y2509" s="4" t="s">
        <v>100</v>
      </c>
      <c r="Z2509" s="4" t="s">
        <v>101</v>
      </c>
      <c r="AC2509" s="4">
        <v>66</v>
      </c>
      <c r="AD2509" s="4" t="s">
        <v>671</v>
      </c>
      <c r="AE2509" s="4" t="s">
        <v>672</v>
      </c>
    </row>
    <row r="2510" spans="1:72" ht="13.5" customHeight="1">
      <c r="A2510" s="6" t="str">
        <f>HYPERLINK("http://kyu.snu.ac.kr/sdhj/index.jsp?type=hj/GK14791_00IM0001_167b.jpg","1870_해북촌_167b")</f>
        <v>1870_해북촌_167b</v>
      </c>
      <c r="B2510" s="4">
        <v>1870</v>
      </c>
      <c r="C2510" s="4" t="s">
        <v>9582</v>
      </c>
      <c r="D2510" s="4" t="s">
        <v>9583</v>
      </c>
      <c r="E2510" s="4">
        <v>2509</v>
      </c>
      <c r="F2510" s="4">
        <v>16</v>
      </c>
      <c r="G2510" s="4" t="s">
        <v>7883</v>
      </c>
      <c r="H2510" s="4" t="s">
        <v>7884</v>
      </c>
      <c r="I2510" s="4">
        <v>7</v>
      </c>
      <c r="L2510" s="4">
        <v>4</v>
      </c>
      <c r="M2510" s="4" t="s">
        <v>10701</v>
      </c>
      <c r="N2510" s="4" t="s">
        <v>8390</v>
      </c>
      <c r="S2510" s="4" t="s">
        <v>96</v>
      </c>
      <c r="T2510" s="4" t="s">
        <v>97</v>
      </c>
      <c r="W2510" s="4" t="s">
        <v>688</v>
      </c>
      <c r="X2510" s="4" t="s">
        <v>689</v>
      </c>
      <c r="Y2510" s="4" t="s">
        <v>100</v>
      </c>
      <c r="Z2510" s="4" t="s">
        <v>101</v>
      </c>
      <c r="AC2510" s="4">
        <v>14</v>
      </c>
      <c r="AD2510" s="4" t="s">
        <v>274</v>
      </c>
      <c r="AE2510" s="4" t="s">
        <v>275</v>
      </c>
      <c r="AJ2510" s="4" t="s">
        <v>34</v>
      </c>
      <c r="AK2510" s="4" t="s">
        <v>35</v>
      </c>
      <c r="AL2510" s="4" t="s">
        <v>260</v>
      </c>
      <c r="AM2510" s="4" t="s">
        <v>261</v>
      </c>
      <c r="AT2510" s="4" t="s">
        <v>82</v>
      </c>
      <c r="AU2510" s="4" t="s">
        <v>83</v>
      </c>
      <c r="AV2510" s="4" t="s">
        <v>8397</v>
      </c>
      <c r="AW2510" s="4" t="s">
        <v>2030</v>
      </c>
      <c r="BG2510" s="4" t="s">
        <v>82</v>
      </c>
      <c r="BH2510" s="4" t="s">
        <v>83</v>
      </c>
      <c r="BI2510" s="4" t="s">
        <v>8398</v>
      </c>
      <c r="BJ2510" s="4" t="s">
        <v>8399</v>
      </c>
      <c r="BK2510" s="4" t="s">
        <v>82</v>
      </c>
      <c r="BL2510" s="4" t="s">
        <v>83</v>
      </c>
      <c r="BM2510" s="4" t="s">
        <v>8400</v>
      </c>
      <c r="BN2510" s="4" t="s">
        <v>8401</v>
      </c>
      <c r="BO2510" s="4" t="s">
        <v>82</v>
      </c>
      <c r="BP2510" s="4" t="s">
        <v>83</v>
      </c>
      <c r="BQ2510" s="4" t="s">
        <v>8402</v>
      </c>
      <c r="BR2510" s="4" t="s">
        <v>8403</v>
      </c>
      <c r="BS2510" s="4" t="s">
        <v>463</v>
      </c>
      <c r="BT2510" s="4" t="s">
        <v>464</v>
      </c>
    </row>
    <row r="2511" spans="1:72" ht="13.5" customHeight="1">
      <c r="A2511" s="6" t="str">
        <f>HYPERLINK("http://kyu.snu.ac.kr/sdhj/index.jsp?type=hj/GK14791_00IM0001_168a.jpg","1870_해북촌_168a")</f>
        <v>1870_해북촌_168a</v>
      </c>
      <c r="B2511" s="4">
        <v>1870</v>
      </c>
      <c r="C2511" s="4" t="s">
        <v>9016</v>
      </c>
      <c r="D2511" s="4" t="s">
        <v>9017</v>
      </c>
      <c r="E2511" s="4">
        <v>2510</v>
      </c>
      <c r="F2511" s="4">
        <v>16</v>
      </c>
      <c r="G2511" s="4" t="s">
        <v>7883</v>
      </c>
      <c r="H2511" s="4" t="s">
        <v>7884</v>
      </c>
      <c r="I2511" s="4">
        <v>7</v>
      </c>
      <c r="L2511" s="4">
        <v>4</v>
      </c>
      <c r="M2511" s="4" t="s">
        <v>10701</v>
      </c>
      <c r="N2511" s="4" t="s">
        <v>8390</v>
      </c>
      <c r="S2511" s="4" t="s">
        <v>116</v>
      </c>
      <c r="T2511" s="4" t="s">
        <v>117</v>
      </c>
      <c r="Y2511" s="4" t="s">
        <v>8404</v>
      </c>
      <c r="Z2511" s="4" t="s">
        <v>3049</v>
      </c>
      <c r="AC2511" s="4">
        <v>24</v>
      </c>
      <c r="AD2511" s="4" t="s">
        <v>1000</v>
      </c>
      <c r="AE2511" s="4" t="s">
        <v>1001</v>
      </c>
    </row>
    <row r="2512" spans="1:72" ht="13.5" customHeight="1">
      <c r="A2512" s="6" t="str">
        <f>HYPERLINK("http://kyu.snu.ac.kr/sdhj/index.jsp?type=hj/GK14791_00IM0001_168a.jpg","1870_해북촌_168a")</f>
        <v>1870_해북촌_168a</v>
      </c>
      <c r="B2512" s="4">
        <v>1870</v>
      </c>
      <c r="C2512" s="4" t="s">
        <v>9582</v>
      </c>
      <c r="D2512" s="4" t="s">
        <v>9583</v>
      </c>
      <c r="E2512" s="4">
        <v>2511</v>
      </c>
      <c r="F2512" s="4">
        <v>16</v>
      </c>
      <c r="G2512" s="4" t="s">
        <v>7883</v>
      </c>
      <c r="H2512" s="4" t="s">
        <v>7884</v>
      </c>
      <c r="I2512" s="4">
        <v>7</v>
      </c>
      <c r="L2512" s="4">
        <v>4</v>
      </c>
      <c r="M2512" s="4" t="s">
        <v>10701</v>
      </c>
      <c r="N2512" s="4" t="s">
        <v>8390</v>
      </c>
      <c r="S2512" s="4" t="s">
        <v>124</v>
      </c>
      <c r="T2512" s="4" t="s">
        <v>125</v>
      </c>
      <c r="W2512" s="4" t="s">
        <v>126</v>
      </c>
      <c r="X2512" s="4" t="s">
        <v>9576</v>
      </c>
      <c r="Y2512" s="4" t="s">
        <v>100</v>
      </c>
      <c r="Z2512" s="4" t="s">
        <v>101</v>
      </c>
      <c r="AC2512" s="4">
        <v>24</v>
      </c>
      <c r="AD2512" s="4" t="s">
        <v>1000</v>
      </c>
      <c r="AE2512" s="4" t="s">
        <v>1001</v>
      </c>
    </row>
    <row r="2513" spans="1:72" ht="13.5" customHeight="1">
      <c r="A2513" s="6" t="str">
        <f>HYPERLINK("http://kyu.snu.ac.kr/sdhj/index.jsp?type=hj/GK14791_00IM0001_168a.jpg","1870_해북촌_168a")</f>
        <v>1870_해북촌_168a</v>
      </c>
      <c r="B2513" s="4">
        <v>1870</v>
      </c>
      <c r="C2513" s="4" t="s">
        <v>9582</v>
      </c>
      <c r="D2513" s="4" t="s">
        <v>9583</v>
      </c>
      <c r="E2513" s="4">
        <v>2512</v>
      </c>
      <c r="F2513" s="4">
        <v>16</v>
      </c>
      <c r="G2513" s="4" t="s">
        <v>7883</v>
      </c>
      <c r="H2513" s="4" t="s">
        <v>7884</v>
      </c>
      <c r="I2513" s="4">
        <v>7</v>
      </c>
      <c r="L2513" s="4">
        <v>4</v>
      </c>
      <c r="M2513" s="4" t="s">
        <v>10701</v>
      </c>
      <c r="N2513" s="4" t="s">
        <v>8390</v>
      </c>
      <c r="T2513" s="4" t="s">
        <v>9584</v>
      </c>
      <c r="U2513" s="4" t="s">
        <v>138</v>
      </c>
      <c r="V2513" s="4" t="s">
        <v>139</v>
      </c>
      <c r="Y2513" s="4" t="s">
        <v>7603</v>
      </c>
      <c r="Z2513" s="4" t="s">
        <v>7604</v>
      </c>
      <c r="AD2513" s="4" t="s">
        <v>308</v>
      </c>
      <c r="AE2513" s="4" t="s">
        <v>309</v>
      </c>
    </row>
    <row r="2514" spans="1:72" ht="13.5" customHeight="1">
      <c r="A2514" s="6" t="str">
        <f>HYPERLINK("http://kyu.snu.ac.kr/sdhj/index.jsp?type=hj/GK14791_00IM0001_168a.jpg","1870_해북촌_168a")</f>
        <v>1870_해북촌_168a</v>
      </c>
      <c r="B2514" s="4">
        <v>1870</v>
      </c>
      <c r="C2514" s="4" t="s">
        <v>9582</v>
      </c>
      <c r="D2514" s="4" t="s">
        <v>9583</v>
      </c>
      <c r="E2514" s="4">
        <v>2513</v>
      </c>
      <c r="F2514" s="4">
        <v>16</v>
      </c>
      <c r="G2514" s="4" t="s">
        <v>7883</v>
      </c>
      <c r="H2514" s="4" t="s">
        <v>7884</v>
      </c>
      <c r="I2514" s="4">
        <v>7</v>
      </c>
      <c r="L2514" s="4">
        <v>4</v>
      </c>
      <c r="M2514" s="4" t="s">
        <v>10701</v>
      </c>
      <c r="N2514" s="4" t="s">
        <v>8390</v>
      </c>
      <c r="T2514" s="4" t="s">
        <v>9584</v>
      </c>
      <c r="U2514" s="4" t="s">
        <v>138</v>
      </c>
      <c r="V2514" s="4" t="s">
        <v>139</v>
      </c>
      <c r="Y2514" s="4" t="s">
        <v>3731</v>
      </c>
      <c r="Z2514" s="4" t="s">
        <v>3732</v>
      </c>
      <c r="AD2514" s="4" t="s">
        <v>134</v>
      </c>
      <c r="AE2514" s="4" t="s">
        <v>135</v>
      </c>
    </row>
    <row r="2515" spans="1:72" ht="13.5" customHeight="1">
      <c r="A2515" s="6" t="str">
        <f>HYPERLINK("http://kyu.snu.ac.kr/sdhj/index.jsp?type=hj/GK14791_00IM0001_168a.jpg","1870_해북촌_168a")</f>
        <v>1870_해북촌_168a</v>
      </c>
      <c r="B2515" s="4">
        <v>1870</v>
      </c>
      <c r="C2515" s="4" t="s">
        <v>9582</v>
      </c>
      <c r="D2515" s="4" t="s">
        <v>9583</v>
      </c>
      <c r="E2515" s="4">
        <v>2514</v>
      </c>
      <c r="F2515" s="4">
        <v>16</v>
      </c>
      <c r="G2515" s="4" t="s">
        <v>7883</v>
      </c>
      <c r="H2515" s="4" t="s">
        <v>7884</v>
      </c>
      <c r="I2515" s="4">
        <v>7</v>
      </c>
      <c r="L2515" s="4">
        <v>5</v>
      </c>
      <c r="M2515" s="4" t="s">
        <v>8405</v>
      </c>
      <c r="N2515" s="4" t="s">
        <v>8406</v>
      </c>
      <c r="T2515" s="4" t="s">
        <v>10703</v>
      </c>
      <c r="U2515" s="4" t="s">
        <v>73</v>
      </c>
      <c r="V2515" s="4" t="s">
        <v>74</v>
      </c>
      <c r="W2515" s="4" t="s">
        <v>2414</v>
      </c>
      <c r="X2515" s="4" t="s">
        <v>2415</v>
      </c>
      <c r="Y2515" s="4" t="s">
        <v>8407</v>
      </c>
      <c r="Z2515" s="4" t="s">
        <v>8408</v>
      </c>
      <c r="AC2515" s="4">
        <v>52</v>
      </c>
      <c r="AD2515" s="4" t="s">
        <v>242</v>
      </c>
      <c r="AE2515" s="4" t="s">
        <v>243</v>
      </c>
      <c r="AJ2515" s="4" t="s">
        <v>34</v>
      </c>
      <c r="AK2515" s="4" t="s">
        <v>35</v>
      </c>
      <c r="AL2515" s="4" t="s">
        <v>727</v>
      </c>
      <c r="AM2515" s="4" t="s">
        <v>728</v>
      </c>
      <c r="AT2515" s="4" t="s">
        <v>82</v>
      </c>
      <c r="AU2515" s="4" t="s">
        <v>83</v>
      </c>
      <c r="AV2515" s="4" t="s">
        <v>10704</v>
      </c>
      <c r="AW2515" s="4" t="s">
        <v>4359</v>
      </c>
      <c r="BG2515" s="4" t="s">
        <v>348</v>
      </c>
      <c r="BH2515" s="4" t="s">
        <v>349</v>
      </c>
      <c r="BI2515" s="4" t="s">
        <v>8409</v>
      </c>
      <c r="BJ2515" s="4" t="s">
        <v>1538</v>
      </c>
      <c r="BK2515" s="4" t="s">
        <v>82</v>
      </c>
      <c r="BL2515" s="4" t="s">
        <v>83</v>
      </c>
      <c r="BM2515" s="4" t="s">
        <v>8410</v>
      </c>
      <c r="BN2515" s="4" t="s">
        <v>2345</v>
      </c>
      <c r="BO2515" s="4" t="s">
        <v>82</v>
      </c>
      <c r="BP2515" s="4" t="s">
        <v>83</v>
      </c>
      <c r="BQ2515" s="4" t="s">
        <v>10705</v>
      </c>
      <c r="BR2515" s="4" t="s">
        <v>10706</v>
      </c>
      <c r="BS2515" s="4" t="s">
        <v>115</v>
      </c>
      <c r="BT2515" s="4" t="s">
        <v>10707</v>
      </c>
    </row>
    <row r="2516" spans="1:72" ht="13.5" customHeight="1">
      <c r="A2516" s="6" t="str">
        <f>HYPERLINK("http://kyu.snu.ac.kr/sdhj/index.jsp?type=hj/GK14791_00IM0001_168a.jpg","1870_해북촌_168a")</f>
        <v>1870_해북촌_168a</v>
      </c>
      <c r="B2516" s="4">
        <v>1870</v>
      </c>
      <c r="C2516" s="4" t="s">
        <v>10708</v>
      </c>
      <c r="D2516" s="4" t="s">
        <v>10709</v>
      </c>
      <c r="E2516" s="4">
        <v>2515</v>
      </c>
      <c r="F2516" s="4">
        <v>16</v>
      </c>
      <c r="G2516" s="4" t="s">
        <v>7883</v>
      </c>
      <c r="H2516" s="4" t="s">
        <v>7884</v>
      </c>
      <c r="I2516" s="4">
        <v>7</v>
      </c>
      <c r="L2516" s="4">
        <v>5</v>
      </c>
      <c r="M2516" s="4" t="s">
        <v>8405</v>
      </c>
      <c r="N2516" s="4" t="s">
        <v>8406</v>
      </c>
      <c r="S2516" s="4" t="s">
        <v>96</v>
      </c>
      <c r="T2516" s="4" t="s">
        <v>97</v>
      </c>
      <c r="W2516" s="4" t="s">
        <v>126</v>
      </c>
      <c r="X2516" s="4" t="s">
        <v>10710</v>
      </c>
      <c r="Y2516" s="4" t="s">
        <v>100</v>
      </c>
      <c r="Z2516" s="4" t="s">
        <v>101</v>
      </c>
      <c r="AC2516" s="4">
        <v>52</v>
      </c>
      <c r="AD2516" s="4" t="s">
        <v>242</v>
      </c>
      <c r="AE2516" s="4" t="s">
        <v>243</v>
      </c>
      <c r="AJ2516" s="4" t="s">
        <v>34</v>
      </c>
      <c r="AK2516" s="4" t="s">
        <v>35</v>
      </c>
      <c r="AL2516" s="4" t="s">
        <v>222</v>
      </c>
      <c r="AM2516" s="4" t="s">
        <v>223</v>
      </c>
      <c r="AT2516" s="4" t="s">
        <v>2815</v>
      </c>
      <c r="AU2516" s="4" t="s">
        <v>2816</v>
      </c>
      <c r="AV2516" s="4" t="s">
        <v>8411</v>
      </c>
      <c r="AW2516" s="4" t="s">
        <v>8412</v>
      </c>
      <c r="BG2516" s="4" t="s">
        <v>82</v>
      </c>
      <c r="BH2516" s="4" t="s">
        <v>83</v>
      </c>
      <c r="BI2516" s="4" t="s">
        <v>8413</v>
      </c>
      <c r="BJ2516" s="4" t="s">
        <v>8414</v>
      </c>
      <c r="BK2516" s="4" t="s">
        <v>82</v>
      </c>
      <c r="BL2516" s="4" t="s">
        <v>83</v>
      </c>
      <c r="BM2516" s="4" t="s">
        <v>8415</v>
      </c>
      <c r="BN2516" s="4" t="s">
        <v>8416</v>
      </c>
      <c r="BO2516" s="4" t="s">
        <v>82</v>
      </c>
      <c r="BP2516" s="4" t="s">
        <v>83</v>
      </c>
      <c r="BQ2516" s="4" t="s">
        <v>8417</v>
      </c>
      <c r="BR2516" s="4" t="s">
        <v>8418</v>
      </c>
      <c r="BS2516" s="4" t="s">
        <v>883</v>
      </c>
      <c r="BT2516" s="4" t="s">
        <v>884</v>
      </c>
    </row>
    <row r="2517" spans="1:72" ht="13.5" customHeight="1">
      <c r="A2517" s="6" t="str">
        <f>HYPERLINK("http://kyu.snu.ac.kr/sdhj/index.jsp?type=hj/GK14791_00IM0001_168a.jpg","1870_해북촌_168a")</f>
        <v>1870_해북촌_168a</v>
      </c>
      <c r="B2517" s="4">
        <v>1870</v>
      </c>
      <c r="C2517" s="4" t="s">
        <v>9214</v>
      </c>
      <c r="D2517" s="4" t="s">
        <v>9215</v>
      </c>
      <c r="E2517" s="4">
        <v>2516</v>
      </c>
      <c r="F2517" s="4">
        <v>16</v>
      </c>
      <c r="G2517" s="4" t="s">
        <v>7883</v>
      </c>
      <c r="H2517" s="4" t="s">
        <v>7884</v>
      </c>
      <c r="I2517" s="4">
        <v>7</v>
      </c>
      <c r="L2517" s="4">
        <v>5</v>
      </c>
      <c r="M2517" s="4" t="s">
        <v>8405</v>
      </c>
      <c r="N2517" s="4" t="s">
        <v>8406</v>
      </c>
      <c r="S2517" s="4" t="s">
        <v>165</v>
      </c>
      <c r="T2517" s="4" t="s">
        <v>166</v>
      </c>
      <c r="Y2517" s="4" t="s">
        <v>8419</v>
      </c>
      <c r="Z2517" s="4" t="s">
        <v>8420</v>
      </c>
      <c r="AC2517" s="4">
        <v>42</v>
      </c>
      <c r="AD2517" s="4" t="s">
        <v>184</v>
      </c>
      <c r="AE2517" s="4" t="s">
        <v>185</v>
      </c>
    </row>
    <row r="2518" spans="1:72" ht="13.5" customHeight="1">
      <c r="A2518" s="6" t="str">
        <f>HYPERLINK("http://kyu.snu.ac.kr/sdhj/index.jsp?type=hj/GK14791_00IM0001_168a.jpg","1870_해북촌_168a")</f>
        <v>1870_해북촌_168a</v>
      </c>
      <c r="B2518" s="4">
        <v>1870</v>
      </c>
      <c r="C2518" s="4" t="s">
        <v>10708</v>
      </c>
      <c r="D2518" s="4" t="s">
        <v>10709</v>
      </c>
      <c r="E2518" s="4">
        <v>2517</v>
      </c>
      <c r="F2518" s="4">
        <v>16</v>
      </c>
      <c r="G2518" s="4" t="s">
        <v>7883</v>
      </c>
      <c r="H2518" s="4" t="s">
        <v>7884</v>
      </c>
      <c r="I2518" s="4">
        <v>7</v>
      </c>
      <c r="L2518" s="4">
        <v>5</v>
      </c>
      <c r="M2518" s="4" t="s">
        <v>8405</v>
      </c>
      <c r="N2518" s="4" t="s">
        <v>8406</v>
      </c>
      <c r="S2518" s="4" t="s">
        <v>1092</v>
      </c>
      <c r="T2518" s="4" t="s">
        <v>495</v>
      </c>
      <c r="W2518" s="4" t="s">
        <v>75</v>
      </c>
      <c r="X2518" s="4" t="s">
        <v>10711</v>
      </c>
      <c r="Y2518" s="4" t="s">
        <v>100</v>
      </c>
      <c r="Z2518" s="4" t="s">
        <v>101</v>
      </c>
      <c r="AC2518" s="4">
        <v>30</v>
      </c>
      <c r="AD2518" s="4" t="s">
        <v>282</v>
      </c>
      <c r="AE2518" s="4" t="s">
        <v>283</v>
      </c>
    </row>
    <row r="2519" spans="1:72" ht="13.5" customHeight="1">
      <c r="A2519" s="6" t="str">
        <f>HYPERLINK("http://kyu.snu.ac.kr/sdhj/index.jsp?type=hj/GK14791_00IM0001_168a.jpg","1870_해북촌_168a")</f>
        <v>1870_해북촌_168a</v>
      </c>
      <c r="B2519" s="4">
        <v>1870</v>
      </c>
      <c r="C2519" s="4" t="s">
        <v>10708</v>
      </c>
      <c r="D2519" s="4" t="s">
        <v>10709</v>
      </c>
      <c r="E2519" s="4">
        <v>2518</v>
      </c>
      <c r="F2519" s="4">
        <v>16</v>
      </c>
      <c r="G2519" s="4" t="s">
        <v>7883</v>
      </c>
      <c r="H2519" s="4" t="s">
        <v>7884</v>
      </c>
      <c r="I2519" s="4">
        <v>7</v>
      </c>
      <c r="L2519" s="4">
        <v>5</v>
      </c>
      <c r="M2519" s="4" t="s">
        <v>8405</v>
      </c>
      <c r="N2519" s="4" t="s">
        <v>8406</v>
      </c>
      <c r="T2519" s="4" t="s">
        <v>10712</v>
      </c>
      <c r="U2519" s="4" t="s">
        <v>138</v>
      </c>
      <c r="V2519" s="4" t="s">
        <v>139</v>
      </c>
      <c r="Y2519" s="4" t="s">
        <v>2917</v>
      </c>
      <c r="Z2519" s="4" t="s">
        <v>2918</v>
      </c>
      <c r="AD2519" s="4" t="s">
        <v>78</v>
      </c>
      <c r="AE2519" s="4" t="s">
        <v>79</v>
      </c>
    </row>
    <row r="2520" spans="1:72" ht="13.5" customHeight="1">
      <c r="A2520" s="6" t="str">
        <f>HYPERLINK("http://kyu.snu.ac.kr/sdhj/index.jsp?type=hj/GK14791_00IM0001_168a.jpg","1870_해북촌_168a")</f>
        <v>1870_해북촌_168a</v>
      </c>
      <c r="B2520" s="4">
        <v>1870</v>
      </c>
      <c r="C2520" s="4" t="s">
        <v>10708</v>
      </c>
      <c r="D2520" s="4" t="s">
        <v>10709</v>
      </c>
      <c r="E2520" s="4">
        <v>2519</v>
      </c>
      <c r="F2520" s="4">
        <v>16</v>
      </c>
      <c r="G2520" s="4" t="s">
        <v>7883</v>
      </c>
      <c r="H2520" s="4" t="s">
        <v>7884</v>
      </c>
      <c r="I2520" s="4">
        <v>8</v>
      </c>
      <c r="J2520" s="4" t="s">
        <v>4771</v>
      </c>
      <c r="K2520" s="4" t="s">
        <v>10713</v>
      </c>
      <c r="L2520" s="4">
        <v>1</v>
      </c>
      <c r="M2520" s="4" t="s">
        <v>8421</v>
      </c>
      <c r="N2520" s="4" t="s">
        <v>8422</v>
      </c>
      <c r="T2520" s="4" t="s">
        <v>10714</v>
      </c>
      <c r="U2520" s="4" t="s">
        <v>73</v>
      </c>
      <c r="V2520" s="4" t="s">
        <v>74</v>
      </c>
      <c r="W2520" s="4" t="s">
        <v>688</v>
      </c>
      <c r="X2520" s="4" t="s">
        <v>689</v>
      </c>
      <c r="Y2520" s="4" t="s">
        <v>8423</v>
      </c>
      <c r="Z2520" s="4" t="s">
        <v>8424</v>
      </c>
      <c r="AC2520" s="4">
        <v>60</v>
      </c>
      <c r="AD2520" s="4" t="s">
        <v>410</v>
      </c>
      <c r="AE2520" s="4" t="s">
        <v>411</v>
      </c>
      <c r="AJ2520" s="4" t="s">
        <v>34</v>
      </c>
      <c r="AK2520" s="4" t="s">
        <v>35</v>
      </c>
      <c r="AL2520" s="4" t="s">
        <v>260</v>
      </c>
      <c r="AM2520" s="4" t="s">
        <v>261</v>
      </c>
      <c r="AT2520" s="4" t="s">
        <v>82</v>
      </c>
      <c r="AU2520" s="4" t="s">
        <v>83</v>
      </c>
      <c r="AV2520" s="4" t="s">
        <v>8049</v>
      </c>
      <c r="AW2520" s="4" t="s">
        <v>2369</v>
      </c>
      <c r="BG2520" s="4" t="s">
        <v>82</v>
      </c>
      <c r="BH2520" s="4" t="s">
        <v>83</v>
      </c>
      <c r="BI2520" s="4" t="s">
        <v>8050</v>
      </c>
      <c r="BJ2520" s="4" t="s">
        <v>8051</v>
      </c>
      <c r="BK2520" s="4" t="s">
        <v>82</v>
      </c>
      <c r="BL2520" s="4" t="s">
        <v>83</v>
      </c>
      <c r="BM2520" s="4" t="s">
        <v>5802</v>
      </c>
      <c r="BN2520" s="4" t="s">
        <v>5803</v>
      </c>
      <c r="BO2520" s="4" t="s">
        <v>82</v>
      </c>
      <c r="BP2520" s="4" t="s">
        <v>83</v>
      </c>
      <c r="BQ2520" s="4" t="s">
        <v>8425</v>
      </c>
      <c r="BR2520" s="4" t="s">
        <v>8426</v>
      </c>
      <c r="BS2520" s="4" t="s">
        <v>297</v>
      </c>
      <c r="BT2520" s="4" t="s">
        <v>298</v>
      </c>
    </row>
    <row r="2521" spans="1:72" ht="13.5" customHeight="1">
      <c r="A2521" s="6" t="str">
        <f>HYPERLINK("http://kyu.snu.ac.kr/sdhj/index.jsp?type=hj/GK14791_00IM0001_168a.jpg","1870_해북촌_168a")</f>
        <v>1870_해북촌_168a</v>
      </c>
      <c r="B2521" s="4">
        <v>1870</v>
      </c>
      <c r="C2521" s="4" t="s">
        <v>9665</v>
      </c>
      <c r="D2521" s="4" t="s">
        <v>9666</v>
      </c>
      <c r="E2521" s="4">
        <v>2520</v>
      </c>
      <c r="F2521" s="4">
        <v>16</v>
      </c>
      <c r="G2521" s="4" t="s">
        <v>7883</v>
      </c>
      <c r="H2521" s="4" t="s">
        <v>7884</v>
      </c>
      <c r="I2521" s="4">
        <v>8</v>
      </c>
      <c r="L2521" s="4">
        <v>1</v>
      </c>
      <c r="M2521" s="4" t="s">
        <v>8421</v>
      </c>
      <c r="N2521" s="4" t="s">
        <v>8422</v>
      </c>
      <c r="S2521" s="4" t="s">
        <v>96</v>
      </c>
      <c r="T2521" s="4" t="s">
        <v>97</v>
      </c>
      <c r="W2521" s="4" t="s">
        <v>198</v>
      </c>
      <c r="X2521" s="4" t="s">
        <v>199</v>
      </c>
      <c r="Y2521" s="4" t="s">
        <v>100</v>
      </c>
      <c r="Z2521" s="4" t="s">
        <v>101</v>
      </c>
      <c r="AC2521" s="4">
        <v>59</v>
      </c>
      <c r="AD2521" s="4" t="s">
        <v>378</v>
      </c>
      <c r="AE2521" s="4" t="s">
        <v>379</v>
      </c>
      <c r="AJ2521" s="4" t="s">
        <v>34</v>
      </c>
      <c r="AK2521" s="4" t="s">
        <v>35</v>
      </c>
      <c r="AL2521" s="4" t="s">
        <v>202</v>
      </c>
      <c r="AM2521" s="4" t="s">
        <v>203</v>
      </c>
      <c r="AT2521" s="4" t="s">
        <v>82</v>
      </c>
      <c r="AU2521" s="4" t="s">
        <v>83</v>
      </c>
      <c r="AV2521" s="4" t="s">
        <v>8427</v>
      </c>
      <c r="AW2521" s="4" t="s">
        <v>483</v>
      </c>
      <c r="BG2521" s="4" t="s">
        <v>82</v>
      </c>
      <c r="BH2521" s="4" t="s">
        <v>83</v>
      </c>
      <c r="BI2521" s="4" t="s">
        <v>8428</v>
      </c>
      <c r="BJ2521" s="4" t="s">
        <v>8429</v>
      </c>
      <c r="BK2521" s="4" t="s">
        <v>82</v>
      </c>
      <c r="BL2521" s="4" t="s">
        <v>83</v>
      </c>
      <c r="BM2521" s="4" t="s">
        <v>8430</v>
      </c>
      <c r="BN2521" s="4" t="s">
        <v>8431</v>
      </c>
      <c r="BO2521" s="4" t="s">
        <v>82</v>
      </c>
      <c r="BP2521" s="4" t="s">
        <v>83</v>
      </c>
      <c r="BQ2521" s="4" t="s">
        <v>8432</v>
      </c>
      <c r="BR2521" s="4" t="s">
        <v>8433</v>
      </c>
      <c r="BS2521" s="4" t="s">
        <v>883</v>
      </c>
      <c r="BT2521" s="4" t="s">
        <v>884</v>
      </c>
    </row>
    <row r="2522" spans="1:72" ht="13.5" customHeight="1">
      <c r="A2522" s="6" t="str">
        <f>HYPERLINK("http://kyu.snu.ac.kr/sdhj/index.jsp?type=hj/GK14791_00IM0001_168a.jpg","1870_해북촌_168a")</f>
        <v>1870_해북촌_168a</v>
      </c>
      <c r="B2522" s="4">
        <v>1870</v>
      </c>
      <c r="C2522" s="4" t="s">
        <v>9652</v>
      </c>
      <c r="D2522" s="4" t="s">
        <v>9653</v>
      </c>
      <c r="E2522" s="4">
        <v>2521</v>
      </c>
      <c r="F2522" s="4">
        <v>16</v>
      </c>
      <c r="G2522" s="4" t="s">
        <v>7883</v>
      </c>
      <c r="H2522" s="4" t="s">
        <v>7884</v>
      </c>
      <c r="I2522" s="4">
        <v>8</v>
      </c>
      <c r="L2522" s="4">
        <v>1</v>
      </c>
      <c r="M2522" s="4" t="s">
        <v>8421</v>
      </c>
      <c r="N2522" s="4" t="s">
        <v>8422</v>
      </c>
      <c r="S2522" s="4" t="s">
        <v>116</v>
      </c>
      <c r="T2522" s="4" t="s">
        <v>117</v>
      </c>
      <c r="Y2522" s="4" t="s">
        <v>8434</v>
      </c>
      <c r="Z2522" s="4" t="s">
        <v>8435</v>
      </c>
      <c r="AC2522" s="4">
        <v>33</v>
      </c>
      <c r="AD2522" s="4" t="s">
        <v>621</v>
      </c>
      <c r="AE2522" s="4" t="s">
        <v>622</v>
      </c>
    </row>
    <row r="2523" spans="1:72" ht="13.5" customHeight="1">
      <c r="A2523" s="6" t="str">
        <f>HYPERLINK("http://kyu.snu.ac.kr/sdhj/index.jsp?type=hj/GK14791_00IM0001_168a.jpg","1870_해북촌_168a")</f>
        <v>1870_해북촌_168a</v>
      </c>
      <c r="B2523" s="4">
        <v>1870</v>
      </c>
      <c r="C2523" s="4" t="s">
        <v>10715</v>
      </c>
      <c r="D2523" s="4" t="s">
        <v>10716</v>
      </c>
      <c r="E2523" s="4">
        <v>2522</v>
      </c>
      <c r="F2523" s="4">
        <v>16</v>
      </c>
      <c r="G2523" s="4" t="s">
        <v>7883</v>
      </c>
      <c r="H2523" s="4" t="s">
        <v>7884</v>
      </c>
      <c r="I2523" s="4">
        <v>8</v>
      </c>
      <c r="L2523" s="4">
        <v>1</v>
      </c>
      <c r="M2523" s="4" t="s">
        <v>8421</v>
      </c>
      <c r="N2523" s="4" t="s">
        <v>8422</v>
      </c>
      <c r="S2523" s="4" t="s">
        <v>124</v>
      </c>
      <c r="T2523" s="4" t="s">
        <v>125</v>
      </c>
      <c r="W2523" s="4" t="s">
        <v>1167</v>
      </c>
      <c r="X2523" s="4" t="s">
        <v>1168</v>
      </c>
      <c r="Y2523" s="4" t="s">
        <v>100</v>
      </c>
      <c r="Z2523" s="4" t="s">
        <v>101</v>
      </c>
      <c r="AC2523" s="4">
        <v>25</v>
      </c>
      <c r="AD2523" s="4" t="s">
        <v>448</v>
      </c>
      <c r="AE2523" s="4" t="s">
        <v>449</v>
      </c>
    </row>
    <row r="2524" spans="1:72" ht="13.5" customHeight="1">
      <c r="A2524" s="6" t="str">
        <f>HYPERLINK("http://kyu.snu.ac.kr/sdhj/index.jsp?type=hj/GK14791_00IM0001_168a.jpg","1870_해북촌_168a")</f>
        <v>1870_해북촌_168a</v>
      </c>
      <c r="B2524" s="4">
        <v>1870</v>
      </c>
      <c r="C2524" s="4" t="s">
        <v>10715</v>
      </c>
      <c r="D2524" s="4" t="s">
        <v>10716</v>
      </c>
      <c r="E2524" s="4">
        <v>2523</v>
      </c>
      <c r="F2524" s="4">
        <v>16</v>
      </c>
      <c r="G2524" s="4" t="s">
        <v>7883</v>
      </c>
      <c r="H2524" s="4" t="s">
        <v>7884</v>
      </c>
      <c r="I2524" s="4">
        <v>8</v>
      </c>
      <c r="L2524" s="4">
        <v>1</v>
      </c>
      <c r="M2524" s="4" t="s">
        <v>8421</v>
      </c>
      <c r="N2524" s="4" t="s">
        <v>8422</v>
      </c>
      <c r="T2524" s="4" t="s">
        <v>10717</v>
      </c>
      <c r="U2524" s="4" t="s">
        <v>284</v>
      </c>
      <c r="V2524" s="4" t="s">
        <v>285</v>
      </c>
      <c r="Y2524" s="4" t="s">
        <v>8436</v>
      </c>
      <c r="Z2524" s="4" t="s">
        <v>8437</v>
      </c>
      <c r="AD2524" s="4" t="s">
        <v>278</v>
      </c>
      <c r="AE2524" s="4" t="s">
        <v>279</v>
      </c>
    </row>
    <row r="2525" spans="1:72" ht="13.5" customHeight="1">
      <c r="A2525" s="6" t="str">
        <f>HYPERLINK("http://kyu.snu.ac.kr/sdhj/index.jsp?type=hj/GK14791_00IM0001_168a.jpg","1870_해북촌_168a")</f>
        <v>1870_해북촌_168a</v>
      </c>
      <c r="B2525" s="4">
        <v>1870</v>
      </c>
      <c r="C2525" s="4" t="s">
        <v>10715</v>
      </c>
      <c r="D2525" s="4" t="s">
        <v>10716</v>
      </c>
      <c r="E2525" s="4">
        <v>2524</v>
      </c>
      <c r="F2525" s="4">
        <v>16</v>
      </c>
      <c r="G2525" s="4" t="s">
        <v>7883</v>
      </c>
      <c r="H2525" s="4" t="s">
        <v>7884</v>
      </c>
      <c r="I2525" s="4">
        <v>8</v>
      </c>
      <c r="L2525" s="4">
        <v>2</v>
      </c>
      <c r="M2525" s="4" t="s">
        <v>8438</v>
      </c>
      <c r="N2525" s="4" t="s">
        <v>8439</v>
      </c>
      <c r="T2525" s="4" t="s">
        <v>9575</v>
      </c>
      <c r="U2525" s="4" t="s">
        <v>73</v>
      </c>
      <c r="V2525" s="4" t="s">
        <v>74</v>
      </c>
      <c r="W2525" s="4" t="s">
        <v>426</v>
      </c>
      <c r="X2525" s="4" t="s">
        <v>427</v>
      </c>
      <c r="Y2525" s="4" t="s">
        <v>8440</v>
      </c>
      <c r="Z2525" s="4" t="s">
        <v>8441</v>
      </c>
      <c r="AC2525" s="4">
        <v>42</v>
      </c>
      <c r="AD2525" s="4" t="s">
        <v>184</v>
      </c>
      <c r="AE2525" s="4" t="s">
        <v>185</v>
      </c>
      <c r="AJ2525" s="4" t="s">
        <v>34</v>
      </c>
      <c r="AK2525" s="4" t="s">
        <v>35</v>
      </c>
      <c r="AL2525" s="4" t="s">
        <v>428</v>
      </c>
      <c r="AM2525" s="4" t="s">
        <v>429</v>
      </c>
      <c r="AT2525" s="4" t="s">
        <v>82</v>
      </c>
      <c r="AU2525" s="4" t="s">
        <v>83</v>
      </c>
      <c r="AV2525" s="4" t="s">
        <v>6639</v>
      </c>
      <c r="AW2525" s="4" t="s">
        <v>6640</v>
      </c>
      <c r="BG2525" s="4" t="s">
        <v>82</v>
      </c>
      <c r="BH2525" s="4" t="s">
        <v>83</v>
      </c>
      <c r="BI2525" s="4" t="s">
        <v>6641</v>
      </c>
      <c r="BJ2525" s="4" t="s">
        <v>6642</v>
      </c>
      <c r="BK2525" s="4" t="s">
        <v>2793</v>
      </c>
      <c r="BL2525" s="4" t="s">
        <v>2794</v>
      </c>
      <c r="BM2525" s="4" t="s">
        <v>2686</v>
      </c>
      <c r="BN2525" s="4" t="s">
        <v>2687</v>
      </c>
      <c r="BO2525" s="4" t="s">
        <v>2832</v>
      </c>
      <c r="BP2525" s="4" t="s">
        <v>2833</v>
      </c>
      <c r="BQ2525" s="4" t="s">
        <v>8442</v>
      </c>
      <c r="BR2525" s="4" t="s">
        <v>6644</v>
      </c>
      <c r="BS2525" s="4" t="s">
        <v>757</v>
      </c>
      <c r="BT2525" s="4" t="s">
        <v>758</v>
      </c>
    </row>
    <row r="2526" spans="1:72" ht="13.5" customHeight="1">
      <c r="A2526" s="6" t="str">
        <f>HYPERLINK("http://kyu.snu.ac.kr/sdhj/index.jsp?type=hj/GK14791_00IM0001_168a.jpg","1870_해북촌_168a")</f>
        <v>1870_해북촌_168a</v>
      </c>
      <c r="B2526" s="4">
        <v>1870</v>
      </c>
      <c r="C2526" s="4" t="s">
        <v>9477</v>
      </c>
      <c r="D2526" s="4" t="s">
        <v>9478</v>
      </c>
      <c r="E2526" s="4">
        <v>2525</v>
      </c>
      <c r="F2526" s="4">
        <v>16</v>
      </c>
      <c r="G2526" s="4" t="s">
        <v>7883</v>
      </c>
      <c r="H2526" s="4" t="s">
        <v>7884</v>
      </c>
      <c r="I2526" s="4">
        <v>8</v>
      </c>
      <c r="L2526" s="4">
        <v>2</v>
      </c>
      <c r="M2526" s="4" t="s">
        <v>8438</v>
      </c>
      <c r="N2526" s="4" t="s">
        <v>8439</v>
      </c>
      <c r="S2526" s="4" t="s">
        <v>214</v>
      </c>
      <c r="T2526" s="4" t="s">
        <v>215</v>
      </c>
      <c r="W2526" s="4" t="s">
        <v>1269</v>
      </c>
      <c r="X2526" s="4" t="s">
        <v>585</v>
      </c>
      <c r="Y2526" s="4" t="s">
        <v>100</v>
      </c>
      <c r="Z2526" s="4" t="s">
        <v>101</v>
      </c>
      <c r="AC2526" s="4">
        <v>73</v>
      </c>
      <c r="AD2526" s="4" t="s">
        <v>778</v>
      </c>
      <c r="AE2526" s="4" t="s">
        <v>779</v>
      </c>
    </row>
    <row r="2527" spans="1:72" ht="13.5" customHeight="1">
      <c r="A2527" s="6" t="str">
        <f>HYPERLINK("http://kyu.snu.ac.kr/sdhj/index.jsp?type=hj/GK14791_00IM0001_168a.jpg","1870_해북촌_168a")</f>
        <v>1870_해북촌_168a</v>
      </c>
      <c r="B2527" s="4">
        <v>1870</v>
      </c>
      <c r="C2527" s="4" t="s">
        <v>9582</v>
      </c>
      <c r="D2527" s="4" t="s">
        <v>9583</v>
      </c>
      <c r="E2527" s="4">
        <v>2526</v>
      </c>
      <c r="F2527" s="4">
        <v>16</v>
      </c>
      <c r="G2527" s="4" t="s">
        <v>7883</v>
      </c>
      <c r="H2527" s="4" t="s">
        <v>7884</v>
      </c>
      <c r="I2527" s="4">
        <v>8</v>
      </c>
      <c r="L2527" s="4">
        <v>2</v>
      </c>
      <c r="M2527" s="4" t="s">
        <v>8438</v>
      </c>
      <c r="N2527" s="4" t="s">
        <v>8439</v>
      </c>
      <c r="S2527" s="4" t="s">
        <v>96</v>
      </c>
      <c r="T2527" s="4" t="s">
        <v>97</v>
      </c>
      <c r="W2527" s="4" t="s">
        <v>3992</v>
      </c>
      <c r="X2527" s="4" t="s">
        <v>3993</v>
      </c>
      <c r="Y2527" s="4" t="s">
        <v>100</v>
      </c>
      <c r="Z2527" s="4" t="s">
        <v>101</v>
      </c>
      <c r="AC2527" s="4">
        <v>45</v>
      </c>
      <c r="AD2527" s="4" t="s">
        <v>510</v>
      </c>
      <c r="AE2527" s="4" t="s">
        <v>511</v>
      </c>
      <c r="AJ2527" s="4" t="s">
        <v>34</v>
      </c>
      <c r="AK2527" s="4" t="s">
        <v>35</v>
      </c>
      <c r="AL2527" s="4" t="s">
        <v>4108</v>
      </c>
      <c r="AM2527" s="4" t="s">
        <v>4109</v>
      </c>
      <c r="AT2527" s="4" t="s">
        <v>73</v>
      </c>
      <c r="AU2527" s="4" t="s">
        <v>74</v>
      </c>
      <c r="AV2527" s="4" t="s">
        <v>8443</v>
      </c>
      <c r="AW2527" s="4" t="s">
        <v>8444</v>
      </c>
      <c r="BG2527" s="4" t="s">
        <v>82</v>
      </c>
      <c r="BH2527" s="4" t="s">
        <v>83</v>
      </c>
      <c r="BI2527" s="4" t="s">
        <v>10718</v>
      </c>
      <c r="BJ2527" s="4" t="s">
        <v>6893</v>
      </c>
      <c r="BK2527" s="4" t="s">
        <v>82</v>
      </c>
      <c r="BL2527" s="4" t="s">
        <v>83</v>
      </c>
      <c r="BM2527" s="4" t="s">
        <v>6779</v>
      </c>
      <c r="BN2527" s="4" t="s">
        <v>6780</v>
      </c>
      <c r="BO2527" s="4" t="s">
        <v>82</v>
      </c>
      <c r="BP2527" s="4" t="s">
        <v>83</v>
      </c>
      <c r="BQ2527" s="4" t="s">
        <v>8445</v>
      </c>
      <c r="BR2527" s="4" t="s">
        <v>8272</v>
      </c>
      <c r="BS2527" s="4" t="s">
        <v>893</v>
      </c>
      <c r="BT2527" s="4" t="s">
        <v>894</v>
      </c>
    </row>
    <row r="2528" spans="1:72" ht="13.5" customHeight="1">
      <c r="A2528" s="6" t="str">
        <f>HYPERLINK("http://kyu.snu.ac.kr/sdhj/index.jsp?type=hj/GK14791_00IM0001_168a.jpg","1870_해북촌_168a")</f>
        <v>1870_해북촌_168a</v>
      </c>
      <c r="B2528" s="4">
        <v>1870</v>
      </c>
      <c r="C2528" s="4" t="s">
        <v>9038</v>
      </c>
      <c r="D2528" s="4" t="s">
        <v>9039</v>
      </c>
      <c r="E2528" s="4">
        <v>2527</v>
      </c>
      <c r="F2528" s="4">
        <v>16</v>
      </c>
      <c r="G2528" s="4" t="s">
        <v>7883</v>
      </c>
      <c r="H2528" s="4" t="s">
        <v>7884</v>
      </c>
      <c r="I2528" s="4">
        <v>8</v>
      </c>
      <c r="L2528" s="4">
        <v>2</v>
      </c>
      <c r="M2528" s="4" t="s">
        <v>8438</v>
      </c>
      <c r="N2528" s="4" t="s">
        <v>8439</v>
      </c>
      <c r="T2528" s="4" t="s">
        <v>9584</v>
      </c>
      <c r="U2528" s="4" t="s">
        <v>138</v>
      </c>
      <c r="V2528" s="4" t="s">
        <v>139</v>
      </c>
      <c r="Y2528" s="4" t="s">
        <v>6652</v>
      </c>
      <c r="Z2528" s="4" t="s">
        <v>6653</v>
      </c>
      <c r="AD2528" s="4" t="s">
        <v>136</v>
      </c>
      <c r="AE2528" s="4" t="s">
        <v>137</v>
      </c>
    </row>
    <row r="2529" spans="1:72" ht="13.5" customHeight="1">
      <c r="A2529" s="6" t="str">
        <f>HYPERLINK("http://kyu.snu.ac.kr/sdhj/index.jsp?type=hj/GK14791_00IM0001_168a.jpg","1870_해북촌_168a")</f>
        <v>1870_해북촌_168a</v>
      </c>
      <c r="B2529" s="4">
        <v>1870</v>
      </c>
      <c r="C2529" s="4" t="s">
        <v>9054</v>
      </c>
      <c r="D2529" s="4" t="s">
        <v>9055</v>
      </c>
      <c r="E2529" s="4">
        <v>2528</v>
      </c>
      <c r="F2529" s="4">
        <v>16</v>
      </c>
      <c r="G2529" s="4" t="s">
        <v>7883</v>
      </c>
      <c r="H2529" s="4" t="s">
        <v>7884</v>
      </c>
      <c r="I2529" s="4">
        <v>8</v>
      </c>
      <c r="L2529" s="4">
        <v>3</v>
      </c>
      <c r="M2529" s="4" t="s">
        <v>4771</v>
      </c>
      <c r="N2529" s="4" t="s">
        <v>4772</v>
      </c>
      <c r="T2529" s="4" t="s">
        <v>9022</v>
      </c>
      <c r="U2529" s="4" t="s">
        <v>73</v>
      </c>
      <c r="V2529" s="4" t="s">
        <v>74</v>
      </c>
      <c r="W2529" s="4" t="s">
        <v>126</v>
      </c>
      <c r="X2529" s="4" t="s">
        <v>9878</v>
      </c>
      <c r="Y2529" s="4" t="s">
        <v>5465</v>
      </c>
      <c r="Z2529" s="4" t="s">
        <v>4773</v>
      </c>
      <c r="AC2529" s="4">
        <v>70</v>
      </c>
      <c r="AD2529" s="4" t="s">
        <v>947</v>
      </c>
      <c r="AE2529" s="4" t="s">
        <v>948</v>
      </c>
      <c r="AJ2529" s="4" t="s">
        <v>34</v>
      </c>
      <c r="AK2529" s="4" t="s">
        <v>35</v>
      </c>
      <c r="AL2529" s="4" t="s">
        <v>222</v>
      </c>
      <c r="AM2529" s="4" t="s">
        <v>223</v>
      </c>
      <c r="AT2529" s="4" t="s">
        <v>82</v>
      </c>
      <c r="AU2529" s="4" t="s">
        <v>83</v>
      </c>
      <c r="AV2529" s="4" t="s">
        <v>8996</v>
      </c>
      <c r="AW2529" s="4" t="s">
        <v>10719</v>
      </c>
      <c r="BG2529" s="4" t="s">
        <v>82</v>
      </c>
      <c r="BH2529" s="4" t="s">
        <v>83</v>
      </c>
      <c r="BI2529" s="4" t="s">
        <v>8367</v>
      </c>
      <c r="BJ2529" s="4" t="s">
        <v>8368</v>
      </c>
      <c r="BK2529" s="4" t="s">
        <v>82</v>
      </c>
      <c r="BL2529" s="4" t="s">
        <v>83</v>
      </c>
      <c r="BM2529" s="4" t="s">
        <v>8446</v>
      </c>
      <c r="BN2529" s="4" t="s">
        <v>8447</v>
      </c>
      <c r="BO2529" s="4" t="s">
        <v>82</v>
      </c>
      <c r="BP2529" s="4" t="s">
        <v>83</v>
      </c>
      <c r="BQ2529" s="4" t="s">
        <v>8448</v>
      </c>
      <c r="BR2529" s="4" t="s">
        <v>8449</v>
      </c>
      <c r="BS2529" s="4" t="s">
        <v>659</v>
      </c>
      <c r="BT2529" s="4" t="s">
        <v>660</v>
      </c>
    </row>
    <row r="2530" spans="1:72" ht="13.5" customHeight="1">
      <c r="A2530" s="6" t="str">
        <f>HYPERLINK("http://kyu.snu.ac.kr/sdhj/index.jsp?type=hj/GK14791_00IM0001_168a.jpg","1870_해북촌_168a")</f>
        <v>1870_해북촌_168a</v>
      </c>
      <c r="B2530" s="4">
        <v>1870</v>
      </c>
      <c r="C2530" s="4" t="s">
        <v>9450</v>
      </c>
      <c r="D2530" s="4" t="s">
        <v>9451</v>
      </c>
      <c r="E2530" s="4">
        <v>2529</v>
      </c>
      <c r="F2530" s="4">
        <v>16</v>
      </c>
      <c r="G2530" s="4" t="s">
        <v>7883</v>
      </c>
      <c r="H2530" s="4" t="s">
        <v>7884</v>
      </c>
      <c r="I2530" s="4">
        <v>8</v>
      </c>
      <c r="L2530" s="4">
        <v>3</v>
      </c>
      <c r="M2530" s="4" t="s">
        <v>4771</v>
      </c>
      <c r="N2530" s="4" t="s">
        <v>4772</v>
      </c>
      <c r="S2530" s="4" t="s">
        <v>116</v>
      </c>
      <c r="T2530" s="4" t="s">
        <v>117</v>
      </c>
      <c r="Y2530" s="4" t="s">
        <v>8997</v>
      </c>
      <c r="Z2530" s="4" t="s">
        <v>4050</v>
      </c>
      <c r="AC2530" s="4">
        <v>47</v>
      </c>
      <c r="AD2530" s="4" t="s">
        <v>536</v>
      </c>
      <c r="AE2530" s="4" t="s">
        <v>537</v>
      </c>
    </row>
    <row r="2531" spans="1:72" ht="13.5" customHeight="1">
      <c r="A2531" s="6" t="str">
        <f>HYPERLINK("http://kyu.snu.ac.kr/sdhj/index.jsp?type=hj/GK14791_00IM0001_168a.jpg","1870_해북촌_168a")</f>
        <v>1870_해북촌_168a</v>
      </c>
      <c r="B2531" s="4">
        <v>1870</v>
      </c>
      <c r="C2531" s="4" t="s">
        <v>9026</v>
      </c>
      <c r="D2531" s="4" t="s">
        <v>9027</v>
      </c>
      <c r="E2531" s="4">
        <v>2530</v>
      </c>
      <c r="F2531" s="4">
        <v>16</v>
      </c>
      <c r="G2531" s="4" t="s">
        <v>7883</v>
      </c>
      <c r="H2531" s="4" t="s">
        <v>7884</v>
      </c>
      <c r="I2531" s="4">
        <v>8</v>
      </c>
      <c r="L2531" s="4">
        <v>3</v>
      </c>
      <c r="M2531" s="4" t="s">
        <v>4771</v>
      </c>
      <c r="N2531" s="4" t="s">
        <v>4772</v>
      </c>
      <c r="S2531" s="4" t="s">
        <v>124</v>
      </c>
      <c r="T2531" s="4" t="s">
        <v>125</v>
      </c>
      <c r="W2531" s="4" t="s">
        <v>5057</v>
      </c>
      <c r="X2531" s="4" t="s">
        <v>1279</v>
      </c>
      <c r="Y2531" s="4" t="s">
        <v>100</v>
      </c>
      <c r="Z2531" s="4" t="s">
        <v>101</v>
      </c>
      <c r="AC2531" s="4">
        <v>39</v>
      </c>
      <c r="AD2531" s="4" t="s">
        <v>308</v>
      </c>
      <c r="AE2531" s="4" t="s">
        <v>309</v>
      </c>
    </row>
    <row r="2532" spans="1:72" ht="13.5" customHeight="1">
      <c r="A2532" s="6" t="str">
        <f>HYPERLINK("http://kyu.snu.ac.kr/sdhj/index.jsp?type=hj/GK14791_00IM0001_168a.jpg","1870_해북촌_168a")</f>
        <v>1870_해북촌_168a</v>
      </c>
      <c r="B2532" s="4">
        <v>1870</v>
      </c>
      <c r="C2532" s="4" t="s">
        <v>9026</v>
      </c>
      <c r="D2532" s="4" t="s">
        <v>9027</v>
      </c>
      <c r="E2532" s="4">
        <v>2531</v>
      </c>
      <c r="F2532" s="4">
        <v>16</v>
      </c>
      <c r="G2532" s="4" t="s">
        <v>7883</v>
      </c>
      <c r="H2532" s="4" t="s">
        <v>7884</v>
      </c>
      <c r="I2532" s="4">
        <v>8</v>
      </c>
      <c r="L2532" s="4">
        <v>3</v>
      </c>
      <c r="M2532" s="4" t="s">
        <v>4771</v>
      </c>
      <c r="N2532" s="4" t="s">
        <v>4772</v>
      </c>
      <c r="T2532" s="4" t="s">
        <v>9029</v>
      </c>
      <c r="U2532" s="4" t="s">
        <v>138</v>
      </c>
      <c r="V2532" s="4" t="s">
        <v>139</v>
      </c>
      <c r="Y2532" s="4" t="s">
        <v>2915</v>
      </c>
      <c r="Z2532" s="4" t="s">
        <v>2916</v>
      </c>
      <c r="AD2532" s="4" t="s">
        <v>312</v>
      </c>
      <c r="AE2532" s="4" t="s">
        <v>313</v>
      </c>
    </row>
    <row r="2533" spans="1:72" ht="13.5" customHeight="1">
      <c r="A2533" s="6" t="str">
        <f>HYPERLINK("http://kyu.snu.ac.kr/sdhj/index.jsp?type=hj/GK14791_00IM0001_168a.jpg","1870_해북촌_168a")</f>
        <v>1870_해북촌_168a</v>
      </c>
      <c r="B2533" s="4">
        <v>1870</v>
      </c>
      <c r="C2533" s="4" t="s">
        <v>9026</v>
      </c>
      <c r="D2533" s="4" t="s">
        <v>9027</v>
      </c>
      <c r="E2533" s="4">
        <v>2532</v>
      </c>
      <c r="F2533" s="4">
        <v>16</v>
      </c>
      <c r="G2533" s="4" t="s">
        <v>7883</v>
      </c>
      <c r="H2533" s="4" t="s">
        <v>7884</v>
      </c>
      <c r="I2533" s="4">
        <v>8</v>
      </c>
      <c r="L2533" s="4">
        <v>3</v>
      </c>
      <c r="M2533" s="4" t="s">
        <v>4771</v>
      </c>
      <c r="N2533" s="4" t="s">
        <v>4772</v>
      </c>
      <c r="T2533" s="4" t="s">
        <v>9029</v>
      </c>
      <c r="U2533" s="4" t="s">
        <v>284</v>
      </c>
      <c r="V2533" s="4" t="s">
        <v>285</v>
      </c>
      <c r="Y2533" s="4" t="s">
        <v>8450</v>
      </c>
      <c r="Z2533" s="4" t="s">
        <v>8451</v>
      </c>
      <c r="AD2533" s="4" t="s">
        <v>122</v>
      </c>
      <c r="AE2533" s="4" t="s">
        <v>123</v>
      </c>
    </row>
    <row r="2534" spans="1:72" ht="13.5" customHeight="1">
      <c r="A2534" s="6" t="str">
        <f>HYPERLINK("http://kyu.snu.ac.kr/sdhj/index.jsp?type=hj/GK14791_00IM0001_168a.jpg","1870_해북촌_168a")</f>
        <v>1870_해북촌_168a</v>
      </c>
      <c r="B2534" s="4">
        <v>1870</v>
      </c>
      <c r="C2534" s="4" t="s">
        <v>9026</v>
      </c>
      <c r="D2534" s="4" t="s">
        <v>9027</v>
      </c>
      <c r="E2534" s="4">
        <v>2533</v>
      </c>
      <c r="F2534" s="4">
        <v>16</v>
      </c>
      <c r="G2534" s="4" t="s">
        <v>7883</v>
      </c>
      <c r="H2534" s="4" t="s">
        <v>7884</v>
      </c>
      <c r="I2534" s="4">
        <v>8</v>
      </c>
      <c r="L2534" s="4">
        <v>4</v>
      </c>
      <c r="M2534" s="4" t="s">
        <v>8452</v>
      </c>
      <c r="N2534" s="4" t="s">
        <v>8453</v>
      </c>
      <c r="T2534" s="4" t="s">
        <v>9657</v>
      </c>
      <c r="U2534" s="4" t="s">
        <v>73</v>
      </c>
      <c r="V2534" s="4" t="s">
        <v>74</v>
      </c>
      <c r="W2534" s="4" t="s">
        <v>75</v>
      </c>
      <c r="X2534" s="4" t="s">
        <v>10720</v>
      </c>
      <c r="Y2534" s="4" t="s">
        <v>10721</v>
      </c>
      <c r="Z2534" s="4" t="s">
        <v>7658</v>
      </c>
      <c r="AC2534" s="4">
        <v>39</v>
      </c>
      <c r="AD2534" s="4" t="s">
        <v>232</v>
      </c>
      <c r="AE2534" s="4" t="s">
        <v>233</v>
      </c>
      <c r="AJ2534" s="4" t="s">
        <v>34</v>
      </c>
      <c r="AK2534" s="4" t="s">
        <v>35</v>
      </c>
      <c r="AL2534" s="4" t="s">
        <v>222</v>
      </c>
      <c r="AM2534" s="4" t="s">
        <v>223</v>
      </c>
      <c r="AT2534" s="4" t="s">
        <v>82</v>
      </c>
      <c r="AU2534" s="4" t="s">
        <v>83</v>
      </c>
      <c r="AV2534" s="4" t="s">
        <v>10722</v>
      </c>
      <c r="AW2534" s="4" t="s">
        <v>10723</v>
      </c>
      <c r="BG2534" s="4" t="s">
        <v>82</v>
      </c>
      <c r="BH2534" s="4" t="s">
        <v>83</v>
      </c>
      <c r="BI2534" s="4" t="s">
        <v>8454</v>
      </c>
      <c r="BJ2534" s="4" t="s">
        <v>154</v>
      </c>
      <c r="BK2534" s="4" t="s">
        <v>82</v>
      </c>
      <c r="BL2534" s="4" t="s">
        <v>83</v>
      </c>
      <c r="BM2534" s="4" t="s">
        <v>6945</v>
      </c>
      <c r="BN2534" s="4" t="s">
        <v>6946</v>
      </c>
      <c r="BO2534" s="4" t="s">
        <v>82</v>
      </c>
      <c r="BP2534" s="4" t="s">
        <v>83</v>
      </c>
      <c r="BQ2534" s="4" t="s">
        <v>7871</v>
      </c>
      <c r="BR2534" s="4" t="s">
        <v>7872</v>
      </c>
      <c r="BS2534" s="4" t="s">
        <v>202</v>
      </c>
      <c r="BT2534" s="4" t="s">
        <v>203</v>
      </c>
    </row>
    <row r="2535" spans="1:72" ht="13.5" customHeight="1">
      <c r="A2535" s="6" t="str">
        <f>HYPERLINK("http://kyu.snu.ac.kr/sdhj/index.jsp?type=hj/GK14791_00IM0001_168a.jpg","1870_해북촌_168a")</f>
        <v>1870_해북촌_168a</v>
      </c>
      <c r="B2535" s="4">
        <v>1870</v>
      </c>
      <c r="C2535" s="4" t="s">
        <v>9665</v>
      </c>
      <c r="D2535" s="4" t="s">
        <v>9666</v>
      </c>
      <c r="E2535" s="4">
        <v>2534</v>
      </c>
      <c r="F2535" s="4">
        <v>16</v>
      </c>
      <c r="G2535" s="4" t="s">
        <v>7883</v>
      </c>
      <c r="H2535" s="4" t="s">
        <v>7884</v>
      </c>
      <c r="I2535" s="4">
        <v>8</v>
      </c>
      <c r="L2535" s="4">
        <v>4</v>
      </c>
      <c r="M2535" s="4" t="s">
        <v>8452</v>
      </c>
      <c r="N2535" s="4" t="s">
        <v>8453</v>
      </c>
      <c r="S2535" s="4" t="s">
        <v>214</v>
      </c>
      <c r="T2535" s="4" t="s">
        <v>215</v>
      </c>
      <c r="W2535" s="4" t="s">
        <v>198</v>
      </c>
      <c r="X2535" s="4" t="s">
        <v>199</v>
      </c>
      <c r="Y2535" s="4" t="s">
        <v>100</v>
      </c>
      <c r="Z2535" s="4" t="s">
        <v>101</v>
      </c>
      <c r="AC2535" s="4">
        <v>75</v>
      </c>
      <c r="AD2535" s="4" t="s">
        <v>218</v>
      </c>
      <c r="AE2535" s="4" t="s">
        <v>219</v>
      </c>
    </row>
    <row r="2536" spans="1:72" ht="13.5" customHeight="1">
      <c r="A2536" s="6" t="str">
        <f>HYPERLINK("http://kyu.snu.ac.kr/sdhj/index.jsp?type=hj/GK14791_00IM0001_168a.jpg","1870_해북촌_168a")</f>
        <v>1870_해북촌_168a</v>
      </c>
      <c r="B2536" s="4">
        <v>1870</v>
      </c>
      <c r="C2536" s="4" t="s">
        <v>9142</v>
      </c>
      <c r="D2536" s="4" t="s">
        <v>9143</v>
      </c>
      <c r="E2536" s="4">
        <v>2535</v>
      </c>
      <c r="F2536" s="4">
        <v>16</v>
      </c>
      <c r="G2536" s="4" t="s">
        <v>7883</v>
      </c>
      <c r="H2536" s="4" t="s">
        <v>7884</v>
      </c>
      <c r="I2536" s="4">
        <v>8</v>
      </c>
      <c r="L2536" s="4">
        <v>4</v>
      </c>
      <c r="M2536" s="4" t="s">
        <v>8452</v>
      </c>
      <c r="N2536" s="4" t="s">
        <v>8453</v>
      </c>
      <c r="S2536" s="4" t="s">
        <v>96</v>
      </c>
      <c r="T2536" s="4" t="s">
        <v>97</v>
      </c>
      <c r="W2536" s="4" t="s">
        <v>686</v>
      </c>
      <c r="X2536" s="4" t="s">
        <v>687</v>
      </c>
      <c r="Y2536" s="4" t="s">
        <v>100</v>
      </c>
      <c r="Z2536" s="4" t="s">
        <v>101</v>
      </c>
      <c r="AC2536" s="4">
        <v>36</v>
      </c>
      <c r="AD2536" s="4" t="s">
        <v>404</v>
      </c>
      <c r="AE2536" s="4" t="s">
        <v>405</v>
      </c>
      <c r="AJ2536" s="4" t="s">
        <v>104</v>
      </c>
      <c r="AK2536" s="4" t="s">
        <v>105</v>
      </c>
      <c r="AL2536" s="4" t="s">
        <v>684</v>
      </c>
      <c r="AM2536" s="4" t="s">
        <v>685</v>
      </c>
      <c r="AT2536" s="4" t="s">
        <v>82</v>
      </c>
      <c r="AU2536" s="4" t="s">
        <v>83</v>
      </c>
      <c r="AV2536" s="4" t="s">
        <v>8998</v>
      </c>
      <c r="AW2536" s="4" t="s">
        <v>2545</v>
      </c>
      <c r="BG2536" s="4" t="s">
        <v>82</v>
      </c>
      <c r="BH2536" s="4" t="s">
        <v>83</v>
      </c>
      <c r="BI2536" s="4" t="s">
        <v>2982</v>
      </c>
      <c r="BJ2536" s="4" t="s">
        <v>2983</v>
      </c>
      <c r="BK2536" s="4" t="s">
        <v>82</v>
      </c>
      <c r="BL2536" s="4" t="s">
        <v>83</v>
      </c>
      <c r="BM2536" s="4" t="s">
        <v>2967</v>
      </c>
      <c r="BN2536" s="4" t="s">
        <v>2968</v>
      </c>
      <c r="BO2536" s="4" t="s">
        <v>82</v>
      </c>
      <c r="BP2536" s="4" t="s">
        <v>83</v>
      </c>
      <c r="BQ2536" s="4" t="s">
        <v>8455</v>
      </c>
      <c r="BR2536" s="4" t="s">
        <v>8456</v>
      </c>
      <c r="BS2536" s="4" t="s">
        <v>502</v>
      </c>
      <c r="BT2536" s="4" t="s">
        <v>10724</v>
      </c>
    </row>
    <row r="2537" spans="1:72" ht="13.5" customHeight="1">
      <c r="A2537" s="6" t="str">
        <f>HYPERLINK("http://kyu.snu.ac.kr/sdhj/index.jsp?type=hj/GK14791_00IM0001_168b.jpg","1870_해북촌_168b")</f>
        <v>1870_해북촌_168b</v>
      </c>
      <c r="B2537" s="4">
        <v>1870</v>
      </c>
      <c r="C2537" s="4" t="s">
        <v>9199</v>
      </c>
      <c r="D2537" s="4" t="s">
        <v>9200</v>
      </c>
      <c r="E2537" s="4">
        <v>2536</v>
      </c>
      <c r="F2537" s="4">
        <v>16</v>
      </c>
      <c r="G2537" s="4" t="s">
        <v>7883</v>
      </c>
      <c r="H2537" s="4" t="s">
        <v>7884</v>
      </c>
      <c r="I2537" s="4">
        <v>8</v>
      </c>
      <c r="L2537" s="4">
        <v>4</v>
      </c>
      <c r="M2537" s="4" t="s">
        <v>8452</v>
      </c>
      <c r="N2537" s="4" t="s">
        <v>8453</v>
      </c>
      <c r="S2537" s="4" t="s">
        <v>165</v>
      </c>
      <c r="T2537" s="4" t="s">
        <v>166</v>
      </c>
      <c r="Y2537" s="4" t="s">
        <v>8999</v>
      </c>
      <c r="Z2537" s="4" t="s">
        <v>8457</v>
      </c>
      <c r="AC2537" s="4">
        <v>35</v>
      </c>
      <c r="AD2537" s="4" t="s">
        <v>188</v>
      </c>
      <c r="AE2537" s="4" t="s">
        <v>189</v>
      </c>
    </row>
    <row r="2538" spans="1:72" ht="13.5" customHeight="1">
      <c r="A2538" s="6" t="str">
        <f>HYPERLINK("http://kyu.snu.ac.kr/sdhj/index.jsp?type=hj/GK14791_00IM0001_168b.jpg","1870_해북촌_168b")</f>
        <v>1870_해북촌_168b</v>
      </c>
      <c r="B2538" s="4">
        <v>1870</v>
      </c>
      <c r="C2538" s="4" t="s">
        <v>9142</v>
      </c>
      <c r="D2538" s="4" t="s">
        <v>9143</v>
      </c>
      <c r="E2538" s="4">
        <v>2537</v>
      </c>
      <c r="F2538" s="4">
        <v>16</v>
      </c>
      <c r="G2538" s="4" t="s">
        <v>7883</v>
      </c>
      <c r="H2538" s="4" t="s">
        <v>7884</v>
      </c>
      <c r="I2538" s="4">
        <v>8</v>
      </c>
      <c r="L2538" s="4">
        <v>4</v>
      </c>
      <c r="M2538" s="4" t="s">
        <v>8452</v>
      </c>
      <c r="N2538" s="4" t="s">
        <v>8453</v>
      </c>
      <c r="S2538" s="4" t="s">
        <v>1092</v>
      </c>
      <c r="T2538" s="4" t="s">
        <v>495</v>
      </c>
      <c r="W2538" s="4" t="s">
        <v>426</v>
      </c>
      <c r="X2538" s="4" t="s">
        <v>427</v>
      </c>
      <c r="Y2538" s="4" t="s">
        <v>100</v>
      </c>
      <c r="Z2538" s="4" t="s">
        <v>101</v>
      </c>
      <c r="AC2538" s="4">
        <v>27</v>
      </c>
      <c r="AD2538" s="4" t="s">
        <v>282</v>
      </c>
      <c r="AE2538" s="4" t="s">
        <v>283</v>
      </c>
    </row>
    <row r="2539" spans="1:72" ht="13.5" customHeight="1">
      <c r="A2539" s="6" t="str">
        <f>HYPERLINK("http://kyu.snu.ac.kr/sdhj/index.jsp?type=hj/GK14791_00IM0001_168b.jpg","1870_해북촌_168b")</f>
        <v>1870_해북촌_168b</v>
      </c>
      <c r="B2539" s="4">
        <v>1870</v>
      </c>
      <c r="C2539" s="4" t="s">
        <v>9142</v>
      </c>
      <c r="D2539" s="4" t="s">
        <v>9143</v>
      </c>
      <c r="E2539" s="4">
        <v>2538</v>
      </c>
      <c r="F2539" s="4">
        <v>16</v>
      </c>
      <c r="G2539" s="4" t="s">
        <v>7883</v>
      </c>
      <c r="H2539" s="4" t="s">
        <v>7884</v>
      </c>
      <c r="I2539" s="4">
        <v>8</v>
      </c>
      <c r="L2539" s="4">
        <v>4</v>
      </c>
      <c r="M2539" s="4" t="s">
        <v>8452</v>
      </c>
      <c r="N2539" s="4" t="s">
        <v>8453</v>
      </c>
      <c r="T2539" s="4" t="s">
        <v>9660</v>
      </c>
      <c r="U2539" s="4" t="s">
        <v>138</v>
      </c>
      <c r="V2539" s="4" t="s">
        <v>139</v>
      </c>
      <c r="Y2539" s="4" t="s">
        <v>4618</v>
      </c>
      <c r="Z2539" s="4" t="s">
        <v>4619</v>
      </c>
      <c r="AD2539" s="4" t="s">
        <v>274</v>
      </c>
      <c r="AE2539" s="4" t="s">
        <v>275</v>
      </c>
    </row>
    <row r="2540" spans="1:72" ht="13.5" customHeight="1">
      <c r="A2540" s="6" t="str">
        <f>HYPERLINK("http://kyu.snu.ac.kr/sdhj/index.jsp?type=hj/GK14791_00IM0001_168b.jpg","1870_해북촌_168b")</f>
        <v>1870_해북촌_168b</v>
      </c>
      <c r="B2540" s="4">
        <v>1870</v>
      </c>
      <c r="C2540" s="4" t="s">
        <v>9142</v>
      </c>
      <c r="D2540" s="4" t="s">
        <v>9143</v>
      </c>
      <c r="E2540" s="4">
        <v>2539</v>
      </c>
      <c r="F2540" s="4">
        <v>16</v>
      </c>
      <c r="G2540" s="4" t="s">
        <v>7883</v>
      </c>
      <c r="H2540" s="4" t="s">
        <v>7884</v>
      </c>
      <c r="I2540" s="4">
        <v>8</v>
      </c>
      <c r="L2540" s="4">
        <v>4</v>
      </c>
      <c r="M2540" s="4" t="s">
        <v>8452</v>
      </c>
      <c r="N2540" s="4" t="s">
        <v>8453</v>
      </c>
      <c r="T2540" s="4" t="s">
        <v>9660</v>
      </c>
      <c r="U2540" s="4" t="s">
        <v>138</v>
      </c>
      <c r="V2540" s="4" t="s">
        <v>139</v>
      </c>
      <c r="Y2540" s="4" t="s">
        <v>8458</v>
      </c>
      <c r="Z2540" s="4" t="s">
        <v>8459</v>
      </c>
      <c r="AD2540" s="4" t="s">
        <v>414</v>
      </c>
      <c r="AE2540" s="4" t="s">
        <v>415</v>
      </c>
    </row>
    <row r="2541" spans="1:72" ht="13.5" customHeight="1">
      <c r="A2541" s="6" t="str">
        <f>HYPERLINK("http://kyu.snu.ac.kr/sdhj/index.jsp?type=hj/GK14791_00IM0001_168b.jpg","1870_해북촌_168b")</f>
        <v>1870_해북촌_168b</v>
      </c>
      <c r="B2541" s="4">
        <v>1870</v>
      </c>
      <c r="C2541" s="4" t="s">
        <v>9142</v>
      </c>
      <c r="D2541" s="4" t="s">
        <v>9143</v>
      </c>
      <c r="E2541" s="4">
        <v>2540</v>
      </c>
      <c r="F2541" s="4">
        <v>16</v>
      </c>
      <c r="G2541" s="4" t="s">
        <v>7883</v>
      </c>
      <c r="H2541" s="4" t="s">
        <v>7884</v>
      </c>
      <c r="I2541" s="4">
        <v>8</v>
      </c>
      <c r="L2541" s="4">
        <v>5</v>
      </c>
      <c r="M2541" s="4" t="s">
        <v>8460</v>
      </c>
      <c r="N2541" s="4" t="s">
        <v>8461</v>
      </c>
      <c r="Q2541" s="4" t="s">
        <v>8462</v>
      </c>
      <c r="R2541" s="4" t="s">
        <v>10725</v>
      </c>
      <c r="T2541" s="4" t="s">
        <v>9256</v>
      </c>
      <c r="U2541" s="4" t="s">
        <v>73</v>
      </c>
      <c r="V2541" s="4" t="s">
        <v>74</v>
      </c>
      <c r="W2541" s="4" t="s">
        <v>10726</v>
      </c>
      <c r="X2541" s="4" t="s">
        <v>10290</v>
      </c>
      <c r="Y2541" s="4" t="s">
        <v>5288</v>
      </c>
      <c r="Z2541" s="4" t="s">
        <v>5289</v>
      </c>
      <c r="AC2541" s="4">
        <v>29</v>
      </c>
      <c r="AD2541" s="4" t="s">
        <v>771</v>
      </c>
      <c r="AE2541" s="4" t="s">
        <v>772</v>
      </c>
      <c r="AJ2541" s="4" t="s">
        <v>34</v>
      </c>
      <c r="AK2541" s="4" t="s">
        <v>35</v>
      </c>
      <c r="AL2541" s="4" t="s">
        <v>222</v>
      </c>
      <c r="AM2541" s="4" t="s">
        <v>223</v>
      </c>
      <c r="AT2541" s="4" t="s">
        <v>82</v>
      </c>
      <c r="AU2541" s="4" t="s">
        <v>83</v>
      </c>
      <c r="AV2541" s="4" t="s">
        <v>8463</v>
      </c>
      <c r="AW2541" s="4" t="s">
        <v>3516</v>
      </c>
      <c r="BG2541" s="4" t="s">
        <v>82</v>
      </c>
      <c r="BH2541" s="4" t="s">
        <v>83</v>
      </c>
      <c r="BI2541" s="4" t="s">
        <v>8454</v>
      </c>
      <c r="BJ2541" s="4" t="s">
        <v>154</v>
      </c>
      <c r="BK2541" s="4" t="s">
        <v>82</v>
      </c>
      <c r="BL2541" s="4" t="s">
        <v>83</v>
      </c>
      <c r="BM2541" s="4" t="s">
        <v>6945</v>
      </c>
      <c r="BN2541" s="4" t="s">
        <v>6946</v>
      </c>
      <c r="BO2541" s="4" t="s">
        <v>348</v>
      </c>
      <c r="BP2541" s="4" t="s">
        <v>349</v>
      </c>
      <c r="BQ2541" s="4" t="s">
        <v>8464</v>
      </c>
      <c r="BR2541" s="4" t="s">
        <v>8465</v>
      </c>
      <c r="BS2541" s="4" t="s">
        <v>1270</v>
      </c>
      <c r="BT2541" s="4" t="s">
        <v>1271</v>
      </c>
    </row>
    <row r="2542" spans="1:72" ht="13.5" customHeight="1">
      <c r="A2542" s="6" t="str">
        <f>HYPERLINK("http://kyu.snu.ac.kr/sdhj/index.jsp?type=hj/GK14791_00IM0001_168b.jpg","1870_해북촌_168b")</f>
        <v>1870_해북촌_168b</v>
      </c>
      <c r="B2542" s="4">
        <v>1870</v>
      </c>
      <c r="C2542" s="4" t="s">
        <v>9484</v>
      </c>
      <c r="D2542" s="4" t="s">
        <v>9485</v>
      </c>
      <c r="E2542" s="4">
        <v>2541</v>
      </c>
      <c r="F2542" s="4">
        <v>16</v>
      </c>
      <c r="G2542" s="4" t="s">
        <v>7883</v>
      </c>
      <c r="H2542" s="4" t="s">
        <v>7884</v>
      </c>
      <c r="I2542" s="4">
        <v>8</v>
      </c>
      <c r="L2542" s="4">
        <v>5</v>
      </c>
      <c r="M2542" s="4" t="s">
        <v>8460</v>
      </c>
      <c r="N2542" s="4" t="s">
        <v>8461</v>
      </c>
      <c r="S2542" s="4" t="s">
        <v>214</v>
      </c>
      <c r="T2542" s="4" t="s">
        <v>215</v>
      </c>
      <c r="W2542" s="4" t="s">
        <v>1269</v>
      </c>
      <c r="X2542" s="4" t="s">
        <v>585</v>
      </c>
      <c r="Y2542" s="4" t="s">
        <v>100</v>
      </c>
      <c r="Z2542" s="4" t="s">
        <v>101</v>
      </c>
      <c r="AC2542" s="4">
        <v>54</v>
      </c>
      <c r="AD2542" s="4" t="s">
        <v>151</v>
      </c>
      <c r="AE2542" s="4" t="s">
        <v>152</v>
      </c>
    </row>
    <row r="2543" spans="1:72" ht="13.5" customHeight="1">
      <c r="A2543" s="6" t="str">
        <f>HYPERLINK("http://kyu.snu.ac.kr/sdhj/index.jsp?type=hj/GK14791_00IM0001_168b.jpg","1870_해북촌_168b")</f>
        <v>1870_해북촌_168b</v>
      </c>
      <c r="B2543" s="4">
        <v>1870</v>
      </c>
      <c r="C2543" s="4" t="s">
        <v>9258</v>
      </c>
      <c r="D2543" s="4" t="s">
        <v>9259</v>
      </c>
      <c r="E2543" s="4">
        <v>2542</v>
      </c>
      <c r="F2543" s="4">
        <v>16</v>
      </c>
      <c r="G2543" s="4" t="s">
        <v>7883</v>
      </c>
      <c r="H2543" s="4" t="s">
        <v>7884</v>
      </c>
      <c r="I2543" s="4">
        <v>8</v>
      </c>
      <c r="L2543" s="4">
        <v>5</v>
      </c>
      <c r="M2543" s="4" t="s">
        <v>8460</v>
      </c>
      <c r="N2543" s="4" t="s">
        <v>8461</v>
      </c>
      <c r="S2543" s="4" t="s">
        <v>124</v>
      </c>
      <c r="T2543" s="4" t="s">
        <v>125</v>
      </c>
      <c r="Y2543" s="4" t="s">
        <v>8458</v>
      </c>
      <c r="Z2543" s="4" t="s">
        <v>8459</v>
      </c>
      <c r="AD2543" s="4" t="s">
        <v>122</v>
      </c>
      <c r="AE2543" s="4" t="s">
        <v>123</v>
      </c>
    </row>
    <row r="2544" spans="1:72" ht="13.5" customHeight="1">
      <c r="A2544" s="6" t="str">
        <f>HYPERLINK("http://kyu.snu.ac.kr/sdhj/index.jsp?type=hj/GK14791_00IM0001_168b.jpg","1870_해북촌_168b")</f>
        <v>1870_해북촌_168b</v>
      </c>
      <c r="B2544" s="4">
        <v>1870</v>
      </c>
      <c r="C2544" s="4" t="s">
        <v>9258</v>
      </c>
      <c r="D2544" s="4" t="s">
        <v>9259</v>
      </c>
      <c r="E2544" s="4">
        <v>2543</v>
      </c>
      <c r="F2544" s="4">
        <v>16</v>
      </c>
      <c r="G2544" s="4" t="s">
        <v>7883</v>
      </c>
      <c r="H2544" s="4" t="s">
        <v>7884</v>
      </c>
      <c r="I2544" s="4">
        <v>8</v>
      </c>
      <c r="L2544" s="4">
        <v>5</v>
      </c>
      <c r="M2544" s="4" t="s">
        <v>8460</v>
      </c>
      <c r="N2544" s="4" t="s">
        <v>8461</v>
      </c>
      <c r="T2544" s="4" t="s">
        <v>9263</v>
      </c>
      <c r="U2544" s="4" t="s">
        <v>138</v>
      </c>
      <c r="V2544" s="4" t="s">
        <v>139</v>
      </c>
      <c r="Y2544" s="4" t="s">
        <v>4006</v>
      </c>
      <c r="Z2544" s="4" t="s">
        <v>4007</v>
      </c>
      <c r="AD2544" s="4" t="s">
        <v>414</v>
      </c>
      <c r="AE2544" s="4" t="s">
        <v>415</v>
      </c>
    </row>
    <row r="2545" spans="1:72" ht="13.5" customHeight="1">
      <c r="A2545" s="6" t="str">
        <f>HYPERLINK("http://kyu.snu.ac.kr/sdhj/index.jsp?type=hj/GK14791_00IM0001_168b.jpg","1870_해북촌_168b")</f>
        <v>1870_해북촌_168b</v>
      </c>
      <c r="B2545" s="4">
        <v>1870</v>
      </c>
      <c r="C2545" s="4" t="s">
        <v>9258</v>
      </c>
      <c r="D2545" s="4" t="s">
        <v>9259</v>
      </c>
      <c r="E2545" s="4">
        <v>2544</v>
      </c>
      <c r="F2545" s="4">
        <v>16</v>
      </c>
      <c r="G2545" s="4" t="s">
        <v>7883</v>
      </c>
      <c r="H2545" s="4" t="s">
        <v>7884</v>
      </c>
      <c r="I2545" s="4">
        <v>9</v>
      </c>
      <c r="J2545" s="4" t="s">
        <v>8466</v>
      </c>
      <c r="K2545" s="4" t="s">
        <v>8467</v>
      </c>
      <c r="L2545" s="4">
        <v>1</v>
      </c>
      <c r="M2545" s="4" t="s">
        <v>8468</v>
      </c>
      <c r="N2545" s="4" t="s">
        <v>8469</v>
      </c>
      <c r="T2545" s="4" t="s">
        <v>10482</v>
      </c>
      <c r="U2545" s="4" t="s">
        <v>73</v>
      </c>
      <c r="V2545" s="4" t="s">
        <v>74</v>
      </c>
      <c r="W2545" s="4" t="s">
        <v>426</v>
      </c>
      <c r="X2545" s="4" t="s">
        <v>427</v>
      </c>
      <c r="Y2545" s="4" t="s">
        <v>6896</v>
      </c>
      <c r="Z2545" s="4" t="s">
        <v>6897</v>
      </c>
      <c r="AC2545" s="4">
        <v>63</v>
      </c>
      <c r="AD2545" s="4" t="s">
        <v>319</v>
      </c>
      <c r="AE2545" s="4" t="s">
        <v>320</v>
      </c>
      <c r="AJ2545" s="4" t="s">
        <v>34</v>
      </c>
      <c r="AK2545" s="4" t="s">
        <v>35</v>
      </c>
      <c r="AL2545" s="4" t="s">
        <v>428</v>
      </c>
      <c r="AM2545" s="4" t="s">
        <v>429</v>
      </c>
      <c r="AT2545" s="4" t="s">
        <v>10727</v>
      </c>
      <c r="AU2545" s="4" t="s">
        <v>10728</v>
      </c>
      <c r="AV2545" s="4" t="s">
        <v>2728</v>
      </c>
      <c r="AW2545" s="4" t="s">
        <v>2729</v>
      </c>
      <c r="BG2545" s="4" t="s">
        <v>82</v>
      </c>
      <c r="BH2545" s="4" t="s">
        <v>83</v>
      </c>
      <c r="BI2545" s="4" t="s">
        <v>2730</v>
      </c>
      <c r="BJ2545" s="4" t="s">
        <v>2731</v>
      </c>
      <c r="BK2545" s="4" t="s">
        <v>82</v>
      </c>
      <c r="BL2545" s="4" t="s">
        <v>83</v>
      </c>
      <c r="BM2545" s="4" t="s">
        <v>2732</v>
      </c>
      <c r="BN2545" s="4" t="s">
        <v>2733</v>
      </c>
      <c r="BO2545" s="4" t="s">
        <v>82</v>
      </c>
      <c r="BP2545" s="4" t="s">
        <v>83</v>
      </c>
      <c r="BQ2545" s="4" t="s">
        <v>2734</v>
      </c>
      <c r="BR2545" s="4" t="s">
        <v>2735</v>
      </c>
      <c r="BS2545" s="4" t="s">
        <v>115</v>
      </c>
      <c r="BT2545" s="4" t="s">
        <v>9627</v>
      </c>
    </row>
    <row r="2546" spans="1:72" ht="13.5" customHeight="1">
      <c r="A2546" s="6" t="str">
        <f>HYPERLINK("http://kyu.snu.ac.kr/sdhj/index.jsp?type=hj/GK14791_00IM0001_168b.jpg","1870_해북촌_168b")</f>
        <v>1870_해북촌_168b</v>
      </c>
      <c r="B2546" s="4">
        <v>1870</v>
      </c>
      <c r="C2546" s="4" t="s">
        <v>9131</v>
      </c>
      <c r="D2546" s="4" t="s">
        <v>9132</v>
      </c>
      <c r="E2546" s="4">
        <v>2545</v>
      </c>
      <c r="F2546" s="4">
        <v>16</v>
      </c>
      <c r="G2546" s="4" t="s">
        <v>7883</v>
      </c>
      <c r="H2546" s="4" t="s">
        <v>7884</v>
      </c>
      <c r="I2546" s="4">
        <v>9</v>
      </c>
      <c r="L2546" s="4">
        <v>1</v>
      </c>
      <c r="M2546" s="4" t="s">
        <v>8468</v>
      </c>
      <c r="N2546" s="4" t="s">
        <v>8469</v>
      </c>
      <c r="S2546" s="4" t="s">
        <v>116</v>
      </c>
      <c r="T2546" s="4" t="s">
        <v>117</v>
      </c>
      <c r="Y2546" s="4" t="s">
        <v>8470</v>
      </c>
      <c r="Z2546" s="4" t="s">
        <v>8471</v>
      </c>
      <c r="AC2546" s="4">
        <v>35</v>
      </c>
      <c r="AD2546" s="4" t="s">
        <v>188</v>
      </c>
      <c r="AE2546" s="4" t="s">
        <v>189</v>
      </c>
    </row>
    <row r="2547" spans="1:72" ht="13.5" customHeight="1">
      <c r="A2547" s="6" t="str">
        <f>HYPERLINK("http://kyu.snu.ac.kr/sdhj/index.jsp?type=hj/GK14791_00IM0001_168b.jpg","1870_해북촌_168b")</f>
        <v>1870_해북촌_168b</v>
      </c>
      <c r="B2547" s="4">
        <v>1870</v>
      </c>
      <c r="C2547" s="4" t="s">
        <v>10483</v>
      </c>
      <c r="D2547" s="4" t="s">
        <v>10484</v>
      </c>
      <c r="E2547" s="4">
        <v>2546</v>
      </c>
      <c r="F2547" s="4">
        <v>16</v>
      </c>
      <c r="G2547" s="4" t="s">
        <v>7883</v>
      </c>
      <c r="H2547" s="4" t="s">
        <v>7884</v>
      </c>
      <c r="I2547" s="4">
        <v>9</v>
      </c>
      <c r="L2547" s="4">
        <v>1</v>
      </c>
      <c r="M2547" s="4" t="s">
        <v>8468</v>
      </c>
      <c r="N2547" s="4" t="s">
        <v>8469</v>
      </c>
      <c r="S2547" s="4" t="s">
        <v>124</v>
      </c>
      <c r="T2547" s="4" t="s">
        <v>125</v>
      </c>
      <c r="W2547" s="4" t="s">
        <v>126</v>
      </c>
      <c r="X2547" s="4" t="s">
        <v>10729</v>
      </c>
      <c r="Y2547" s="4" t="s">
        <v>100</v>
      </c>
      <c r="Z2547" s="4" t="s">
        <v>101</v>
      </c>
      <c r="AC2547" s="4">
        <v>33</v>
      </c>
      <c r="AD2547" s="4" t="s">
        <v>621</v>
      </c>
      <c r="AE2547" s="4" t="s">
        <v>622</v>
      </c>
    </row>
    <row r="2548" spans="1:72" ht="13.5" customHeight="1">
      <c r="A2548" s="6" t="str">
        <f>HYPERLINK("http://kyu.snu.ac.kr/sdhj/index.jsp?type=hj/GK14791_00IM0001_168b.jpg","1870_해북촌_168b")</f>
        <v>1870_해북촌_168b</v>
      </c>
      <c r="B2548" s="4">
        <v>1870</v>
      </c>
      <c r="C2548" s="4" t="s">
        <v>10483</v>
      </c>
      <c r="D2548" s="4" t="s">
        <v>10484</v>
      </c>
      <c r="E2548" s="4">
        <v>2547</v>
      </c>
      <c r="F2548" s="4">
        <v>16</v>
      </c>
      <c r="G2548" s="4" t="s">
        <v>7883</v>
      </c>
      <c r="H2548" s="4" t="s">
        <v>7884</v>
      </c>
      <c r="I2548" s="4">
        <v>9</v>
      </c>
      <c r="L2548" s="4">
        <v>1</v>
      </c>
      <c r="M2548" s="4" t="s">
        <v>8468</v>
      </c>
      <c r="N2548" s="4" t="s">
        <v>8469</v>
      </c>
      <c r="T2548" s="4" t="s">
        <v>10485</v>
      </c>
      <c r="U2548" s="4" t="s">
        <v>138</v>
      </c>
      <c r="V2548" s="4" t="s">
        <v>139</v>
      </c>
      <c r="Y2548" s="4" t="s">
        <v>10730</v>
      </c>
      <c r="Z2548" s="4" t="s">
        <v>8472</v>
      </c>
      <c r="AD2548" s="4" t="s">
        <v>738</v>
      </c>
      <c r="AE2548" s="4" t="s">
        <v>739</v>
      </c>
    </row>
    <row r="2549" spans="1:72" ht="13.5" customHeight="1">
      <c r="A2549" s="6" t="str">
        <f>HYPERLINK("http://kyu.snu.ac.kr/sdhj/index.jsp?type=hj/GK14791_00IM0001_168b.jpg","1870_해북촌_168b")</f>
        <v>1870_해북촌_168b</v>
      </c>
      <c r="B2549" s="4">
        <v>1870</v>
      </c>
      <c r="C2549" s="4" t="s">
        <v>10483</v>
      </c>
      <c r="D2549" s="4" t="s">
        <v>10484</v>
      </c>
      <c r="E2549" s="4">
        <v>2548</v>
      </c>
      <c r="F2549" s="4">
        <v>16</v>
      </c>
      <c r="G2549" s="4" t="s">
        <v>7883</v>
      </c>
      <c r="H2549" s="4" t="s">
        <v>7884</v>
      </c>
      <c r="I2549" s="4">
        <v>9</v>
      </c>
      <c r="L2549" s="4">
        <v>1</v>
      </c>
      <c r="M2549" s="4" t="s">
        <v>8468</v>
      </c>
      <c r="N2549" s="4" t="s">
        <v>8469</v>
      </c>
      <c r="T2549" s="4" t="s">
        <v>10485</v>
      </c>
      <c r="U2549" s="4" t="s">
        <v>138</v>
      </c>
      <c r="V2549" s="4" t="s">
        <v>139</v>
      </c>
      <c r="Y2549" s="4" t="s">
        <v>8473</v>
      </c>
      <c r="Z2549" s="4" t="s">
        <v>8474</v>
      </c>
      <c r="AD2549" s="4" t="s">
        <v>540</v>
      </c>
      <c r="AE2549" s="4" t="s">
        <v>541</v>
      </c>
    </row>
    <row r="2550" spans="1:72" ht="13.5" customHeight="1">
      <c r="A2550" s="6" t="str">
        <f>HYPERLINK("http://kyu.snu.ac.kr/sdhj/index.jsp?type=hj/GK14791_00IM0001_168b.jpg","1870_해북촌_168b")</f>
        <v>1870_해북촌_168b</v>
      </c>
      <c r="B2550" s="4">
        <v>1870</v>
      </c>
      <c r="C2550" s="4" t="s">
        <v>10483</v>
      </c>
      <c r="D2550" s="4" t="s">
        <v>10484</v>
      </c>
      <c r="E2550" s="4">
        <v>2549</v>
      </c>
      <c r="F2550" s="4">
        <v>16</v>
      </c>
      <c r="G2550" s="4" t="s">
        <v>7883</v>
      </c>
      <c r="H2550" s="4" t="s">
        <v>7884</v>
      </c>
      <c r="I2550" s="4">
        <v>9</v>
      </c>
      <c r="L2550" s="4">
        <v>2</v>
      </c>
      <c r="M2550" s="4" t="s">
        <v>8475</v>
      </c>
      <c r="N2550" s="4" t="s">
        <v>8476</v>
      </c>
      <c r="T2550" s="4" t="s">
        <v>9371</v>
      </c>
      <c r="U2550" s="4" t="s">
        <v>73</v>
      </c>
      <c r="V2550" s="4" t="s">
        <v>74</v>
      </c>
      <c r="W2550" s="4" t="s">
        <v>688</v>
      </c>
      <c r="X2550" s="4" t="s">
        <v>689</v>
      </c>
      <c r="Y2550" s="4" t="s">
        <v>8477</v>
      </c>
      <c r="Z2550" s="4" t="s">
        <v>8478</v>
      </c>
      <c r="AC2550" s="4">
        <v>54</v>
      </c>
      <c r="AD2550" s="4" t="s">
        <v>151</v>
      </c>
      <c r="AE2550" s="4" t="s">
        <v>152</v>
      </c>
      <c r="AJ2550" s="4" t="s">
        <v>34</v>
      </c>
      <c r="AK2550" s="4" t="s">
        <v>35</v>
      </c>
      <c r="AL2550" s="4" t="s">
        <v>260</v>
      </c>
      <c r="AM2550" s="4" t="s">
        <v>261</v>
      </c>
      <c r="AT2550" s="4" t="s">
        <v>73</v>
      </c>
      <c r="AU2550" s="4" t="s">
        <v>74</v>
      </c>
      <c r="AV2550" s="4" t="s">
        <v>8167</v>
      </c>
      <c r="AW2550" s="4" t="s">
        <v>6977</v>
      </c>
      <c r="BG2550" s="4" t="s">
        <v>82</v>
      </c>
      <c r="BH2550" s="4" t="s">
        <v>83</v>
      </c>
      <c r="BI2550" s="4" t="s">
        <v>3817</v>
      </c>
      <c r="BJ2550" s="4" t="s">
        <v>3818</v>
      </c>
      <c r="BK2550" s="4" t="s">
        <v>82</v>
      </c>
      <c r="BL2550" s="4" t="s">
        <v>83</v>
      </c>
      <c r="BM2550" s="4" t="s">
        <v>5158</v>
      </c>
      <c r="BN2550" s="4" t="s">
        <v>5159</v>
      </c>
      <c r="BO2550" s="4" t="s">
        <v>82</v>
      </c>
      <c r="BP2550" s="4" t="s">
        <v>83</v>
      </c>
      <c r="BQ2550" s="4" t="s">
        <v>8479</v>
      </c>
      <c r="BR2550" s="4" t="s">
        <v>8480</v>
      </c>
      <c r="BS2550" s="4" t="s">
        <v>202</v>
      </c>
      <c r="BT2550" s="4" t="s">
        <v>203</v>
      </c>
    </row>
    <row r="2551" spans="1:72" ht="13.5" customHeight="1">
      <c r="A2551" s="6" t="str">
        <f>HYPERLINK("http://kyu.snu.ac.kr/sdhj/index.jsp?type=hj/GK14791_00IM0001_168b.jpg","1870_해북촌_168b")</f>
        <v>1870_해북촌_168b</v>
      </c>
      <c r="B2551" s="4">
        <v>1870</v>
      </c>
      <c r="C2551" s="4" t="s">
        <v>9679</v>
      </c>
      <c r="D2551" s="4" t="s">
        <v>9680</v>
      </c>
      <c r="E2551" s="4">
        <v>2550</v>
      </c>
      <c r="F2551" s="4">
        <v>16</v>
      </c>
      <c r="G2551" s="4" t="s">
        <v>7883</v>
      </c>
      <c r="H2551" s="4" t="s">
        <v>7884</v>
      </c>
      <c r="I2551" s="4">
        <v>9</v>
      </c>
      <c r="L2551" s="4">
        <v>2</v>
      </c>
      <c r="M2551" s="4" t="s">
        <v>8475</v>
      </c>
      <c r="N2551" s="4" t="s">
        <v>8476</v>
      </c>
      <c r="S2551" s="4" t="s">
        <v>96</v>
      </c>
      <c r="T2551" s="4" t="s">
        <v>97</v>
      </c>
      <c r="W2551" s="4" t="s">
        <v>126</v>
      </c>
      <c r="X2551" s="4" t="s">
        <v>9373</v>
      </c>
      <c r="Y2551" s="4" t="s">
        <v>100</v>
      </c>
      <c r="Z2551" s="4" t="s">
        <v>101</v>
      </c>
      <c r="AC2551" s="4">
        <v>49</v>
      </c>
      <c r="AD2551" s="4" t="s">
        <v>492</v>
      </c>
      <c r="AE2551" s="4" t="s">
        <v>493</v>
      </c>
      <c r="AJ2551" s="4" t="s">
        <v>34</v>
      </c>
      <c r="AK2551" s="4" t="s">
        <v>35</v>
      </c>
      <c r="AL2551" s="4" t="s">
        <v>126</v>
      </c>
      <c r="AM2551" s="4" t="s">
        <v>9373</v>
      </c>
      <c r="AT2551" s="4" t="s">
        <v>82</v>
      </c>
      <c r="AU2551" s="4" t="s">
        <v>83</v>
      </c>
      <c r="AV2551" s="4" t="s">
        <v>8194</v>
      </c>
      <c r="AW2551" s="4" t="s">
        <v>8195</v>
      </c>
      <c r="BG2551" s="4" t="s">
        <v>82</v>
      </c>
      <c r="BH2551" s="4" t="s">
        <v>83</v>
      </c>
      <c r="BI2551" s="4" t="s">
        <v>8481</v>
      </c>
      <c r="BJ2551" s="4" t="s">
        <v>481</v>
      </c>
      <c r="BK2551" s="4" t="s">
        <v>82</v>
      </c>
      <c r="BL2551" s="4" t="s">
        <v>83</v>
      </c>
      <c r="BM2551" s="4" t="s">
        <v>3608</v>
      </c>
      <c r="BN2551" s="4" t="s">
        <v>3609</v>
      </c>
      <c r="BO2551" s="4" t="s">
        <v>82</v>
      </c>
      <c r="BP2551" s="4" t="s">
        <v>83</v>
      </c>
      <c r="BQ2551" s="4" t="s">
        <v>8482</v>
      </c>
      <c r="BR2551" s="4" t="s">
        <v>5810</v>
      </c>
      <c r="BS2551" s="4" t="s">
        <v>4108</v>
      </c>
      <c r="BT2551" s="4" t="s">
        <v>4109</v>
      </c>
    </row>
    <row r="2552" spans="1:72" ht="13.5" customHeight="1">
      <c r="A2552" s="6" t="str">
        <f>HYPERLINK("http://kyu.snu.ac.kr/sdhj/index.jsp?type=hj/GK14791_00IM0001_168b.jpg","1870_해북촌_168b")</f>
        <v>1870_해북촌_168b</v>
      </c>
      <c r="B2552" s="4">
        <v>1870</v>
      </c>
      <c r="C2552" s="4" t="s">
        <v>9142</v>
      </c>
      <c r="D2552" s="4" t="s">
        <v>9143</v>
      </c>
      <c r="E2552" s="4">
        <v>2551</v>
      </c>
      <c r="F2552" s="4">
        <v>16</v>
      </c>
      <c r="G2552" s="4" t="s">
        <v>7883</v>
      </c>
      <c r="H2552" s="4" t="s">
        <v>7884</v>
      </c>
      <c r="I2552" s="4">
        <v>9</v>
      </c>
      <c r="L2552" s="4">
        <v>2</v>
      </c>
      <c r="M2552" s="4" t="s">
        <v>8475</v>
      </c>
      <c r="N2552" s="4" t="s">
        <v>8476</v>
      </c>
      <c r="T2552" s="4" t="s">
        <v>9377</v>
      </c>
      <c r="U2552" s="4" t="s">
        <v>138</v>
      </c>
      <c r="V2552" s="4" t="s">
        <v>139</v>
      </c>
      <c r="Y2552" s="4" t="s">
        <v>8483</v>
      </c>
      <c r="Z2552" s="4" t="s">
        <v>8484</v>
      </c>
      <c r="AD2552" s="4" t="s">
        <v>560</v>
      </c>
      <c r="AE2552" s="4" t="s">
        <v>561</v>
      </c>
    </row>
    <row r="2553" spans="1:72" ht="13.5" customHeight="1">
      <c r="A2553" s="6" t="str">
        <f>HYPERLINK("http://kyu.snu.ac.kr/sdhj/index.jsp?type=hj/GK14791_00IM0001_168b.jpg","1870_해북촌_168b")</f>
        <v>1870_해북촌_168b</v>
      </c>
      <c r="B2553" s="4">
        <v>1870</v>
      </c>
      <c r="C2553" s="4" t="s">
        <v>9402</v>
      </c>
      <c r="D2553" s="4" t="s">
        <v>9403</v>
      </c>
      <c r="E2553" s="4">
        <v>2552</v>
      </c>
      <c r="F2553" s="4">
        <v>16</v>
      </c>
      <c r="G2553" s="4" t="s">
        <v>7883</v>
      </c>
      <c r="H2553" s="4" t="s">
        <v>7884</v>
      </c>
      <c r="I2553" s="4">
        <v>9</v>
      </c>
      <c r="L2553" s="4">
        <v>3</v>
      </c>
      <c r="M2553" s="4" t="s">
        <v>8485</v>
      </c>
      <c r="N2553" s="4" t="s">
        <v>8486</v>
      </c>
      <c r="T2553" s="4" t="s">
        <v>9089</v>
      </c>
      <c r="U2553" s="4" t="s">
        <v>73</v>
      </c>
      <c r="V2553" s="4" t="s">
        <v>74</v>
      </c>
      <c r="W2553" s="4" t="s">
        <v>2414</v>
      </c>
      <c r="X2553" s="4" t="s">
        <v>2415</v>
      </c>
      <c r="Y2553" s="4" t="s">
        <v>2025</v>
      </c>
      <c r="Z2553" s="4" t="s">
        <v>2026</v>
      </c>
      <c r="AC2553" s="4">
        <v>71</v>
      </c>
      <c r="AD2553" s="4" t="s">
        <v>947</v>
      </c>
      <c r="AE2553" s="4" t="s">
        <v>948</v>
      </c>
      <c r="AT2553" s="4" t="s">
        <v>82</v>
      </c>
      <c r="AU2553" s="4" t="s">
        <v>83</v>
      </c>
      <c r="AV2553" s="4" t="s">
        <v>8394</v>
      </c>
      <c r="AW2553" s="4" t="s">
        <v>620</v>
      </c>
      <c r="BG2553" s="4" t="s">
        <v>82</v>
      </c>
      <c r="BH2553" s="4" t="s">
        <v>83</v>
      </c>
      <c r="BI2553" s="4" t="s">
        <v>1321</v>
      </c>
      <c r="BJ2553" s="4" t="s">
        <v>1322</v>
      </c>
      <c r="BK2553" s="4" t="s">
        <v>82</v>
      </c>
      <c r="BL2553" s="4" t="s">
        <v>83</v>
      </c>
      <c r="BM2553" s="4" t="s">
        <v>8410</v>
      </c>
      <c r="BN2553" s="4" t="s">
        <v>2345</v>
      </c>
      <c r="BO2553" s="4" t="s">
        <v>82</v>
      </c>
      <c r="BP2553" s="4" t="s">
        <v>83</v>
      </c>
      <c r="BQ2553" s="4" t="s">
        <v>8487</v>
      </c>
      <c r="BR2553" s="4" t="s">
        <v>8488</v>
      </c>
      <c r="BS2553" s="4" t="s">
        <v>659</v>
      </c>
      <c r="BT2553" s="4" t="s">
        <v>660</v>
      </c>
    </row>
    <row r="2554" spans="1:72" ht="13.5" customHeight="1">
      <c r="A2554" s="6" t="str">
        <f>HYPERLINK("http://kyu.snu.ac.kr/sdhj/index.jsp?type=hj/GK14791_00IM0001_168b.jpg","1870_해북촌_168b")</f>
        <v>1870_해북촌_168b</v>
      </c>
      <c r="B2554" s="4">
        <v>1870</v>
      </c>
      <c r="C2554" s="4" t="s">
        <v>9492</v>
      </c>
      <c r="D2554" s="4" t="s">
        <v>9493</v>
      </c>
      <c r="E2554" s="4">
        <v>2553</v>
      </c>
      <c r="F2554" s="4">
        <v>16</v>
      </c>
      <c r="G2554" s="4" t="s">
        <v>7883</v>
      </c>
      <c r="H2554" s="4" t="s">
        <v>7884</v>
      </c>
      <c r="I2554" s="4">
        <v>9</v>
      </c>
      <c r="L2554" s="4">
        <v>3</v>
      </c>
      <c r="M2554" s="4" t="s">
        <v>8485</v>
      </c>
      <c r="N2554" s="4" t="s">
        <v>8486</v>
      </c>
      <c r="S2554" s="4" t="s">
        <v>116</v>
      </c>
      <c r="T2554" s="4" t="s">
        <v>117</v>
      </c>
      <c r="Y2554" s="4" t="s">
        <v>8489</v>
      </c>
      <c r="Z2554" s="4" t="s">
        <v>8490</v>
      </c>
      <c r="AC2554" s="4">
        <v>33</v>
      </c>
      <c r="AD2554" s="4" t="s">
        <v>621</v>
      </c>
      <c r="AE2554" s="4" t="s">
        <v>622</v>
      </c>
    </row>
    <row r="2555" spans="1:72" ht="13.5" customHeight="1">
      <c r="A2555" s="6" t="str">
        <f>HYPERLINK("http://kyu.snu.ac.kr/sdhj/index.jsp?type=hj/GK14791_00IM0001_168b.jpg","1870_해북촌_168b")</f>
        <v>1870_해북촌_168b</v>
      </c>
      <c r="B2555" s="4">
        <v>1870</v>
      </c>
      <c r="C2555" s="4" t="s">
        <v>9016</v>
      </c>
      <c r="D2555" s="4" t="s">
        <v>9017</v>
      </c>
      <c r="E2555" s="4">
        <v>2554</v>
      </c>
      <c r="F2555" s="4">
        <v>16</v>
      </c>
      <c r="G2555" s="4" t="s">
        <v>7883</v>
      </c>
      <c r="H2555" s="4" t="s">
        <v>7884</v>
      </c>
      <c r="I2555" s="4">
        <v>9</v>
      </c>
      <c r="L2555" s="4">
        <v>3</v>
      </c>
      <c r="M2555" s="4" t="s">
        <v>8485</v>
      </c>
      <c r="N2555" s="4" t="s">
        <v>8486</v>
      </c>
      <c r="S2555" s="4" t="s">
        <v>124</v>
      </c>
      <c r="T2555" s="4" t="s">
        <v>125</v>
      </c>
      <c r="W2555" s="4" t="s">
        <v>75</v>
      </c>
      <c r="X2555" s="4" t="s">
        <v>10385</v>
      </c>
      <c r="Y2555" s="4" t="s">
        <v>100</v>
      </c>
      <c r="Z2555" s="4" t="s">
        <v>101</v>
      </c>
      <c r="AC2555" s="4">
        <v>23</v>
      </c>
      <c r="AD2555" s="4" t="s">
        <v>826</v>
      </c>
      <c r="AE2555" s="4" t="s">
        <v>827</v>
      </c>
    </row>
    <row r="2556" spans="1:72" ht="13.5" customHeight="1">
      <c r="A2556" s="6" t="str">
        <f>HYPERLINK("http://kyu.snu.ac.kr/sdhj/index.jsp?type=hj/GK14791_00IM0001_168b.jpg","1870_해북촌_168b")</f>
        <v>1870_해북촌_168b</v>
      </c>
      <c r="B2556" s="4">
        <v>1870</v>
      </c>
      <c r="C2556" s="4" t="s">
        <v>9016</v>
      </c>
      <c r="D2556" s="4" t="s">
        <v>9017</v>
      </c>
      <c r="E2556" s="4">
        <v>2555</v>
      </c>
      <c r="F2556" s="4">
        <v>16</v>
      </c>
      <c r="G2556" s="4" t="s">
        <v>7883</v>
      </c>
      <c r="H2556" s="4" t="s">
        <v>7884</v>
      </c>
      <c r="I2556" s="4">
        <v>9</v>
      </c>
      <c r="L2556" s="4">
        <v>3</v>
      </c>
      <c r="M2556" s="4" t="s">
        <v>8485</v>
      </c>
      <c r="N2556" s="4" t="s">
        <v>8486</v>
      </c>
      <c r="T2556" s="4" t="s">
        <v>9096</v>
      </c>
      <c r="U2556" s="4" t="s">
        <v>138</v>
      </c>
      <c r="V2556" s="4" t="s">
        <v>139</v>
      </c>
      <c r="Y2556" s="4" t="s">
        <v>4207</v>
      </c>
      <c r="Z2556" s="4" t="s">
        <v>4208</v>
      </c>
      <c r="AD2556" s="4" t="s">
        <v>282</v>
      </c>
      <c r="AE2556" s="4" t="s">
        <v>283</v>
      </c>
    </row>
    <row r="2557" spans="1:72" ht="13.5" customHeight="1">
      <c r="A2557" s="6" t="str">
        <f>HYPERLINK("http://kyu.snu.ac.kr/sdhj/index.jsp?type=hj/GK14791_00IM0001_168b.jpg","1870_해북촌_168b")</f>
        <v>1870_해북촌_168b</v>
      </c>
      <c r="B2557" s="4">
        <v>1870</v>
      </c>
      <c r="C2557" s="4" t="s">
        <v>8930</v>
      </c>
      <c r="D2557" s="4" t="s">
        <v>8931</v>
      </c>
      <c r="E2557" s="4">
        <v>2556</v>
      </c>
      <c r="F2557" s="4">
        <v>16</v>
      </c>
      <c r="G2557" s="4" t="s">
        <v>7883</v>
      </c>
      <c r="H2557" s="4" t="s">
        <v>7884</v>
      </c>
      <c r="I2557" s="4">
        <v>9</v>
      </c>
      <c r="L2557" s="4">
        <v>4</v>
      </c>
      <c r="M2557" s="4" t="s">
        <v>8491</v>
      </c>
      <c r="N2557" s="4" t="s">
        <v>8492</v>
      </c>
      <c r="T2557" s="4" t="s">
        <v>9202</v>
      </c>
      <c r="U2557" s="4" t="s">
        <v>73</v>
      </c>
      <c r="V2557" s="4" t="s">
        <v>74</v>
      </c>
      <c r="W2557" s="4" t="s">
        <v>688</v>
      </c>
      <c r="X2557" s="4" t="s">
        <v>689</v>
      </c>
      <c r="Y2557" s="4" t="s">
        <v>8493</v>
      </c>
      <c r="Z2557" s="4" t="s">
        <v>5065</v>
      </c>
      <c r="AC2557" s="4">
        <v>28</v>
      </c>
      <c r="AD2557" s="4" t="s">
        <v>242</v>
      </c>
      <c r="AE2557" s="4" t="s">
        <v>243</v>
      </c>
      <c r="AJ2557" s="4" t="s">
        <v>34</v>
      </c>
      <c r="AK2557" s="4" t="s">
        <v>35</v>
      </c>
      <c r="AL2557" s="4" t="s">
        <v>260</v>
      </c>
      <c r="AM2557" s="4" t="s">
        <v>261</v>
      </c>
      <c r="AT2557" s="4" t="s">
        <v>82</v>
      </c>
      <c r="AU2557" s="4" t="s">
        <v>83</v>
      </c>
      <c r="AV2557" s="4" t="s">
        <v>9000</v>
      </c>
      <c r="AW2557" s="4" t="s">
        <v>8494</v>
      </c>
      <c r="BG2557" s="4" t="s">
        <v>82</v>
      </c>
      <c r="BH2557" s="4" t="s">
        <v>83</v>
      </c>
      <c r="BI2557" s="4" t="s">
        <v>8085</v>
      </c>
      <c r="BJ2557" s="4" t="s">
        <v>8086</v>
      </c>
      <c r="BK2557" s="4" t="s">
        <v>82</v>
      </c>
      <c r="BL2557" s="4" t="s">
        <v>83</v>
      </c>
      <c r="BM2557" s="4" t="s">
        <v>8495</v>
      </c>
      <c r="BN2557" s="4" t="s">
        <v>8496</v>
      </c>
      <c r="BO2557" s="4" t="s">
        <v>82</v>
      </c>
      <c r="BP2557" s="4" t="s">
        <v>83</v>
      </c>
      <c r="BQ2557" s="4" t="s">
        <v>9001</v>
      </c>
      <c r="BR2557" s="4" t="s">
        <v>10731</v>
      </c>
      <c r="BS2557" s="4" t="s">
        <v>115</v>
      </c>
      <c r="BT2557" s="4" t="s">
        <v>9853</v>
      </c>
    </row>
    <row r="2558" spans="1:72" ht="13.5" customHeight="1">
      <c r="A2558" s="6" t="str">
        <f>HYPERLINK("http://kyu.snu.ac.kr/sdhj/index.jsp?type=hj/GK14791_00IM0001_168b.jpg","1870_해북촌_168b")</f>
        <v>1870_해북촌_168b</v>
      </c>
      <c r="B2558" s="4">
        <v>1870</v>
      </c>
      <c r="C2558" s="4" t="s">
        <v>9206</v>
      </c>
      <c r="D2558" s="4" t="s">
        <v>9207</v>
      </c>
      <c r="E2558" s="4">
        <v>2557</v>
      </c>
      <c r="F2558" s="4">
        <v>16</v>
      </c>
      <c r="G2558" s="4" t="s">
        <v>7883</v>
      </c>
      <c r="H2558" s="4" t="s">
        <v>7884</v>
      </c>
      <c r="I2558" s="4">
        <v>9</v>
      </c>
      <c r="L2558" s="4">
        <v>4</v>
      </c>
      <c r="M2558" s="4" t="s">
        <v>8491</v>
      </c>
      <c r="N2558" s="4" t="s">
        <v>8492</v>
      </c>
      <c r="S2558" s="4" t="s">
        <v>214</v>
      </c>
      <c r="T2558" s="4" t="s">
        <v>215</v>
      </c>
      <c r="W2558" s="4" t="s">
        <v>126</v>
      </c>
      <c r="X2558" s="4" t="s">
        <v>9852</v>
      </c>
      <c r="Y2558" s="4" t="s">
        <v>100</v>
      </c>
      <c r="Z2558" s="4" t="s">
        <v>101</v>
      </c>
      <c r="AC2558" s="4">
        <v>59</v>
      </c>
      <c r="AD2558" s="4" t="s">
        <v>378</v>
      </c>
      <c r="AE2558" s="4" t="s">
        <v>379</v>
      </c>
    </row>
    <row r="2559" spans="1:72" ht="13.5" customHeight="1">
      <c r="A2559" s="6" t="str">
        <f>HYPERLINK("http://kyu.snu.ac.kr/sdhj/index.jsp?type=hj/GK14791_00IM0001_168b.jpg","1870_해북촌_168b")</f>
        <v>1870_해북촌_168b</v>
      </c>
      <c r="B2559" s="4">
        <v>1870</v>
      </c>
      <c r="C2559" s="4" t="s">
        <v>9206</v>
      </c>
      <c r="D2559" s="4" t="s">
        <v>9207</v>
      </c>
      <c r="E2559" s="4">
        <v>2558</v>
      </c>
      <c r="F2559" s="4">
        <v>16</v>
      </c>
      <c r="G2559" s="4" t="s">
        <v>7883</v>
      </c>
      <c r="H2559" s="4" t="s">
        <v>7884</v>
      </c>
      <c r="I2559" s="4">
        <v>9</v>
      </c>
      <c r="L2559" s="4">
        <v>4</v>
      </c>
      <c r="M2559" s="4" t="s">
        <v>8491</v>
      </c>
      <c r="N2559" s="4" t="s">
        <v>8492</v>
      </c>
      <c r="S2559" s="4" t="s">
        <v>96</v>
      </c>
      <c r="T2559" s="4" t="s">
        <v>97</v>
      </c>
      <c r="W2559" s="4" t="s">
        <v>1167</v>
      </c>
      <c r="X2559" s="4" t="s">
        <v>1168</v>
      </c>
      <c r="Y2559" s="4" t="s">
        <v>100</v>
      </c>
      <c r="Z2559" s="4" t="s">
        <v>101</v>
      </c>
      <c r="AC2559" s="4">
        <v>29</v>
      </c>
      <c r="AD2559" s="4" t="s">
        <v>771</v>
      </c>
      <c r="AE2559" s="4" t="s">
        <v>772</v>
      </c>
      <c r="AJ2559" s="4" t="s">
        <v>34</v>
      </c>
      <c r="AK2559" s="4" t="s">
        <v>35</v>
      </c>
      <c r="AL2559" s="4" t="s">
        <v>893</v>
      </c>
      <c r="AM2559" s="4" t="s">
        <v>894</v>
      </c>
      <c r="AT2559" s="4" t="s">
        <v>82</v>
      </c>
      <c r="AU2559" s="4" t="s">
        <v>83</v>
      </c>
      <c r="AV2559" s="4" t="s">
        <v>8497</v>
      </c>
      <c r="AW2559" s="4" t="s">
        <v>8498</v>
      </c>
      <c r="BG2559" s="4" t="s">
        <v>82</v>
      </c>
      <c r="BH2559" s="4" t="s">
        <v>83</v>
      </c>
      <c r="BI2559" s="4" t="s">
        <v>8499</v>
      </c>
      <c r="BJ2559" s="4" t="s">
        <v>8500</v>
      </c>
      <c r="BK2559" s="4" t="s">
        <v>82</v>
      </c>
      <c r="BL2559" s="4" t="s">
        <v>83</v>
      </c>
      <c r="BM2559" s="4" t="s">
        <v>10732</v>
      </c>
      <c r="BN2559" s="4" t="s">
        <v>9203</v>
      </c>
      <c r="BO2559" s="4" t="s">
        <v>82</v>
      </c>
      <c r="BP2559" s="4" t="s">
        <v>83</v>
      </c>
      <c r="BQ2559" s="4" t="s">
        <v>8501</v>
      </c>
      <c r="BR2559" s="4" t="s">
        <v>8502</v>
      </c>
      <c r="BS2559" s="4" t="s">
        <v>270</v>
      </c>
      <c r="BT2559" s="4" t="s">
        <v>271</v>
      </c>
    </row>
    <row r="2560" spans="1:72" ht="13.5" customHeight="1">
      <c r="A2560" s="6" t="str">
        <f>HYPERLINK("http://kyu.snu.ac.kr/sdhj/index.jsp?type=hj/GK14791_00IM0001_169a.jpg","1870_해북촌_169a")</f>
        <v>1870_해북촌_169a</v>
      </c>
      <c r="B2560" s="4">
        <v>1870</v>
      </c>
      <c r="C2560" s="4" t="s">
        <v>9254</v>
      </c>
      <c r="D2560" s="4" t="s">
        <v>9255</v>
      </c>
      <c r="E2560" s="4">
        <v>2559</v>
      </c>
      <c r="F2560" s="4">
        <v>16</v>
      </c>
      <c r="G2560" s="4" t="s">
        <v>7883</v>
      </c>
      <c r="H2560" s="4" t="s">
        <v>7884</v>
      </c>
      <c r="I2560" s="4">
        <v>9</v>
      </c>
      <c r="L2560" s="4">
        <v>4</v>
      </c>
      <c r="M2560" s="4" t="s">
        <v>8491</v>
      </c>
      <c r="N2560" s="4" t="s">
        <v>8492</v>
      </c>
      <c r="T2560" s="4" t="s">
        <v>9208</v>
      </c>
      <c r="U2560" s="4" t="s">
        <v>138</v>
      </c>
      <c r="V2560" s="4" t="s">
        <v>139</v>
      </c>
      <c r="Y2560" s="4" t="s">
        <v>2915</v>
      </c>
      <c r="Z2560" s="4" t="s">
        <v>2916</v>
      </c>
      <c r="AD2560" s="4" t="s">
        <v>308</v>
      </c>
      <c r="AE2560" s="4" t="s">
        <v>309</v>
      </c>
    </row>
    <row r="2561" spans="1:72" ht="13.5" customHeight="1">
      <c r="A2561" s="6" t="str">
        <f>HYPERLINK("http://kyu.snu.ac.kr/sdhj/index.jsp?type=hj/GK14791_00IM0001_169a.jpg","1870_해북촌_169a")</f>
        <v>1870_해북촌_169a</v>
      </c>
      <c r="B2561" s="4">
        <v>1870</v>
      </c>
      <c r="C2561" s="4" t="s">
        <v>9206</v>
      </c>
      <c r="D2561" s="4" t="s">
        <v>9207</v>
      </c>
      <c r="E2561" s="4">
        <v>2560</v>
      </c>
      <c r="F2561" s="4">
        <v>16</v>
      </c>
      <c r="G2561" s="4" t="s">
        <v>7883</v>
      </c>
      <c r="H2561" s="4" t="s">
        <v>7884</v>
      </c>
      <c r="I2561" s="4">
        <v>9</v>
      </c>
      <c r="L2561" s="4">
        <v>5</v>
      </c>
      <c r="M2561" s="4" t="s">
        <v>8503</v>
      </c>
      <c r="N2561" s="4" t="s">
        <v>8504</v>
      </c>
      <c r="T2561" s="4" t="s">
        <v>9009</v>
      </c>
      <c r="U2561" s="4" t="s">
        <v>73</v>
      </c>
      <c r="V2561" s="4" t="s">
        <v>74</v>
      </c>
      <c r="W2561" s="4" t="s">
        <v>688</v>
      </c>
      <c r="X2561" s="4" t="s">
        <v>689</v>
      </c>
      <c r="Y2561" s="4" t="s">
        <v>8167</v>
      </c>
      <c r="Z2561" s="4" t="s">
        <v>6977</v>
      </c>
      <c r="AC2561" s="4">
        <v>82</v>
      </c>
      <c r="AD2561" s="4" t="s">
        <v>127</v>
      </c>
      <c r="AE2561" s="4" t="s">
        <v>128</v>
      </c>
      <c r="AJ2561" s="4" t="s">
        <v>34</v>
      </c>
      <c r="AK2561" s="4" t="s">
        <v>35</v>
      </c>
      <c r="AL2561" s="4" t="s">
        <v>260</v>
      </c>
      <c r="AM2561" s="4" t="s">
        <v>261</v>
      </c>
      <c r="AT2561" s="4" t="s">
        <v>82</v>
      </c>
      <c r="AU2561" s="4" t="s">
        <v>83</v>
      </c>
      <c r="AV2561" s="4" t="s">
        <v>3817</v>
      </c>
      <c r="AW2561" s="4" t="s">
        <v>3818</v>
      </c>
      <c r="BG2561" s="4" t="s">
        <v>82</v>
      </c>
      <c r="BH2561" s="4" t="s">
        <v>83</v>
      </c>
      <c r="BI2561" s="4" t="s">
        <v>5158</v>
      </c>
      <c r="BJ2561" s="4" t="s">
        <v>5159</v>
      </c>
      <c r="BK2561" s="4" t="s">
        <v>82</v>
      </c>
      <c r="BL2561" s="4" t="s">
        <v>83</v>
      </c>
      <c r="BM2561" s="4" t="s">
        <v>5160</v>
      </c>
      <c r="BN2561" s="4" t="s">
        <v>5161</v>
      </c>
      <c r="BO2561" s="4" t="s">
        <v>82</v>
      </c>
      <c r="BP2561" s="4" t="s">
        <v>83</v>
      </c>
      <c r="BQ2561" s="4" t="s">
        <v>8505</v>
      </c>
      <c r="BR2561" s="4" t="s">
        <v>8506</v>
      </c>
      <c r="BS2561" s="4" t="s">
        <v>270</v>
      </c>
      <c r="BT2561" s="4" t="s">
        <v>271</v>
      </c>
    </row>
    <row r="2562" spans="1:72" ht="13.5" customHeight="1">
      <c r="A2562" s="6" t="str">
        <f>HYPERLINK("http://kyu.snu.ac.kr/sdhj/index.jsp?type=hj/GK14791_00IM0001_169a.jpg","1870_해북촌_169a")</f>
        <v>1870_해북촌_169a</v>
      </c>
      <c r="B2562" s="4">
        <v>1870</v>
      </c>
      <c r="C2562" s="4" t="s">
        <v>9269</v>
      </c>
      <c r="D2562" s="4" t="s">
        <v>9270</v>
      </c>
      <c r="E2562" s="4">
        <v>2561</v>
      </c>
      <c r="F2562" s="4">
        <v>16</v>
      </c>
      <c r="G2562" s="4" t="s">
        <v>7883</v>
      </c>
      <c r="H2562" s="4" t="s">
        <v>7884</v>
      </c>
      <c r="I2562" s="4">
        <v>9</v>
      </c>
      <c r="L2562" s="4">
        <v>5</v>
      </c>
      <c r="M2562" s="4" t="s">
        <v>8503</v>
      </c>
      <c r="N2562" s="4" t="s">
        <v>8504</v>
      </c>
      <c r="S2562" s="4" t="s">
        <v>116</v>
      </c>
      <c r="T2562" s="4" t="s">
        <v>117</v>
      </c>
      <c r="Y2562" s="4" t="s">
        <v>1907</v>
      </c>
      <c r="Z2562" s="4" t="s">
        <v>1908</v>
      </c>
      <c r="AC2562" s="4">
        <v>56</v>
      </c>
      <c r="AD2562" s="4" t="s">
        <v>321</v>
      </c>
      <c r="AE2562" s="4" t="s">
        <v>322</v>
      </c>
    </row>
    <row r="2563" spans="1:72" ht="13.5" customHeight="1">
      <c r="A2563" s="6" t="str">
        <f>HYPERLINK("http://kyu.snu.ac.kr/sdhj/index.jsp?type=hj/GK14791_00IM0001_169a.jpg","1870_해북촌_169a")</f>
        <v>1870_해북촌_169a</v>
      </c>
      <c r="B2563" s="4">
        <v>1870</v>
      </c>
      <c r="C2563" s="4" t="s">
        <v>9012</v>
      </c>
      <c r="D2563" s="4" t="s">
        <v>9013</v>
      </c>
      <c r="E2563" s="4">
        <v>2562</v>
      </c>
      <c r="F2563" s="4">
        <v>16</v>
      </c>
      <c r="G2563" s="4" t="s">
        <v>7883</v>
      </c>
      <c r="H2563" s="4" t="s">
        <v>7884</v>
      </c>
      <c r="I2563" s="4">
        <v>9</v>
      </c>
      <c r="L2563" s="4">
        <v>5</v>
      </c>
      <c r="M2563" s="4" t="s">
        <v>8503</v>
      </c>
      <c r="N2563" s="4" t="s">
        <v>8504</v>
      </c>
      <c r="S2563" s="4" t="s">
        <v>124</v>
      </c>
      <c r="T2563" s="4" t="s">
        <v>125</v>
      </c>
      <c r="W2563" s="4" t="s">
        <v>426</v>
      </c>
      <c r="X2563" s="4" t="s">
        <v>427</v>
      </c>
      <c r="Y2563" s="4" t="s">
        <v>100</v>
      </c>
      <c r="Z2563" s="4" t="s">
        <v>101</v>
      </c>
      <c r="AC2563" s="4">
        <v>54</v>
      </c>
      <c r="AD2563" s="4" t="s">
        <v>151</v>
      </c>
      <c r="AE2563" s="4" t="s">
        <v>152</v>
      </c>
    </row>
    <row r="2564" spans="1:72" ht="13.5" customHeight="1">
      <c r="A2564" s="6" t="str">
        <f>HYPERLINK("http://kyu.snu.ac.kr/sdhj/index.jsp?type=hj/GK14791_00IM0001_169a.jpg","1870_해북촌_169a")</f>
        <v>1870_해북촌_169a</v>
      </c>
      <c r="B2564" s="4">
        <v>1870</v>
      </c>
      <c r="C2564" s="4" t="s">
        <v>9012</v>
      </c>
      <c r="D2564" s="4" t="s">
        <v>9013</v>
      </c>
      <c r="E2564" s="4">
        <v>2563</v>
      </c>
      <c r="F2564" s="4">
        <v>16</v>
      </c>
      <c r="G2564" s="4" t="s">
        <v>7883</v>
      </c>
      <c r="H2564" s="4" t="s">
        <v>7884</v>
      </c>
      <c r="I2564" s="4">
        <v>9</v>
      </c>
      <c r="L2564" s="4">
        <v>5</v>
      </c>
      <c r="M2564" s="4" t="s">
        <v>8503</v>
      </c>
      <c r="N2564" s="4" t="s">
        <v>8504</v>
      </c>
      <c r="T2564" s="4" t="s">
        <v>9021</v>
      </c>
      <c r="U2564" s="4" t="s">
        <v>138</v>
      </c>
      <c r="V2564" s="4" t="s">
        <v>139</v>
      </c>
      <c r="Y2564" s="4" t="s">
        <v>1751</v>
      </c>
      <c r="Z2564" s="4" t="s">
        <v>1752</v>
      </c>
      <c r="AD2564" s="4" t="s">
        <v>134</v>
      </c>
      <c r="AE2564" s="4" t="s">
        <v>135</v>
      </c>
    </row>
    <row r="2565" spans="1:72" ht="13.5" customHeight="1">
      <c r="A2565" s="6" t="str">
        <f>HYPERLINK("http://kyu.snu.ac.kr/sdhj/index.jsp?type=hj/GK14791_00IM0001_169a.jpg","1870_해북촌_169a")</f>
        <v>1870_해북촌_169a</v>
      </c>
      <c r="B2565" s="4">
        <v>1870</v>
      </c>
      <c r="C2565" s="4" t="s">
        <v>9012</v>
      </c>
      <c r="D2565" s="4" t="s">
        <v>9013</v>
      </c>
      <c r="E2565" s="4">
        <v>2564</v>
      </c>
      <c r="F2565" s="4">
        <v>16</v>
      </c>
      <c r="G2565" s="4" t="s">
        <v>7883</v>
      </c>
      <c r="H2565" s="4" t="s">
        <v>7884</v>
      </c>
      <c r="I2565" s="4">
        <v>10</v>
      </c>
      <c r="J2565" s="4" t="s">
        <v>8507</v>
      </c>
      <c r="K2565" s="4" t="s">
        <v>8508</v>
      </c>
      <c r="L2565" s="4">
        <v>1</v>
      </c>
      <c r="M2565" s="4" t="s">
        <v>8507</v>
      </c>
      <c r="N2565" s="4" t="s">
        <v>8508</v>
      </c>
      <c r="T2565" s="4" t="s">
        <v>9913</v>
      </c>
      <c r="U2565" s="4" t="s">
        <v>73</v>
      </c>
      <c r="V2565" s="4" t="s">
        <v>74</v>
      </c>
      <c r="W2565" s="4" t="s">
        <v>2414</v>
      </c>
      <c r="X2565" s="4" t="s">
        <v>2415</v>
      </c>
      <c r="Y2565" s="4" t="s">
        <v>8509</v>
      </c>
      <c r="Z2565" s="4" t="s">
        <v>8510</v>
      </c>
      <c r="AC2565" s="4">
        <v>53</v>
      </c>
      <c r="AD2565" s="4" t="s">
        <v>142</v>
      </c>
      <c r="AE2565" s="4" t="s">
        <v>143</v>
      </c>
      <c r="AV2565" s="4" t="s">
        <v>2635</v>
      </c>
      <c r="AW2565" s="4" t="s">
        <v>2636</v>
      </c>
      <c r="BG2565" s="4" t="s">
        <v>82</v>
      </c>
      <c r="BH2565" s="4" t="s">
        <v>83</v>
      </c>
      <c r="BI2565" s="4" t="s">
        <v>8511</v>
      </c>
      <c r="BJ2565" s="4" t="s">
        <v>8512</v>
      </c>
      <c r="BK2565" s="4" t="s">
        <v>82</v>
      </c>
      <c r="BL2565" s="4" t="s">
        <v>83</v>
      </c>
      <c r="BM2565" s="4" t="s">
        <v>8513</v>
      </c>
      <c r="BN2565" s="4" t="s">
        <v>1322</v>
      </c>
      <c r="BO2565" s="4" t="s">
        <v>82</v>
      </c>
      <c r="BP2565" s="4" t="s">
        <v>83</v>
      </c>
      <c r="BQ2565" s="4" t="s">
        <v>8514</v>
      </c>
      <c r="BR2565" s="4" t="s">
        <v>8515</v>
      </c>
      <c r="BS2565" s="4" t="s">
        <v>893</v>
      </c>
      <c r="BT2565" s="4" t="s">
        <v>894</v>
      </c>
    </row>
    <row r="2566" spans="1:72" ht="13.5" customHeight="1">
      <c r="A2566" s="6" t="str">
        <f>HYPERLINK("http://kyu.snu.ac.kr/sdhj/index.jsp?type=hj/GK14791_00IM0001_169a.jpg","1870_해북촌_169a")</f>
        <v>1870_해북촌_169a</v>
      </c>
      <c r="B2566" s="4">
        <v>1870</v>
      </c>
      <c r="C2566" s="4" t="s">
        <v>9016</v>
      </c>
      <c r="D2566" s="4" t="s">
        <v>9017</v>
      </c>
      <c r="E2566" s="4">
        <v>2565</v>
      </c>
      <c r="F2566" s="4">
        <v>16</v>
      </c>
      <c r="G2566" s="4" t="s">
        <v>7883</v>
      </c>
      <c r="H2566" s="4" t="s">
        <v>7884</v>
      </c>
      <c r="I2566" s="4">
        <v>10</v>
      </c>
      <c r="L2566" s="4">
        <v>1</v>
      </c>
      <c r="M2566" s="4" t="s">
        <v>8507</v>
      </c>
      <c r="N2566" s="4" t="s">
        <v>8508</v>
      </c>
      <c r="S2566" s="4" t="s">
        <v>96</v>
      </c>
      <c r="T2566" s="4" t="s">
        <v>97</v>
      </c>
      <c r="W2566" s="4" t="s">
        <v>198</v>
      </c>
      <c r="X2566" s="4" t="s">
        <v>199</v>
      </c>
      <c r="Y2566" s="4" t="s">
        <v>100</v>
      </c>
      <c r="Z2566" s="4" t="s">
        <v>101</v>
      </c>
      <c r="AC2566" s="4">
        <v>48</v>
      </c>
      <c r="AD2566" s="4" t="s">
        <v>536</v>
      </c>
      <c r="AE2566" s="4" t="s">
        <v>537</v>
      </c>
      <c r="AJ2566" s="4" t="s">
        <v>34</v>
      </c>
      <c r="AK2566" s="4" t="s">
        <v>35</v>
      </c>
      <c r="AL2566" s="4" t="s">
        <v>202</v>
      </c>
      <c r="AM2566" s="4" t="s">
        <v>203</v>
      </c>
      <c r="AT2566" s="4" t="s">
        <v>82</v>
      </c>
      <c r="AU2566" s="4" t="s">
        <v>83</v>
      </c>
      <c r="AV2566" s="4" t="s">
        <v>2542</v>
      </c>
      <c r="AW2566" s="4" t="s">
        <v>2543</v>
      </c>
      <c r="BG2566" s="4" t="s">
        <v>82</v>
      </c>
      <c r="BH2566" s="4" t="s">
        <v>83</v>
      </c>
      <c r="BI2566" s="4" t="s">
        <v>2921</v>
      </c>
      <c r="BJ2566" s="4" t="s">
        <v>2922</v>
      </c>
      <c r="BK2566" s="4" t="s">
        <v>82</v>
      </c>
      <c r="BL2566" s="4" t="s">
        <v>83</v>
      </c>
      <c r="BM2566" s="4" t="s">
        <v>8516</v>
      </c>
      <c r="BN2566" s="4" t="s">
        <v>8517</v>
      </c>
      <c r="BO2566" s="4" t="s">
        <v>82</v>
      </c>
      <c r="BP2566" s="4" t="s">
        <v>83</v>
      </c>
      <c r="BQ2566" s="4" t="s">
        <v>8518</v>
      </c>
      <c r="BR2566" s="4" t="s">
        <v>8519</v>
      </c>
      <c r="BS2566" s="4" t="s">
        <v>115</v>
      </c>
      <c r="BT2566" s="4" t="s">
        <v>9798</v>
      </c>
    </row>
    <row r="2567" spans="1:72" ht="13.5" customHeight="1">
      <c r="A2567" s="6" t="str">
        <f>HYPERLINK("http://kyu.snu.ac.kr/sdhj/index.jsp?type=hj/GK14791_00IM0001_169a.jpg","1870_해북촌_169a")</f>
        <v>1870_해북촌_169a</v>
      </c>
      <c r="B2567" s="4">
        <v>1870</v>
      </c>
      <c r="C2567" s="4" t="s">
        <v>9440</v>
      </c>
      <c r="D2567" s="4" t="s">
        <v>9441</v>
      </c>
      <c r="E2567" s="4">
        <v>2566</v>
      </c>
      <c r="F2567" s="4">
        <v>16</v>
      </c>
      <c r="G2567" s="4" t="s">
        <v>7883</v>
      </c>
      <c r="H2567" s="4" t="s">
        <v>7884</v>
      </c>
      <c r="I2567" s="4">
        <v>10</v>
      </c>
      <c r="L2567" s="4">
        <v>1</v>
      </c>
      <c r="M2567" s="4" t="s">
        <v>8507</v>
      </c>
      <c r="N2567" s="4" t="s">
        <v>8508</v>
      </c>
      <c r="T2567" s="4" t="s">
        <v>9916</v>
      </c>
      <c r="U2567" s="4" t="s">
        <v>138</v>
      </c>
      <c r="V2567" s="4" t="s">
        <v>139</v>
      </c>
      <c r="Y2567" s="4" t="s">
        <v>2826</v>
      </c>
      <c r="Z2567" s="4" t="s">
        <v>2827</v>
      </c>
      <c r="AD2567" s="4" t="s">
        <v>278</v>
      </c>
      <c r="AE2567" s="4" t="s">
        <v>279</v>
      </c>
    </row>
    <row r="2568" spans="1:72" ht="13.5" customHeight="1">
      <c r="A2568" s="6" t="str">
        <f>HYPERLINK("http://kyu.snu.ac.kr/sdhj/index.jsp?type=hj/GK14791_00IM0001_169a.jpg","1870_해북촌_169a")</f>
        <v>1870_해북촌_169a</v>
      </c>
      <c r="B2568" s="4">
        <v>1870</v>
      </c>
      <c r="C2568" s="4" t="s">
        <v>9152</v>
      </c>
      <c r="D2568" s="4" t="s">
        <v>9153</v>
      </c>
      <c r="E2568" s="4">
        <v>2567</v>
      </c>
      <c r="F2568" s="4">
        <v>16</v>
      </c>
      <c r="G2568" s="4" t="s">
        <v>7883</v>
      </c>
      <c r="H2568" s="4" t="s">
        <v>7884</v>
      </c>
      <c r="I2568" s="4">
        <v>10</v>
      </c>
      <c r="L2568" s="4">
        <v>1</v>
      </c>
      <c r="M2568" s="4" t="s">
        <v>8507</v>
      </c>
      <c r="N2568" s="4" t="s">
        <v>8508</v>
      </c>
      <c r="T2568" s="4" t="s">
        <v>9916</v>
      </c>
      <c r="U2568" s="4" t="s">
        <v>284</v>
      </c>
      <c r="V2568" s="4" t="s">
        <v>285</v>
      </c>
      <c r="Y2568" s="4" t="s">
        <v>8520</v>
      </c>
      <c r="Z2568" s="4" t="s">
        <v>8521</v>
      </c>
      <c r="AD2568" s="4" t="s">
        <v>238</v>
      </c>
      <c r="AE2568" s="4" t="s">
        <v>239</v>
      </c>
    </row>
    <row r="2569" spans="1:72" ht="13.5" customHeight="1">
      <c r="A2569" s="6" t="str">
        <f>HYPERLINK("http://kyu.snu.ac.kr/sdhj/index.jsp?type=hj/GK14791_00IM0001_169a.jpg","1870_해북촌_169a")</f>
        <v>1870_해북촌_169a</v>
      </c>
      <c r="B2569" s="4">
        <v>1870</v>
      </c>
      <c r="C2569" s="4" t="s">
        <v>9152</v>
      </c>
      <c r="D2569" s="4" t="s">
        <v>9153</v>
      </c>
      <c r="E2569" s="4">
        <v>2568</v>
      </c>
      <c r="F2569" s="4">
        <v>16</v>
      </c>
      <c r="G2569" s="4" t="s">
        <v>7883</v>
      </c>
      <c r="H2569" s="4" t="s">
        <v>7884</v>
      </c>
      <c r="I2569" s="4">
        <v>10</v>
      </c>
      <c r="L2569" s="4">
        <v>2</v>
      </c>
      <c r="M2569" s="4" t="s">
        <v>8522</v>
      </c>
      <c r="N2569" s="4" t="s">
        <v>8523</v>
      </c>
      <c r="Q2569" s="4" t="s">
        <v>8524</v>
      </c>
      <c r="R2569" s="4" t="s">
        <v>8525</v>
      </c>
      <c r="T2569" s="4" t="s">
        <v>10733</v>
      </c>
      <c r="W2569" s="4" t="s">
        <v>10734</v>
      </c>
      <c r="X2569" s="4" t="s">
        <v>10735</v>
      </c>
      <c r="Y2569" s="4" t="s">
        <v>8526</v>
      </c>
      <c r="Z2569" s="4" t="s">
        <v>8527</v>
      </c>
      <c r="AC2569" s="4">
        <v>39</v>
      </c>
      <c r="AD2569" s="4" t="s">
        <v>232</v>
      </c>
      <c r="AE2569" s="4" t="s">
        <v>233</v>
      </c>
      <c r="AJ2569" s="4" t="s">
        <v>34</v>
      </c>
      <c r="AK2569" s="4" t="s">
        <v>35</v>
      </c>
      <c r="AL2569" s="4" t="s">
        <v>260</v>
      </c>
      <c r="AM2569" s="4" t="s">
        <v>261</v>
      </c>
      <c r="AT2569" s="4" t="s">
        <v>82</v>
      </c>
      <c r="AU2569" s="4" t="s">
        <v>83</v>
      </c>
      <c r="AV2569" s="4" t="s">
        <v>4198</v>
      </c>
      <c r="AW2569" s="4" t="s">
        <v>2475</v>
      </c>
      <c r="BG2569" s="4" t="s">
        <v>82</v>
      </c>
      <c r="BH2569" s="4" t="s">
        <v>83</v>
      </c>
      <c r="BI2569" s="4" t="s">
        <v>8528</v>
      </c>
      <c r="BJ2569" s="4" t="s">
        <v>8529</v>
      </c>
      <c r="BK2569" s="4" t="s">
        <v>82</v>
      </c>
      <c r="BL2569" s="4" t="s">
        <v>83</v>
      </c>
      <c r="BM2569" s="4" t="s">
        <v>8530</v>
      </c>
      <c r="BN2569" s="4" t="s">
        <v>8531</v>
      </c>
      <c r="BO2569" s="4" t="s">
        <v>82</v>
      </c>
      <c r="BP2569" s="4" t="s">
        <v>83</v>
      </c>
      <c r="BQ2569" s="4" t="s">
        <v>8532</v>
      </c>
      <c r="BR2569" s="4" t="s">
        <v>10736</v>
      </c>
      <c r="BS2569" s="4" t="s">
        <v>488</v>
      </c>
      <c r="BT2569" s="4" t="s">
        <v>489</v>
      </c>
    </row>
    <row r="2570" spans="1:72" ht="13.5" customHeight="1">
      <c r="A2570" s="6" t="str">
        <f>HYPERLINK("http://kyu.snu.ac.kr/sdhj/index.jsp?type=hj/GK14791_00IM0001_169a.jpg","1870_해북촌_169a")</f>
        <v>1870_해북촌_169a</v>
      </c>
      <c r="B2570" s="4">
        <v>1870</v>
      </c>
      <c r="C2570" s="4" t="s">
        <v>10737</v>
      </c>
      <c r="D2570" s="4" t="s">
        <v>10738</v>
      </c>
      <c r="E2570" s="4">
        <v>2569</v>
      </c>
      <c r="F2570" s="4">
        <v>16</v>
      </c>
      <c r="G2570" s="4" t="s">
        <v>7883</v>
      </c>
      <c r="H2570" s="4" t="s">
        <v>7884</v>
      </c>
      <c r="I2570" s="4">
        <v>10</v>
      </c>
      <c r="L2570" s="4">
        <v>2</v>
      </c>
      <c r="M2570" s="4" t="s">
        <v>8522</v>
      </c>
      <c r="N2570" s="4" t="s">
        <v>8523</v>
      </c>
      <c r="S2570" s="4" t="s">
        <v>214</v>
      </c>
      <c r="T2570" s="4" t="s">
        <v>215</v>
      </c>
      <c r="W2570" s="4" t="s">
        <v>490</v>
      </c>
      <c r="X2570" s="4" t="s">
        <v>491</v>
      </c>
      <c r="Y2570" s="4" t="s">
        <v>100</v>
      </c>
      <c r="Z2570" s="4" t="s">
        <v>101</v>
      </c>
      <c r="AC2570" s="4">
        <v>65</v>
      </c>
      <c r="AD2570" s="4" t="s">
        <v>813</v>
      </c>
      <c r="AE2570" s="4" t="s">
        <v>814</v>
      </c>
    </row>
    <row r="2571" spans="1:72" ht="13.5" customHeight="1">
      <c r="A2571" s="6" t="str">
        <f>HYPERLINK("http://kyu.snu.ac.kr/sdhj/index.jsp?type=hj/GK14791_00IM0001_169a.jpg","1870_해북촌_169a")</f>
        <v>1870_해북촌_169a</v>
      </c>
      <c r="B2571" s="4">
        <v>1870</v>
      </c>
      <c r="C2571" s="4" t="s">
        <v>9619</v>
      </c>
      <c r="D2571" s="4" t="s">
        <v>9620</v>
      </c>
      <c r="E2571" s="4">
        <v>2570</v>
      </c>
      <c r="F2571" s="4">
        <v>16</v>
      </c>
      <c r="G2571" s="4" t="s">
        <v>7883</v>
      </c>
      <c r="H2571" s="4" t="s">
        <v>7884</v>
      </c>
      <c r="I2571" s="4">
        <v>10</v>
      </c>
      <c r="L2571" s="4">
        <v>2</v>
      </c>
      <c r="M2571" s="4" t="s">
        <v>8522</v>
      </c>
      <c r="N2571" s="4" t="s">
        <v>8523</v>
      </c>
      <c r="S2571" s="4" t="s">
        <v>96</v>
      </c>
      <c r="T2571" s="4" t="s">
        <v>97</v>
      </c>
      <c r="W2571" s="4" t="s">
        <v>10739</v>
      </c>
      <c r="X2571" s="4" t="s">
        <v>10740</v>
      </c>
      <c r="Y2571" s="4" t="s">
        <v>100</v>
      </c>
      <c r="Z2571" s="4" t="s">
        <v>101</v>
      </c>
      <c r="AC2571" s="4">
        <v>34</v>
      </c>
      <c r="AD2571" s="4" t="s">
        <v>134</v>
      </c>
      <c r="AE2571" s="4" t="s">
        <v>135</v>
      </c>
      <c r="AT2571" s="4" t="s">
        <v>82</v>
      </c>
      <c r="AU2571" s="4" t="s">
        <v>83</v>
      </c>
      <c r="AV2571" s="4" t="s">
        <v>8533</v>
      </c>
      <c r="AW2571" s="4" t="s">
        <v>585</v>
      </c>
      <c r="BG2571" s="4" t="s">
        <v>82</v>
      </c>
      <c r="BH2571" s="4" t="s">
        <v>83</v>
      </c>
      <c r="BI2571" s="4" t="s">
        <v>8534</v>
      </c>
      <c r="BJ2571" s="4" t="s">
        <v>5971</v>
      </c>
      <c r="BK2571" s="4" t="s">
        <v>82</v>
      </c>
      <c r="BL2571" s="4" t="s">
        <v>83</v>
      </c>
      <c r="BM2571" s="4" t="s">
        <v>8535</v>
      </c>
      <c r="BN2571" s="4" t="s">
        <v>8536</v>
      </c>
      <c r="BO2571" s="4" t="s">
        <v>82</v>
      </c>
      <c r="BP2571" s="4" t="s">
        <v>83</v>
      </c>
      <c r="BQ2571" s="4" t="s">
        <v>8537</v>
      </c>
      <c r="BR2571" s="4" t="s">
        <v>8538</v>
      </c>
      <c r="BS2571" s="4" t="s">
        <v>893</v>
      </c>
      <c r="BT2571" s="4" t="s">
        <v>894</v>
      </c>
    </row>
    <row r="2572" spans="1:72" ht="13.5" customHeight="1">
      <c r="A2572" s="6" t="str">
        <f>HYPERLINK("http://kyu.snu.ac.kr/sdhj/index.jsp?type=hj/GK14791_00IM0001_169a.jpg","1870_해북촌_169a")</f>
        <v>1870_해북촌_169a</v>
      </c>
      <c r="B2572" s="4">
        <v>1870</v>
      </c>
      <c r="C2572" s="4" t="s">
        <v>9224</v>
      </c>
      <c r="D2572" s="4" t="s">
        <v>9225</v>
      </c>
      <c r="E2572" s="4">
        <v>2571</v>
      </c>
      <c r="F2572" s="4">
        <v>16</v>
      </c>
      <c r="G2572" s="4" t="s">
        <v>7883</v>
      </c>
      <c r="H2572" s="4" t="s">
        <v>7884</v>
      </c>
      <c r="I2572" s="4">
        <v>10</v>
      </c>
      <c r="L2572" s="4">
        <v>2</v>
      </c>
      <c r="M2572" s="4" t="s">
        <v>8522</v>
      </c>
      <c r="N2572" s="4" t="s">
        <v>8523</v>
      </c>
      <c r="S2572" s="4" t="s">
        <v>165</v>
      </c>
      <c r="T2572" s="4" t="s">
        <v>166</v>
      </c>
      <c r="Y2572" s="4" t="s">
        <v>10741</v>
      </c>
      <c r="Z2572" s="4" t="s">
        <v>8527</v>
      </c>
      <c r="AC2572" s="4">
        <v>29</v>
      </c>
      <c r="AF2572" s="4" t="s">
        <v>2012</v>
      </c>
      <c r="AG2572" s="4" t="s">
        <v>2013</v>
      </c>
      <c r="AH2572" s="4" t="s">
        <v>1627</v>
      </c>
      <c r="AI2572" s="4" t="s">
        <v>10742</v>
      </c>
    </row>
    <row r="2573" spans="1:72" ht="13.5" customHeight="1">
      <c r="A2573" s="6" t="str">
        <f>HYPERLINK("http://kyu.snu.ac.kr/sdhj/index.jsp?type=hj/GK14791_00IM0001_169a.jpg","1870_해북촌_169a")</f>
        <v>1870_해북촌_169a</v>
      </c>
      <c r="B2573" s="4">
        <v>1870</v>
      </c>
      <c r="C2573" s="4" t="s">
        <v>9619</v>
      </c>
      <c r="D2573" s="4" t="s">
        <v>9620</v>
      </c>
      <c r="E2573" s="4">
        <v>2572</v>
      </c>
      <c r="F2573" s="4">
        <v>16</v>
      </c>
      <c r="G2573" s="4" t="s">
        <v>7883</v>
      </c>
      <c r="H2573" s="4" t="s">
        <v>7884</v>
      </c>
      <c r="I2573" s="4">
        <v>10</v>
      </c>
      <c r="L2573" s="4">
        <v>2</v>
      </c>
      <c r="M2573" s="4" t="s">
        <v>8522</v>
      </c>
      <c r="N2573" s="4" t="s">
        <v>8523</v>
      </c>
      <c r="S2573" s="4" t="s">
        <v>165</v>
      </c>
      <c r="T2573" s="4" t="s">
        <v>166</v>
      </c>
      <c r="Y2573" s="4" t="s">
        <v>8539</v>
      </c>
      <c r="Z2573" s="4" t="s">
        <v>8540</v>
      </c>
      <c r="AC2573" s="4">
        <v>25</v>
      </c>
      <c r="AD2573" s="4" t="s">
        <v>188</v>
      </c>
      <c r="AE2573" s="4" t="s">
        <v>189</v>
      </c>
    </row>
    <row r="2574" spans="1:72" ht="13.5" customHeight="1">
      <c r="A2574" s="6" t="str">
        <f>HYPERLINK("http://kyu.snu.ac.kr/sdhj/index.jsp?type=hj/GK14791_00IM0001_169a.jpg","1870_해북촌_169a")</f>
        <v>1870_해북촌_169a</v>
      </c>
      <c r="B2574" s="4">
        <v>1870</v>
      </c>
      <c r="C2574" s="4" t="s">
        <v>9619</v>
      </c>
      <c r="D2574" s="4" t="s">
        <v>9620</v>
      </c>
      <c r="E2574" s="4">
        <v>2573</v>
      </c>
      <c r="F2574" s="4">
        <v>16</v>
      </c>
      <c r="G2574" s="4" t="s">
        <v>7883</v>
      </c>
      <c r="H2574" s="4" t="s">
        <v>7884</v>
      </c>
      <c r="I2574" s="4">
        <v>10</v>
      </c>
      <c r="L2574" s="4">
        <v>2</v>
      </c>
      <c r="M2574" s="4" t="s">
        <v>8522</v>
      </c>
      <c r="N2574" s="4" t="s">
        <v>8523</v>
      </c>
      <c r="T2574" s="4" t="s">
        <v>10743</v>
      </c>
      <c r="U2574" s="4" t="s">
        <v>138</v>
      </c>
      <c r="V2574" s="4" t="s">
        <v>139</v>
      </c>
      <c r="Y2574" s="4" t="s">
        <v>8541</v>
      </c>
      <c r="Z2574" s="4" t="s">
        <v>3955</v>
      </c>
      <c r="AD2574" s="4" t="s">
        <v>127</v>
      </c>
      <c r="AE2574" s="4" t="s">
        <v>128</v>
      </c>
    </row>
    <row r="2575" spans="1:72" ht="13.5" customHeight="1">
      <c r="A2575" s="6" t="str">
        <f>HYPERLINK("http://kyu.snu.ac.kr/sdhj/index.jsp?type=hj/GK14791_00IM0001_169a.jpg","1870_해북촌_169a")</f>
        <v>1870_해북촌_169a</v>
      </c>
      <c r="B2575" s="4">
        <v>1870</v>
      </c>
      <c r="C2575" s="4" t="s">
        <v>9619</v>
      </c>
      <c r="D2575" s="4" t="s">
        <v>9620</v>
      </c>
      <c r="E2575" s="4">
        <v>2574</v>
      </c>
      <c r="F2575" s="4">
        <v>16</v>
      </c>
      <c r="G2575" s="4" t="s">
        <v>7883</v>
      </c>
      <c r="H2575" s="4" t="s">
        <v>7884</v>
      </c>
      <c r="I2575" s="4">
        <v>10</v>
      </c>
      <c r="L2575" s="4">
        <v>2</v>
      </c>
      <c r="M2575" s="4" t="s">
        <v>8522</v>
      </c>
      <c r="N2575" s="4" t="s">
        <v>8523</v>
      </c>
      <c r="T2575" s="4" t="s">
        <v>10743</v>
      </c>
      <c r="U2575" s="4" t="s">
        <v>138</v>
      </c>
      <c r="V2575" s="4" t="s">
        <v>139</v>
      </c>
      <c r="Y2575" s="4" t="s">
        <v>8542</v>
      </c>
      <c r="Z2575" s="4" t="s">
        <v>8543</v>
      </c>
      <c r="AD2575" s="4" t="s">
        <v>560</v>
      </c>
      <c r="AE2575" s="4" t="s">
        <v>561</v>
      </c>
    </row>
    <row r="2576" spans="1:72" ht="13.5" customHeight="1">
      <c r="A2576" s="6" t="str">
        <f>HYPERLINK("http://kyu.snu.ac.kr/sdhj/index.jsp?type=hj/GK14791_00IM0001_169a.jpg","1870_해북촌_169a")</f>
        <v>1870_해북촌_169a</v>
      </c>
      <c r="B2576" s="4">
        <v>1870</v>
      </c>
      <c r="C2576" s="4" t="s">
        <v>9619</v>
      </c>
      <c r="D2576" s="4" t="s">
        <v>9620</v>
      </c>
      <c r="E2576" s="4">
        <v>2575</v>
      </c>
      <c r="F2576" s="4">
        <v>16</v>
      </c>
      <c r="G2576" s="4" t="s">
        <v>7883</v>
      </c>
      <c r="H2576" s="4" t="s">
        <v>7884</v>
      </c>
      <c r="I2576" s="4">
        <v>10</v>
      </c>
      <c r="L2576" s="4">
        <v>3</v>
      </c>
      <c r="M2576" s="4" t="s">
        <v>8544</v>
      </c>
      <c r="N2576" s="4" t="s">
        <v>8545</v>
      </c>
      <c r="T2576" s="4" t="s">
        <v>9140</v>
      </c>
      <c r="U2576" s="4" t="s">
        <v>73</v>
      </c>
      <c r="V2576" s="4" t="s">
        <v>74</v>
      </c>
      <c r="W2576" s="4" t="s">
        <v>126</v>
      </c>
      <c r="X2576" s="4" t="s">
        <v>9806</v>
      </c>
      <c r="Y2576" s="4" t="s">
        <v>8546</v>
      </c>
      <c r="Z2576" s="4" t="s">
        <v>8547</v>
      </c>
      <c r="AC2576" s="4">
        <v>61</v>
      </c>
      <c r="AD2576" s="4" t="s">
        <v>295</v>
      </c>
      <c r="AE2576" s="4" t="s">
        <v>296</v>
      </c>
      <c r="AJ2576" s="4" t="s">
        <v>34</v>
      </c>
      <c r="AK2576" s="4" t="s">
        <v>35</v>
      </c>
      <c r="AL2576" s="4" t="s">
        <v>1627</v>
      </c>
      <c r="AM2576" s="4" t="s">
        <v>1628</v>
      </c>
      <c r="AT2576" s="4" t="s">
        <v>82</v>
      </c>
      <c r="AU2576" s="4" t="s">
        <v>83</v>
      </c>
      <c r="AV2576" s="4" t="s">
        <v>8009</v>
      </c>
      <c r="AW2576" s="4" t="s">
        <v>8010</v>
      </c>
      <c r="BG2576" s="4" t="s">
        <v>82</v>
      </c>
      <c r="BH2576" s="4" t="s">
        <v>83</v>
      </c>
      <c r="BI2576" s="4" t="s">
        <v>8011</v>
      </c>
      <c r="BJ2576" s="4" t="s">
        <v>8012</v>
      </c>
      <c r="BK2576" s="4" t="s">
        <v>82</v>
      </c>
      <c r="BL2576" s="4" t="s">
        <v>83</v>
      </c>
      <c r="BM2576" s="4" t="s">
        <v>8013</v>
      </c>
      <c r="BN2576" s="4" t="s">
        <v>10618</v>
      </c>
      <c r="BO2576" s="4" t="s">
        <v>82</v>
      </c>
      <c r="BP2576" s="4" t="s">
        <v>83</v>
      </c>
      <c r="BQ2576" s="4" t="s">
        <v>8014</v>
      </c>
      <c r="BR2576" s="4" t="s">
        <v>8015</v>
      </c>
      <c r="BS2576" s="4" t="s">
        <v>428</v>
      </c>
      <c r="BT2576" s="4" t="s">
        <v>429</v>
      </c>
    </row>
    <row r="2577" spans="1:72" ht="13.5" customHeight="1">
      <c r="A2577" s="6" t="str">
        <f>HYPERLINK("http://kyu.snu.ac.kr/sdhj/index.jsp?type=hj/GK14791_00IM0001_169a.jpg","1870_해북촌_169a")</f>
        <v>1870_해북촌_169a</v>
      </c>
      <c r="B2577" s="4">
        <v>1870</v>
      </c>
      <c r="C2577" s="4" t="s">
        <v>9233</v>
      </c>
      <c r="D2577" s="4" t="s">
        <v>9234</v>
      </c>
      <c r="E2577" s="4">
        <v>2576</v>
      </c>
      <c r="F2577" s="4">
        <v>16</v>
      </c>
      <c r="G2577" s="4" t="s">
        <v>7883</v>
      </c>
      <c r="H2577" s="4" t="s">
        <v>7884</v>
      </c>
      <c r="I2577" s="4">
        <v>10</v>
      </c>
      <c r="L2577" s="4">
        <v>3</v>
      </c>
      <c r="M2577" s="4" t="s">
        <v>8544</v>
      </c>
      <c r="N2577" s="4" t="s">
        <v>8545</v>
      </c>
      <c r="S2577" s="4" t="s">
        <v>96</v>
      </c>
      <c r="T2577" s="4" t="s">
        <v>97</v>
      </c>
      <c r="W2577" s="4" t="s">
        <v>126</v>
      </c>
      <c r="X2577" s="4" t="s">
        <v>9806</v>
      </c>
      <c r="Y2577" s="4" t="s">
        <v>100</v>
      </c>
      <c r="Z2577" s="4" t="s">
        <v>101</v>
      </c>
      <c r="AC2577" s="4">
        <v>52</v>
      </c>
      <c r="AD2577" s="4" t="s">
        <v>380</v>
      </c>
      <c r="AE2577" s="4" t="s">
        <v>381</v>
      </c>
      <c r="AJ2577" s="4" t="s">
        <v>34</v>
      </c>
      <c r="AK2577" s="4" t="s">
        <v>35</v>
      </c>
      <c r="AL2577" s="4" t="s">
        <v>727</v>
      </c>
      <c r="AM2577" s="4" t="s">
        <v>728</v>
      </c>
      <c r="AT2577" s="4" t="s">
        <v>82</v>
      </c>
      <c r="AU2577" s="4" t="s">
        <v>83</v>
      </c>
      <c r="AV2577" s="4" t="s">
        <v>3835</v>
      </c>
      <c r="AW2577" s="4" t="s">
        <v>3836</v>
      </c>
      <c r="BG2577" s="4" t="s">
        <v>82</v>
      </c>
      <c r="BH2577" s="4" t="s">
        <v>83</v>
      </c>
      <c r="BI2577" s="4" t="s">
        <v>3837</v>
      </c>
      <c r="BJ2577" s="4" t="s">
        <v>3838</v>
      </c>
      <c r="BK2577" s="4" t="s">
        <v>82</v>
      </c>
      <c r="BL2577" s="4" t="s">
        <v>83</v>
      </c>
      <c r="BM2577" s="4" t="s">
        <v>3251</v>
      </c>
      <c r="BN2577" s="4" t="s">
        <v>3252</v>
      </c>
      <c r="BO2577" s="4" t="s">
        <v>82</v>
      </c>
      <c r="BP2577" s="4" t="s">
        <v>83</v>
      </c>
      <c r="BQ2577" s="4" t="s">
        <v>8548</v>
      </c>
      <c r="BR2577" s="4" t="s">
        <v>8549</v>
      </c>
      <c r="BS2577" s="4" t="s">
        <v>3096</v>
      </c>
      <c r="BT2577" s="4" t="s">
        <v>3097</v>
      </c>
    </row>
    <row r="2578" spans="1:72" ht="13.5" customHeight="1">
      <c r="A2578" s="6" t="str">
        <f>HYPERLINK("http://kyu.snu.ac.kr/sdhj/index.jsp?type=hj/GK14791_00IM0001_169a.jpg","1870_해북촌_169a")</f>
        <v>1870_해북촌_169a</v>
      </c>
      <c r="B2578" s="4">
        <v>1870</v>
      </c>
      <c r="C2578" s="4" t="s">
        <v>9404</v>
      </c>
      <c r="D2578" s="4" t="s">
        <v>9405</v>
      </c>
      <c r="E2578" s="4">
        <v>2577</v>
      </c>
      <c r="F2578" s="4">
        <v>16</v>
      </c>
      <c r="G2578" s="4" t="s">
        <v>7883</v>
      </c>
      <c r="H2578" s="4" t="s">
        <v>7884</v>
      </c>
      <c r="I2578" s="4">
        <v>10</v>
      </c>
      <c r="L2578" s="4">
        <v>3</v>
      </c>
      <c r="M2578" s="4" t="s">
        <v>8544</v>
      </c>
      <c r="N2578" s="4" t="s">
        <v>8545</v>
      </c>
      <c r="T2578" s="4" t="s">
        <v>9149</v>
      </c>
      <c r="U2578" s="4" t="s">
        <v>284</v>
      </c>
      <c r="V2578" s="4" t="s">
        <v>285</v>
      </c>
      <c r="Y2578" s="4" t="s">
        <v>3937</v>
      </c>
      <c r="Z2578" s="4" t="s">
        <v>3938</v>
      </c>
      <c r="AD2578" s="4" t="s">
        <v>287</v>
      </c>
      <c r="AE2578" s="4" t="s">
        <v>288</v>
      </c>
    </row>
    <row r="2579" spans="1:72" ht="13.5" customHeight="1">
      <c r="A2579" s="6" t="str">
        <f>HYPERLINK("http://kyu.snu.ac.kr/sdhj/index.jsp?type=hj/GK14791_00IM0001_169a.jpg","1870_해북촌_169a")</f>
        <v>1870_해북촌_169a</v>
      </c>
      <c r="B2579" s="4">
        <v>1870</v>
      </c>
      <c r="C2579" s="4" t="s">
        <v>9146</v>
      </c>
      <c r="D2579" s="4" t="s">
        <v>9147</v>
      </c>
      <c r="E2579" s="4">
        <v>2578</v>
      </c>
      <c r="F2579" s="4">
        <v>16</v>
      </c>
      <c r="G2579" s="4" t="s">
        <v>7883</v>
      </c>
      <c r="H2579" s="4" t="s">
        <v>7884</v>
      </c>
      <c r="I2579" s="4">
        <v>10</v>
      </c>
      <c r="L2579" s="4">
        <v>3</v>
      </c>
      <c r="M2579" s="4" t="s">
        <v>8544</v>
      </c>
      <c r="N2579" s="4" t="s">
        <v>8545</v>
      </c>
      <c r="T2579" s="4" t="s">
        <v>9149</v>
      </c>
      <c r="U2579" s="4" t="s">
        <v>138</v>
      </c>
      <c r="V2579" s="4" t="s">
        <v>139</v>
      </c>
      <c r="Y2579" s="4" t="s">
        <v>3584</v>
      </c>
      <c r="Z2579" s="4" t="s">
        <v>3585</v>
      </c>
      <c r="AD2579" s="4" t="s">
        <v>188</v>
      </c>
      <c r="AE2579" s="4" t="s">
        <v>189</v>
      </c>
    </row>
    <row r="2580" spans="1:72" ht="13.5" customHeight="1">
      <c r="A2580" s="6" t="str">
        <f>HYPERLINK("http://kyu.snu.ac.kr/sdhj/index.jsp?type=hj/GK14791_00IM0001_169a.jpg","1870_해북촌_169a")</f>
        <v>1870_해북촌_169a</v>
      </c>
      <c r="B2580" s="4">
        <v>1870</v>
      </c>
      <c r="C2580" s="4" t="s">
        <v>9146</v>
      </c>
      <c r="D2580" s="4" t="s">
        <v>9147</v>
      </c>
      <c r="E2580" s="4">
        <v>2579</v>
      </c>
      <c r="F2580" s="4">
        <v>16</v>
      </c>
      <c r="G2580" s="4" t="s">
        <v>7883</v>
      </c>
      <c r="H2580" s="4" t="s">
        <v>7884</v>
      </c>
      <c r="I2580" s="4">
        <v>10</v>
      </c>
      <c r="L2580" s="4">
        <v>4</v>
      </c>
      <c r="M2580" s="4" t="s">
        <v>8550</v>
      </c>
      <c r="N2580" s="4" t="s">
        <v>8551</v>
      </c>
      <c r="T2580" s="4" t="s">
        <v>9575</v>
      </c>
      <c r="U2580" s="4" t="s">
        <v>73</v>
      </c>
      <c r="V2580" s="4" t="s">
        <v>74</v>
      </c>
      <c r="W2580" s="4" t="s">
        <v>126</v>
      </c>
      <c r="X2580" s="4" t="s">
        <v>9576</v>
      </c>
      <c r="Y2580" s="4" t="s">
        <v>8552</v>
      </c>
      <c r="Z2580" s="4" t="s">
        <v>2551</v>
      </c>
      <c r="AC2580" s="4">
        <v>40</v>
      </c>
      <c r="AD2580" s="4" t="s">
        <v>308</v>
      </c>
      <c r="AE2580" s="4" t="s">
        <v>309</v>
      </c>
      <c r="AJ2580" s="4" t="s">
        <v>34</v>
      </c>
      <c r="AK2580" s="4" t="s">
        <v>35</v>
      </c>
      <c r="AL2580" s="4" t="s">
        <v>115</v>
      </c>
      <c r="AM2580" s="4" t="s">
        <v>9577</v>
      </c>
      <c r="AT2580" s="4" t="s">
        <v>82</v>
      </c>
      <c r="AU2580" s="4" t="s">
        <v>83</v>
      </c>
      <c r="AV2580" s="4" t="s">
        <v>8194</v>
      </c>
      <c r="AW2580" s="4" t="s">
        <v>8195</v>
      </c>
      <c r="BG2580" s="4" t="s">
        <v>82</v>
      </c>
      <c r="BH2580" s="4" t="s">
        <v>83</v>
      </c>
      <c r="BI2580" s="4" t="s">
        <v>8481</v>
      </c>
      <c r="BJ2580" s="4" t="s">
        <v>481</v>
      </c>
      <c r="BK2580" s="4" t="s">
        <v>82</v>
      </c>
      <c r="BL2580" s="4" t="s">
        <v>83</v>
      </c>
      <c r="BM2580" s="4" t="s">
        <v>3608</v>
      </c>
      <c r="BN2580" s="4" t="s">
        <v>3609</v>
      </c>
      <c r="BO2580" s="4" t="s">
        <v>82</v>
      </c>
      <c r="BP2580" s="4" t="s">
        <v>83</v>
      </c>
      <c r="BQ2580" s="4" t="s">
        <v>8482</v>
      </c>
      <c r="BR2580" s="4" t="s">
        <v>5810</v>
      </c>
      <c r="BS2580" s="4" t="s">
        <v>4108</v>
      </c>
      <c r="BT2580" s="4" t="s">
        <v>4109</v>
      </c>
    </row>
    <row r="2581" spans="1:72" ht="13.5" customHeight="1">
      <c r="A2581" s="6" t="str">
        <f>HYPERLINK("http://kyu.snu.ac.kr/sdhj/index.jsp?type=hj/GK14791_00IM0001_169a.jpg","1870_해북촌_169a")</f>
        <v>1870_해북촌_169a</v>
      </c>
      <c r="B2581" s="4">
        <v>1870</v>
      </c>
      <c r="C2581" s="4" t="s">
        <v>9142</v>
      </c>
      <c r="D2581" s="4" t="s">
        <v>9143</v>
      </c>
      <c r="E2581" s="4">
        <v>2580</v>
      </c>
      <c r="F2581" s="4">
        <v>16</v>
      </c>
      <c r="G2581" s="4" t="s">
        <v>7883</v>
      </c>
      <c r="H2581" s="4" t="s">
        <v>7884</v>
      </c>
      <c r="I2581" s="4">
        <v>10</v>
      </c>
      <c r="L2581" s="4">
        <v>4</v>
      </c>
      <c r="M2581" s="4" t="s">
        <v>8550</v>
      </c>
      <c r="N2581" s="4" t="s">
        <v>8551</v>
      </c>
      <c r="S2581" s="4" t="s">
        <v>96</v>
      </c>
      <c r="T2581" s="4" t="s">
        <v>97</v>
      </c>
      <c r="W2581" s="4" t="s">
        <v>198</v>
      </c>
      <c r="X2581" s="4" t="s">
        <v>199</v>
      </c>
      <c r="Y2581" s="4" t="s">
        <v>100</v>
      </c>
      <c r="Z2581" s="4" t="s">
        <v>101</v>
      </c>
      <c r="AC2581" s="4">
        <v>40</v>
      </c>
      <c r="AD2581" s="4" t="s">
        <v>308</v>
      </c>
      <c r="AE2581" s="4" t="s">
        <v>309</v>
      </c>
      <c r="AJ2581" s="4" t="s">
        <v>34</v>
      </c>
      <c r="AK2581" s="4" t="s">
        <v>35</v>
      </c>
      <c r="AL2581" s="4" t="s">
        <v>202</v>
      </c>
      <c r="AM2581" s="4" t="s">
        <v>203</v>
      </c>
      <c r="AT2581" s="4" t="s">
        <v>10744</v>
      </c>
      <c r="AU2581" s="4" t="s">
        <v>10745</v>
      </c>
      <c r="AV2581" s="4" t="s">
        <v>8101</v>
      </c>
      <c r="AW2581" s="4" t="s">
        <v>8102</v>
      </c>
      <c r="BG2581" s="4" t="s">
        <v>82</v>
      </c>
      <c r="BH2581" s="4" t="s">
        <v>83</v>
      </c>
      <c r="BI2581" s="4" t="s">
        <v>8553</v>
      </c>
      <c r="BJ2581" s="4" t="s">
        <v>8554</v>
      </c>
      <c r="BK2581" s="4" t="s">
        <v>82</v>
      </c>
      <c r="BL2581" s="4" t="s">
        <v>83</v>
      </c>
      <c r="BM2581" s="4" t="s">
        <v>8555</v>
      </c>
      <c r="BN2581" s="4" t="s">
        <v>4573</v>
      </c>
      <c r="BO2581" s="4" t="s">
        <v>348</v>
      </c>
      <c r="BP2581" s="4" t="s">
        <v>349</v>
      </c>
      <c r="BQ2581" s="4" t="s">
        <v>7958</v>
      </c>
      <c r="BR2581" s="4" t="s">
        <v>7959</v>
      </c>
      <c r="BS2581" s="4" t="s">
        <v>428</v>
      </c>
      <c r="BT2581" s="4" t="s">
        <v>429</v>
      </c>
    </row>
    <row r="2582" spans="1:72" ht="13.5" customHeight="1">
      <c r="A2582" s="6" t="str">
        <f>HYPERLINK("http://kyu.snu.ac.kr/sdhj/index.jsp?type=hj/GK14791_00IM0001_169b.jpg","1870_해북촌_169b")</f>
        <v>1870_해북촌_169b</v>
      </c>
      <c r="B2582" s="4">
        <v>1870</v>
      </c>
      <c r="C2582" s="4" t="s">
        <v>9258</v>
      </c>
      <c r="D2582" s="4" t="s">
        <v>9259</v>
      </c>
      <c r="E2582" s="4">
        <v>2581</v>
      </c>
      <c r="F2582" s="4">
        <v>16</v>
      </c>
      <c r="G2582" s="4" t="s">
        <v>7883</v>
      </c>
      <c r="H2582" s="4" t="s">
        <v>7884</v>
      </c>
      <c r="I2582" s="4">
        <v>10</v>
      </c>
      <c r="L2582" s="4">
        <v>4</v>
      </c>
      <c r="M2582" s="4" t="s">
        <v>8550</v>
      </c>
      <c r="N2582" s="4" t="s">
        <v>8551</v>
      </c>
      <c r="T2582" s="4" t="s">
        <v>9584</v>
      </c>
      <c r="U2582" s="4" t="s">
        <v>138</v>
      </c>
      <c r="V2582" s="4" t="s">
        <v>139</v>
      </c>
      <c r="Y2582" s="4" t="s">
        <v>8556</v>
      </c>
      <c r="Z2582" s="4" t="s">
        <v>8557</v>
      </c>
      <c r="AD2582" s="4" t="s">
        <v>282</v>
      </c>
      <c r="AE2582" s="4" t="s">
        <v>283</v>
      </c>
    </row>
    <row r="2583" spans="1:72" ht="13.5" customHeight="1">
      <c r="A2583" s="6" t="str">
        <f>HYPERLINK("http://kyu.snu.ac.kr/sdhj/index.jsp?type=hj/GK14791_00IM0001_169b.jpg","1870_해북촌_169b")</f>
        <v>1870_해북촌_169b</v>
      </c>
      <c r="B2583" s="4">
        <v>1870</v>
      </c>
      <c r="C2583" s="4" t="s">
        <v>9582</v>
      </c>
      <c r="D2583" s="4" t="s">
        <v>9583</v>
      </c>
      <c r="E2583" s="4">
        <v>2582</v>
      </c>
      <c r="F2583" s="4">
        <v>16</v>
      </c>
      <c r="G2583" s="4" t="s">
        <v>7883</v>
      </c>
      <c r="H2583" s="4" t="s">
        <v>7884</v>
      </c>
      <c r="I2583" s="4">
        <v>10</v>
      </c>
      <c r="L2583" s="4">
        <v>4</v>
      </c>
      <c r="M2583" s="4" t="s">
        <v>8550</v>
      </c>
      <c r="N2583" s="4" t="s">
        <v>8551</v>
      </c>
      <c r="T2583" s="4" t="s">
        <v>9584</v>
      </c>
      <c r="U2583" s="4" t="s">
        <v>138</v>
      </c>
      <c r="V2583" s="4" t="s">
        <v>139</v>
      </c>
      <c r="Y2583" s="4" t="s">
        <v>7277</v>
      </c>
      <c r="Z2583" s="4" t="s">
        <v>7278</v>
      </c>
      <c r="AD2583" s="4" t="s">
        <v>238</v>
      </c>
      <c r="AE2583" s="4" t="s">
        <v>239</v>
      </c>
    </row>
    <row r="2584" spans="1:72" ht="13.5" customHeight="1">
      <c r="A2584" s="6" t="str">
        <f>HYPERLINK("http://kyu.snu.ac.kr/sdhj/index.jsp?type=hj/GK14791_00IM0001_169b.jpg","1870_해북촌_169b")</f>
        <v>1870_해북촌_169b</v>
      </c>
      <c r="B2584" s="4">
        <v>1870</v>
      </c>
      <c r="C2584" s="4" t="s">
        <v>9582</v>
      </c>
      <c r="D2584" s="4" t="s">
        <v>9583</v>
      </c>
      <c r="E2584" s="4">
        <v>2583</v>
      </c>
      <c r="F2584" s="4">
        <v>16</v>
      </c>
      <c r="G2584" s="4" t="s">
        <v>7883</v>
      </c>
      <c r="H2584" s="4" t="s">
        <v>7884</v>
      </c>
      <c r="I2584" s="4">
        <v>10</v>
      </c>
      <c r="L2584" s="4">
        <v>5</v>
      </c>
      <c r="M2584" s="4" t="s">
        <v>8558</v>
      </c>
      <c r="N2584" s="4" t="s">
        <v>8559</v>
      </c>
      <c r="T2584" s="4" t="s">
        <v>10323</v>
      </c>
      <c r="U2584" s="4" t="s">
        <v>73</v>
      </c>
      <c r="V2584" s="4" t="s">
        <v>74</v>
      </c>
      <c r="W2584" s="4" t="s">
        <v>126</v>
      </c>
      <c r="X2584" s="4" t="s">
        <v>10668</v>
      </c>
      <c r="Y2584" s="4" t="s">
        <v>10746</v>
      </c>
      <c r="Z2584" s="4" t="s">
        <v>8560</v>
      </c>
      <c r="AC2584" s="4">
        <v>88</v>
      </c>
      <c r="AD2584" s="4" t="s">
        <v>242</v>
      </c>
      <c r="AE2584" s="4" t="s">
        <v>243</v>
      </c>
      <c r="AJ2584" s="4" t="s">
        <v>34</v>
      </c>
      <c r="AK2584" s="4" t="s">
        <v>35</v>
      </c>
      <c r="AL2584" s="4" t="s">
        <v>222</v>
      </c>
      <c r="AM2584" s="4" t="s">
        <v>223</v>
      </c>
      <c r="AT2584" s="4" t="s">
        <v>82</v>
      </c>
      <c r="AU2584" s="4" t="s">
        <v>83</v>
      </c>
      <c r="AV2584" s="4" t="s">
        <v>8561</v>
      </c>
      <c r="AW2584" s="4" t="s">
        <v>8562</v>
      </c>
      <c r="BG2584" s="4" t="s">
        <v>82</v>
      </c>
      <c r="BH2584" s="4" t="s">
        <v>83</v>
      </c>
      <c r="BI2584" s="4" t="s">
        <v>6776</v>
      </c>
      <c r="BJ2584" s="4" t="s">
        <v>6777</v>
      </c>
      <c r="BK2584" s="4" t="s">
        <v>82</v>
      </c>
      <c r="BL2584" s="4" t="s">
        <v>83</v>
      </c>
      <c r="BM2584" s="4" t="s">
        <v>8563</v>
      </c>
      <c r="BN2584" s="4" t="s">
        <v>6168</v>
      </c>
      <c r="BO2584" s="4" t="s">
        <v>82</v>
      </c>
      <c r="BP2584" s="4" t="s">
        <v>83</v>
      </c>
      <c r="BQ2584" s="4" t="s">
        <v>10747</v>
      </c>
      <c r="BR2584" s="4" t="s">
        <v>10748</v>
      </c>
      <c r="BS2584" s="4" t="s">
        <v>883</v>
      </c>
      <c r="BT2584" s="4" t="s">
        <v>884</v>
      </c>
    </row>
    <row r="2585" spans="1:72" ht="13.5" customHeight="1">
      <c r="A2585" s="6" t="str">
        <f>HYPERLINK("http://kyu.snu.ac.kr/sdhj/index.jsp?type=hj/GK14791_00IM0001_169b.jpg","1870_해북촌_169b")</f>
        <v>1870_해북촌_169b</v>
      </c>
      <c r="B2585" s="4">
        <v>1870</v>
      </c>
      <c r="C2585" s="4" t="s">
        <v>9559</v>
      </c>
      <c r="D2585" s="4" t="s">
        <v>9560</v>
      </c>
      <c r="E2585" s="4">
        <v>2584</v>
      </c>
      <c r="F2585" s="4">
        <v>16</v>
      </c>
      <c r="G2585" s="4" t="s">
        <v>7883</v>
      </c>
      <c r="H2585" s="4" t="s">
        <v>7884</v>
      </c>
      <c r="I2585" s="4">
        <v>10</v>
      </c>
      <c r="L2585" s="4">
        <v>5</v>
      </c>
      <c r="M2585" s="4" t="s">
        <v>8558</v>
      </c>
      <c r="N2585" s="4" t="s">
        <v>8559</v>
      </c>
      <c r="S2585" s="4" t="s">
        <v>96</v>
      </c>
      <c r="T2585" s="4" t="s">
        <v>97</v>
      </c>
      <c r="W2585" s="4" t="s">
        <v>126</v>
      </c>
      <c r="X2585" s="4" t="s">
        <v>10668</v>
      </c>
      <c r="Y2585" s="4" t="s">
        <v>100</v>
      </c>
      <c r="Z2585" s="4" t="s">
        <v>101</v>
      </c>
      <c r="AC2585" s="4">
        <v>88</v>
      </c>
      <c r="AD2585" s="4" t="s">
        <v>242</v>
      </c>
      <c r="AE2585" s="4" t="s">
        <v>243</v>
      </c>
      <c r="AJ2585" s="4" t="s">
        <v>34</v>
      </c>
      <c r="AK2585" s="4" t="s">
        <v>35</v>
      </c>
      <c r="AL2585" s="4" t="s">
        <v>572</v>
      </c>
      <c r="AM2585" s="4" t="s">
        <v>573</v>
      </c>
      <c r="AT2585" s="4" t="s">
        <v>82</v>
      </c>
      <c r="AU2585" s="4" t="s">
        <v>83</v>
      </c>
      <c r="AV2585" s="4" t="s">
        <v>8564</v>
      </c>
      <c r="AW2585" s="4" t="s">
        <v>8565</v>
      </c>
      <c r="BG2585" s="4" t="s">
        <v>82</v>
      </c>
      <c r="BH2585" s="4" t="s">
        <v>83</v>
      </c>
      <c r="BI2585" s="4" t="s">
        <v>8566</v>
      </c>
      <c r="BJ2585" s="4" t="s">
        <v>8567</v>
      </c>
      <c r="BK2585" s="4" t="s">
        <v>82</v>
      </c>
      <c r="BL2585" s="4" t="s">
        <v>83</v>
      </c>
      <c r="BM2585" s="4" t="s">
        <v>8568</v>
      </c>
      <c r="BN2585" s="4" t="s">
        <v>678</v>
      </c>
      <c r="BO2585" s="4" t="s">
        <v>82</v>
      </c>
      <c r="BP2585" s="4" t="s">
        <v>83</v>
      </c>
      <c r="BQ2585" s="4" t="s">
        <v>8569</v>
      </c>
      <c r="BR2585" s="4" t="s">
        <v>8570</v>
      </c>
      <c r="BS2585" s="4" t="s">
        <v>502</v>
      </c>
      <c r="BT2585" s="4" t="s">
        <v>10749</v>
      </c>
    </row>
    <row r="2586" spans="1:72" ht="13.5" customHeight="1">
      <c r="A2586" s="6" t="str">
        <f>HYPERLINK("http://kyu.snu.ac.kr/sdhj/index.jsp?type=hj/GK14791_00IM0001_169b.jpg","1870_해북촌_169b")</f>
        <v>1870_해북촌_169b</v>
      </c>
      <c r="B2586" s="4">
        <v>1870</v>
      </c>
      <c r="C2586" s="4" t="s">
        <v>9144</v>
      </c>
      <c r="D2586" s="4" t="s">
        <v>9145</v>
      </c>
      <c r="E2586" s="4">
        <v>2585</v>
      </c>
      <c r="F2586" s="4">
        <v>16</v>
      </c>
      <c r="G2586" s="4" t="s">
        <v>7883</v>
      </c>
      <c r="H2586" s="4" t="s">
        <v>7884</v>
      </c>
      <c r="I2586" s="4">
        <v>10</v>
      </c>
      <c r="L2586" s="4">
        <v>5</v>
      </c>
      <c r="M2586" s="4" t="s">
        <v>8558</v>
      </c>
      <c r="N2586" s="4" t="s">
        <v>8559</v>
      </c>
      <c r="S2586" s="4" t="s">
        <v>116</v>
      </c>
      <c r="T2586" s="4" t="s">
        <v>117</v>
      </c>
      <c r="Y2586" s="4" t="s">
        <v>8205</v>
      </c>
      <c r="Z2586" s="4" t="s">
        <v>8206</v>
      </c>
      <c r="AC2586" s="4">
        <v>30</v>
      </c>
      <c r="AD2586" s="4" t="s">
        <v>282</v>
      </c>
      <c r="AE2586" s="4" t="s">
        <v>283</v>
      </c>
    </row>
    <row r="2587" spans="1:72" ht="13.5" customHeight="1">
      <c r="A2587" s="6" t="str">
        <f>HYPERLINK("http://kyu.snu.ac.kr/sdhj/index.jsp?type=hj/GK14791_00IM0001_169b.jpg","1870_해북촌_169b")</f>
        <v>1870_해북촌_169b</v>
      </c>
      <c r="B2587" s="4">
        <v>1870</v>
      </c>
      <c r="C2587" s="4" t="s">
        <v>9559</v>
      </c>
      <c r="D2587" s="4" t="s">
        <v>9560</v>
      </c>
      <c r="E2587" s="4">
        <v>2586</v>
      </c>
      <c r="F2587" s="4">
        <v>16</v>
      </c>
      <c r="G2587" s="4" t="s">
        <v>7883</v>
      </c>
      <c r="H2587" s="4" t="s">
        <v>7884</v>
      </c>
      <c r="I2587" s="4">
        <v>10</v>
      </c>
      <c r="L2587" s="4">
        <v>5</v>
      </c>
      <c r="M2587" s="4" t="s">
        <v>8558</v>
      </c>
      <c r="N2587" s="4" t="s">
        <v>8559</v>
      </c>
      <c r="S2587" s="4" t="s">
        <v>124</v>
      </c>
      <c r="T2587" s="4" t="s">
        <v>125</v>
      </c>
      <c r="W2587" s="4" t="s">
        <v>2414</v>
      </c>
      <c r="X2587" s="4" t="s">
        <v>2415</v>
      </c>
      <c r="Y2587" s="4" t="s">
        <v>100</v>
      </c>
      <c r="Z2587" s="4" t="s">
        <v>101</v>
      </c>
      <c r="AC2587" s="4">
        <v>26</v>
      </c>
      <c r="AD2587" s="4" t="s">
        <v>826</v>
      </c>
      <c r="AE2587" s="4" t="s">
        <v>827</v>
      </c>
    </row>
    <row r="2588" spans="1:72" ht="13.5" customHeight="1">
      <c r="A2588" s="6" t="str">
        <f>HYPERLINK("http://kyu.snu.ac.kr/sdhj/index.jsp?type=hj/GK14791_00IM0001_169b.jpg","1870_해북촌_169b")</f>
        <v>1870_해북촌_169b</v>
      </c>
      <c r="B2588" s="4">
        <v>1870</v>
      </c>
      <c r="C2588" s="4" t="s">
        <v>9559</v>
      </c>
      <c r="D2588" s="4" t="s">
        <v>9560</v>
      </c>
      <c r="E2588" s="4">
        <v>2587</v>
      </c>
      <c r="F2588" s="4">
        <v>16</v>
      </c>
      <c r="G2588" s="4" t="s">
        <v>7883</v>
      </c>
      <c r="H2588" s="4" t="s">
        <v>7884</v>
      </c>
      <c r="I2588" s="4">
        <v>10</v>
      </c>
      <c r="L2588" s="4">
        <v>5</v>
      </c>
      <c r="M2588" s="4" t="s">
        <v>8558</v>
      </c>
      <c r="N2588" s="4" t="s">
        <v>8559</v>
      </c>
      <c r="T2588" s="4" t="s">
        <v>10328</v>
      </c>
      <c r="U2588" s="4" t="s">
        <v>138</v>
      </c>
      <c r="V2588" s="4" t="s">
        <v>139</v>
      </c>
      <c r="Y2588" s="4" t="s">
        <v>8571</v>
      </c>
      <c r="Z2588" s="4" t="s">
        <v>8294</v>
      </c>
      <c r="AD2588" s="4" t="s">
        <v>232</v>
      </c>
      <c r="AE2588" s="4" t="s">
        <v>233</v>
      </c>
    </row>
    <row r="2589" spans="1:72" ht="13.5" customHeight="1">
      <c r="A2589" s="6" t="str">
        <f>HYPERLINK("http://kyu.snu.ac.kr/sdhj/index.jsp?type=hj/GK14791_00IM0001_169b.jpg","1870_해북촌_169b")</f>
        <v>1870_해북촌_169b</v>
      </c>
      <c r="B2589" s="4">
        <v>1870</v>
      </c>
      <c r="C2589" s="4" t="s">
        <v>9559</v>
      </c>
      <c r="D2589" s="4" t="s">
        <v>9560</v>
      </c>
      <c r="E2589" s="4">
        <v>2588</v>
      </c>
      <c r="F2589" s="4">
        <v>16</v>
      </c>
      <c r="G2589" s="4" t="s">
        <v>7883</v>
      </c>
      <c r="H2589" s="4" t="s">
        <v>7884</v>
      </c>
      <c r="I2589" s="4">
        <v>11</v>
      </c>
      <c r="J2589" s="4" t="s">
        <v>8572</v>
      </c>
      <c r="K2589" s="4" t="s">
        <v>10750</v>
      </c>
      <c r="L2589" s="4">
        <v>1</v>
      </c>
      <c r="M2589" s="4" t="s">
        <v>8572</v>
      </c>
      <c r="N2589" s="4" t="s">
        <v>8573</v>
      </c>
      <c r="T2589" s="4" t="s">
        <v>9572</v>
      </c>
      <c r="U2589" s="4" t="s">
        <v>73</v>
      </c>
      <c r="V2589" s="4" t="s">
        <v>74</v>
      </c>
      <c r="W2589" s="4" t="s">
        <v>126</v>
      </c>
      <c r="X2589" s="4" t="s">
        <v>9703</v>
      </c>
      <c r="Y2589" s="4" t="s">
        <v>8574</v>
      </c>
      <c r="Z2589" s="4" t="s">
        <v>5841</v>
      </c>
      <c r="AC2589" s="4">
        <v>53</v>
      </c>
      <c r="AD2589" s="4" t="s">
        <v>151</v>
      </c>
      <c r="AE2589" s="4" t="s">
        <v>152</v>
      </c>
      <c r="AJ2589" s="4" t="s">
        <v>34</v>
      </c>
      <c r="AK2589" s="4" t="s">
        <v>35</v>
      </c>
      <c r="AL2589" s="4" t="s">
        <v>727</v>
      </c>
      <c r="AM2589" s="4" t="s">
        <v>728</v>
      </c>
      <c r="AT2589" s="4" t="s">
        <v>82</v>
      </c>
      <c r="AU2589" s="4" t="s">
        <v>83</v>
      </c>
      <c r="AV2589" s="4" t="s">
        <v>8575</v>
      </c>
      <c r="AW2589" s="4" t="s">
        <v>8576</v>
      </c>
      <c r="BG2589" s="4" t="s">
        <v>82</v>
      </c>
      <c r="BH2589" s="4" t="s">
        <v>83</v>
      </c>
      <c r="BI2589" s="4" t="s">
        <v>8577</v>
      </c>
      <c r="BJ2589" s="4" t="s">
        <v>8578</v>
      </c>
      <c r="BK2589" s="4" t="s">
        <v>82</v>
      </c>
      <c r="BL2589" s="4" t="s">
        <v>83</v>
      </c>
      <c r="BM2589" s="4" t="s">
        <v>8579</v>
      </c>
      <c r="BN2589" s="4" t="s">
        <v>8580</v>
      </c>
      <c r="BO2589" s="4" t="s">
        <v>82</v>
      </c>
      <c r="BP2589" s="4" t="s">
        <v>83</v>
      </c>
      <c r="BQ2589" s="4" t="s">
        <v>8581</v>
      </c>
      <c r="BR2589" s="4" t="s">
        <v>8582</v>
      </c>
      <c r="BS2589" s="4" t="s">
        <v>5611</v>
      </c>
      <c r="BT2589" s="4" t="s">
        <v>5612</v>
      </c>
    </row>
    <row r="2590" spans="1:72" ht="13.5" customHeight="1">
      <c r="A2590" s="6" t="str">
        <f>HYPERLINK("http://kyu.snu.ac.kr/sdhj/index.jsp?type=hj/GK14791_00IM0001_169b.jpg","1870_해북촌_169b")</f>
        <v>1870_해북촌_169b</v>
      </c>
      <c r="B2590" s="4">
        <v>1870</v>
      </c>
      <c r="C2590" s="4" t="s">
        <v>9402</v>
      </c>
      <c r="D2590" s="4" t="s">
        <v>9403</v>
      </c>
      <c r="E2590" s="4">
        <v>2589</v>
      </c>
      <c r="F2590" s="4">
        <v>16</v>
      </c>
      <c r="G2590" s="4" t="s">
        <v>7883</v>
      </c>
      <c r="H2590" s="4" t="s">
        <v>7884</v>
      </c>
      <c r="I2590" s="4">
        <v>11</v>
      </c>
      <c r="L2590" s="4">
        <v>1</v>
      </c>
      <c r="M2590" s="4" t="s">
        <v>8572</v>
      </c>
      <c r="N2590" s="4" t="s">
        <v>8573</v>
      </c>
      <c r="S2590" s="4" t="s">
        <v>96</v>
      </c>
      <c r="T2590" s="4" t="s">
        <v>97</v>
      </c>
      <c r="W2590" s="4" t="s">
        <v>126</v>
      </c>
      <c r="X2590" s="4" t="s">
        <v>9703</v>
      </c>
      <c r="Y2590" s="4" t="s">
        <v>100</v>
      </c>
      <c r="Z2590" s="4" t="s">
        <v>101</v>
      </c>
      <c r="AC2590" s="4">
        <v>53</v>
      </c>
      <c r="AD2590" s="4" t="s">
        <v>151</v>
      </c>
      <c r="AE2590" s="4" t="s">
        <v>152</v>
      </c>
      <c r="AJ2590" s="4" t="s">
        <v>34</v>
      </c>
      <c r="AK2590" s="4" t="s">
        <v>35</v>
      </c>
      <c r="AL2590" s="4" t="s">
        <v>222</v>
      </c>
      <c r="AM2590" s="4" t="s">
        <v>223</v>
      </c>
      <c r="AT2590" s="4" t="s">
        <v>82</v>
      </c>
      <c r="AU2590" s="4" t="s">
        <v>83</v>
      </c>
      <c r="AV2590" s="4" t="s">
        <v>10751</v>
      </c>
      <c r="AW2590" s="4" t="s">
        <v>3093</v>
      </c>
      <c r="BG2590" s="4" t="s">
        <v>82</v>
      </c>
      <c r="BH2590" s="4" t="s">
        <v>83</v>
      </c>
      <c r="BI2590" s="4" t="s">
        <v>8583</v>
      </c>
      <c r="BJ2590" s="4" t="s">
        <v>8584</v>
      </c>
      <c r="BK2590" s="4" t="s">
        <v>82</v>
      </c>
      <c r="BL2590" s="4" t="s">
        <v>83</v>
      </c>
      <c r="BM2590" s="4" t="s">
        <v>8585</v>
      </c>
      <c r="BN2590" s="4" t="s">
        <v>8586</v>
      </c>
      <c r="BO2590" s="4" t="s">
        <v>82</v>
      </c>
      <c r="BP2590" s="4" t="s">
        <v>83</v>
      </c>
      <c r="BQ2590" s="4" t="s">
        <v>8587</v>
      </c>
      <c r="BR2590" s="4" t="s">
        <v>8588</v>
      </c>
      <c r="BS2590" s="4" t="s">
        <v>8589</v>
      </c>
      <c r="BT2590" s="4" t="s">
        <v>8590</v>
      </c>
    </row>
    <row r="2591" spans="1:72" ht="13.5" customHeight="1">
      <c r="A2591" s="6" t="str">
        <f>HYPERLINK("http://kyu.snu.ac.kr/sdhj/index.jsp?type=hj/GK14791_00IM0001_169b.jpg","1870_해북촌_169b")</f>
        <v>1870_해북촌_169b</v>
      </c>
      <c r="B2591" s="4">
        <v>1870</v>
      </c>
      <c r="C2591" s="4" t="s">
        <v>9297</v>
      </c>
      <c r="D2591" s="4" t="s">
        <v>9298</v>
      </c>
      <c r="E2591" s="4">
        <v>2590</v>
      </c>
      <c r="F2591" s="4">
        <v>16</v>
      </c>
      <c r="G2591" s="4" t="s">
        <v>7883</v>
      </c>
      <c r="H2591" s="4" t="s">
        <v>7884</v>
      </c>
      <c r="I2591" s="4">
        <v>11</v>
      </c>
      <c r="L2591" s="4">
        <v>1</v>
      </c>
      <c r="M2591" s="4" t="s">
        <v>8572</v>
      </c>
      <c r="N2591" s="4" t="s">
        <v>8573</v>
      </c>
      <c r="S2591" s="4" t="s">
        <v>116</v>
      </c>
      <c r="T2591" s="4" t="s">
        <v>117</v>
      </c>
      <c r="Y2591" s="4" t="s">
        <v>8591</v>
      </c>
      <c r="Z2591" s="4" t="s">
        <v>8592</v>
      </c>
      <c r="AC2591" s="4">
        <v>24</v>
      </c>
      <c r="AD2591" s="4" t="s">
        <v>448</v>
      </c>
      <c r="AE2591" s="4" t="s">
        <v>449</v>
      </c>
    </row>
    <row r="2592" spans="1:72" ht="13.5" customHeight="1">
      <c r="A2592" s="6" t="str">
        <f>HYPERLINK("http://kyu.snu.ac.kr/sdhj/index.jsp?type=hj/GK14791_00IM0001_169b.jpg","1870_해북촌_169b")</f>
        <v>1870_해북촌_169b</v>
      </c>
      <c r="B2592" s="4">
        <v>1870</v>
      </c>
      <c r="C2592" s="4" t="s">
        <v>9417</v>
      </c>
      <c r="D2592" s="4" t="s">
        <v>9418</v>
      </c>
      <c r="E2592" s="4">
        <v>2591</v>
      </c>
      <c r="F2592" s="4">
        <v>16</v>
      </c>
      <c r="G2592" s="4" t="s">
        <v>7883</v>
      </c>
      <c r="H2592" s="4" t="s">
        <v>7884</v>
      </c>
      <c r="I2592" s="4">
        <v>11</v>
      </c>
      <c r="L2592" s="4">
        <v>1</v>
      </c>
      <c r="M2592" s="4" t="s">
        <v>8572</v>
      </c>
      <c r="N2592" s="4" t="s">
        <v>8573</v>
      </c>
      <c r="T2592" s="4" t="s">
        <v>9574</v>
      </c>
      <c r="U2592" s="4" t="s">
        <v>138</v>
      </c>
      <c r="V2592" s="4" t="s">
        <v>139</v>
      </c>
      <c r="Y2592" s="4" t="s">
        <v>3449</v>
      </c>
      <c r="Z2592" s="4" t="s">
        <v>3450</v>
      </c>
      <c r="AD2592" s="4" t="s">
        <v>621</v>
      </c>
      <c r="AE2592" s="4" t="s">
        <v>622</v>
      </c>
    </row>
    <row r="2593" spans="1:72" ht="13.5" customHeight="1">
      <c r="A2593" s="6" t="str">
        <f>HYPERLINK("http://kyu.snu.ac.kr/sdhj/index.jsp?type=hj/GK14791_00IM0001_169b.jpg","1870_해북촌_169b")</f>
        <v>1870_해북촌_169b</v>
      </c>
      <c r="B2593" s="4">
        <v>1870</v>
      </c>
      <c r="C2593" s="4" t="s">
        <v>9417</v>
      </c>
      <c r="D2593" s="4" t="s">
        <v>9418</v>
      </c>
      <c r="E2593" s="4">
        <v>2592</v>
      </c>
      <c r="F2593" s="4">
        <v>16</v>
      </c>
      <c r="G2593" s="4" t="s">
        <v>7883</v>
      </c>
      <c r="H2593" s="4" t="s">
        <v>7884</v>
      </c>
      <c r="I2593" s="4">
        <v>11</v>
      </c>
      <c r="L2593" s="4">
        <v>1</v>
      </c>
      <c r="M2593" s="4" t="s">
        <v>8572</v>
      </c>
      <c r="N2593" s="4" t="s">
        <v>8573</v>
      </c>
      <c r="T2593" s="4" t="s">
        <v>9574</v>
      </c>
      <c r="U2593" s="4" t="s">
        <v>284</v>
      </c>
      <c r="V2593" s="4" t="s">
        <v>285</v>
      </c>
      <c r="Y2593" s="4" t="s">
        <v>8593</v>
      </c>
      <c r="Z2593" s="4" t="s">
        <v>8594</v>
      </c>
      <c r="AD2593" s="4" t="s">
        <v>414</v>
      </c>
      <c r="AE2593" s="4" t="s">
        <v>415</v>
      </c>
    </row>
    <row r="2594" spans="1:72" ht="13.5" customHeight="1">
      <c r="A2594" s="6" t="str">
        <f>HYPERLINK("http://kyu.snu.ac.kr/sdhj/index.jsp?type=hj/GK14791_00IM0001_169b.jpg","1870_해북촌_169b")</f>
        <v>1870_해북촌_169b</v>
      </c>
      <c r="B2594" s="4">
        <v>1870</v>
      </c>
      <c r="C2594" s="4" t="s">
        <v>9417</v>
      </c>
      <c r="D2594" s="4" t="s">
        <v>9418</v>
      </c>
      <c r="E2594" s="4">
        <v>2593</v>
      </c>
      <c r="F2594" s="4">
        <v>16</v>
      </c>
      <c r="G2594" s="4" t="s">
        <v>7883</v>
      </c>
      <c r="H2594" s="4" t="s">
        <v>7884</v>
      </c>
      <c r="I2594" s="4">
        <v>11</v>
      </c>
      <c r="L2594" s="4">
        <v>2</v>
      </c>
      <c r="M2594" s="4" t="s">
        <v>8595</v>
      </c>
      <c r="N2594" s="4" t="s">
        <v>8596</v>
      </c>
      <c r="T2594" s="4" t="s">
        <v>9436</v>
      </c>
      <c r="U2594" s="4" t="s">
        <v>73</v>
      </c>
      <c r="V2594" s="4" t="s">
        <v>74</v>
      </c>
      <c r="W2594" s="4" t="s">
        <v>426</v>
      </c>
      <c r="X2594" s="4" t="s">
        <v>427</v>
      </c>
      <c r="Y2594" s="4" t="s">
        <v>8597</v>
      </c>
      <c r="Z2594" s="4" t="s">
        <v>8598</v>
      </c>
      <c r="AC2594" s="4">
        <v>54</v>
      </c>
      <c r="AD2594" s="4" t="s">
        <v>151</v>
      </c>
      <c r="AE2594" s="4" t="s">
        <v>152</v>
      </c>
      <c r="AJ2594" s="4" t="s">
        <v>34</v>
      </c>
      <c r="AK2594" s="4" t="s">
        <v>35</v>
      </c>
      <c r="AL2594" s="4" t="s">
        <v>428</v>
      </c>
      <c r="AM2594" s="4" t="s">
        <v>429</v>
      </c>
      <c r="AT2594" s="4" t="s">
        <v>82</v>
      </c>
      <c r="AU2594" s="4" t="s">
        <v>83</v>
      </c>
      <c r="AV2594" s="4" t="s">
        <v>6785</v>
      </c>
      <c r="AW2594" s="4" t="s">
        <v>6786</v>
      </c>
      <c r="BG2594" s="4" t="s">
        <v>82</v>
      </c>
      <c r="BH2594" s="4" t="s">
        <v>83</v>
      </c>
      <c r="BI2594" s="4" t="s">
        <v>6787</v>
      </c>
      <c r="BJ2594" s="4" t="s">
        <v>6788</v>
      </c>
      <c r="BK2594" s="4" t="s">
        <v>82</v>
      </c>
      <c r="BL2594" s="4" t="s">
        <v>83</v>
      </c>
      <c r="BM2594" s="4" t="s">
        <v>2732</v>
      </c>
      <c r="BN2594" s="4" t="s">
        <v>2733</v>
      </c>
      <c r="BO2594" s="4" t="s">
        <v>82</v>
      </c>
      <c r="BP2594" s="4" t="s">
        <v>83</v>
      </c>
      <c r="BQ2594" s="4" t="s">
        <v>9002</v>
      </c>
      <c r="BR2594" s="4" t="s">
        <v>6790</v>
      </c>
      <c r="BS2594" s="4" t="s">
        <v>727</v>
      </c>
      <c r="BT2594" s="4" t="s">
        <v>728</v>
      </c>
    </row>
    <row r="2595" spans="1:72" ht="13.5" customHeight="1">
      <c r="A2595" s="6" t="str">
        <f>HYPERLINK("http://kyu.snu.ac.kr/sdhj/index.jsp?type=hj/GK14791_00IM0001_169b.jpg","1870_해북촌_169b")</f>
        <v>1870_해북촌_169b</v>
      </c>
      <c r="B2595" s="4">
        <v>1870</v>
      </c>
      <c r="C2595" s="4" t="s">
        <v>9142</v>
      </c>
      <c r="D2595" s="4" t="s">
        <v>9143</v>
      </c>
      <c r="E2595" s="4">
        <v>2594</v>
      </c>
      <c r="F2595" s="4">
        <v>16</v>
      </c>
      <c r="G2595" s="4" t="s">
        <v>7883</v>
      </c>
      <c r="H2595" s="4" t="s">
        <v>7884</v>
      </c>
      <c r="I2595" s="4">
        <v>11</v>
      </c>
      <c r="L2595" s="4">
        <v>2</v>
      </c>
      <c r="M2595" s="4" t="s">
        <v>8595</v>
      </c>
      <c r="N2595" s="4" t="s">
        <v>8596</v>
      </c>
      <c r="S2595" s="4" t="s">
        <v>214</v>
      </c>
      <c r="T2595" s="4" t="s">
        <v>215</v>
      </c>
      <c r="W2595" s="4" t="s">
        <v>2414</v>
      </c>
      <c r="X2595" s="4" t="s">
        <v>2415</v>
      </c>
      <c r="Y2595" s="4" t="s">
        <v>100</v>
      </c>
      <c r="Z2595" s="4" t="s">
        <v>101</v>
      </c>
      <c r="AC2595" s="4">
        <v>75</v>
      </c>
      <c r="AD2595" s="4" t="s">
        <v>218</v>
      </c>
      <c r="AE2595" s="4" t="s">
        <v>219</v>
      </c>
    </row>
    <row r="2596" spans="1:72" ht="13.5" customHeight="1">
      <c r="A2596" s="6" t="str">
        <f>HYPERLINK("http://kyu.snu.ac.kr/sdhj/index.jsp?type=hj/GK14791_00IM0001_169b.jpg","1870_해북촌_169b")</f>
        <v>1870_해북촌_169b</v>
      </c>
      <c r="B2596" s="4">
        <v>1870</v>
      </c>
      <c r="C2596" s="4" t="s">
        <v>9440</v>
      </c>
      <c r="D2596" s="4" t="s">
        <v>9441</v>
      </c>
      <c r="E2596" s="4">
        <v>2595</v>
      </c>
      <c r="F2596" s="4">
        <v>16</v>
      </c>
      <c r="G2596" s="4" t="s">
        <v>7883</v>
      </c>
      <c r="H2596" s="4" t="s">
        <v>7884</v>
      </c>
      <c r="I2596" s="4">
        <v>11</v>
      </c>
      <c r="L2596" s="4">
        <v>2</v>
      </c>
      <c r="M2596" s="4" t="s">
        <v>8595</v>
      </c>
      <c r="N2596" s="4" t="s">
        <v>8596</v>
      </c>
      <c r="S2596" s="4" t="s">
        <v>96</v>
      </c>
      <c r="T2596" s="4" t="s">
        <v>97</v>
      </c>
      <c r="W2596" s="4" t="s">
        <v>580</v>
      </c>
      <c r="X2596" s="4" t="s">
        <v>581</v>
      </c>
      <c r="Y2596" s="4" t="s">
        <v>100</v>
      </c>
      <c r="Z2596" s="4" t="s">
        <v>101</v>
      </c>
      <c r="AC2596" s="4">
        <v>43</v>
      </c>
      <c r="AD2596" s="4" t="s">
        <v>274</v>
      </c>
      <c r="AE2596" s="4" t="s">
        <v>275</v>
      </c>
      <c r="AJ2596" s="4" t="s">
        <v>104</v>
      </c>
      <c r="AK2596" s="4" t="s">
        <v>105</v>
      </c>
      <c r="AL2596" s="4" t="s">
        <v>202</v>
      </c>
      <c r="AM2596" s="4" t="s">
        <v>203</v>
      </c>
      <c r="AT2596" s="4" t="s">
        <v>82</v>
      </c>
      <c r="AU2596" s="4" t="s">
        <v>83</v>
      </c>
      <c r="AV2596" s="4" t="s">
        <v>8599</v>
      </c>
      <c r="AW2596" s="4" t="s">
        <v>2905</v>
      </c>
      <c r="BG2596" s="4" t="s">
        <v>82</v>
      </c>
      <c r="BH2596" s="4" t="s">
        <v>83</v>
      </c>
      <c r="BI2596" s="4" t="s">
        <v>8600</v>
      </c>
      <c r="BJ2596" s="4" t="s">
        <v>8601</v>
      </c>
      <c r="BK2596" s="4" t="s">
        <v>82</v>
      </c>
      <c r="BL2596" s="4" t="s">
        <v>83</v>
      </c>
      <c r="BM2596" s="4" t="s">
        <v>8602</v>
      </c>
      <c r="BN2596" s="4" t="s">
        <v>8603</v>
      </c>
      <c r="BO2596" s="4" t="s">
        <v>82</v>
      </c>
      <c r="BP2596" s="4" t="s">
        <v>83</v>
      </c>
      <c r="BQ2596" s="4" t="s">
        <v>8604</v>
      </c>
      <c r="BR2596" s="4" t="s">
        <v>8605</v>
      </c>
      <c r="BS2596" s="4" t="s">
        <v>115</v>
      </c>
      <c r="BT2596" s="4" t="s">
        <v>10752</v>
      </c>
    </row>
    <row r="2597" spans="1:72" ht="13.5" customHeight="1">
      <c r="A2597" s="6" t="str">
        <f>HYPERLINK("http://kyu.snu.ac.kr/sdhj/index.jsp?type=hj/GK14791_00IM0001_169b.jpg","1870_해북촌_169b")</f>
        <v>1870_해북촌_169b</v>
      </c>
      <c r="B2597" s="4">
        <v>1870</v>
      </c>
      <c r="C2597" s="4" t="s">
        <v>9337</v>
      </c>
      <c r="D2597" s="4" t="s">
        <v>9338</v>
      </c>
      <c r="E2597" s="4">
        <v>2596</v>
      </c>
      <c r="F2597" s="4">
        <v>16</v>
      </c>
      <c r="G2597" s="4" t="s">
        <v>7883</v>
      </c>
      <c r="H2597" s="4" t="s">
        <v>7884</v>
      </c>
      <c r="I2597" s="4">
        <v>11</v>
      </c>
      <c r="L2597" s="4">
        <v>2</v>
      </c>
      <c r="M2597" s="4" t="s">
        <v>8595</v>
      </c>
      <c r="N2597" s="4" t="s">
        <v>8596</v>
      </c>
      <c r="S2597" s="4" t="s">
        <v>165</v>
      </c>
      <c r="T2597" s="4" t="s">
        <v>166</v>
      </c>
      <c r="Y2597" s="4" t="s">
        <v>8606</v>
      </c>
      <c r="Z2597" s="4" t="s">
        <v>8607</v>
      </c>
      <c r="AC2597" s="4">
        <v>48</v>
      </c>
      <c r="AD2597" s="4" t="s">
        <v>536</v>
      </c>
      <c r="AE2597" s="4" t="s">
        <v>537</v>
      </c>
    </row>
    <row r="2598" spans="1:72" ht="13.5" customHeight="1">
      <c r="A2598" s="6" t="str">
        <f>HYPERLINK("http://kyu.snu.ac.kr/sdhj/index.jsp?type=hj/GK14791_00IM0001_169b.jpg","1870_해북촌_169b")</f>
        <v>1870_해북촌_169b</v>
      </c>
      <c r="B2598" s="4">
        <v>1870</v>
      </c>
      <c r="C2598" s="4" t="s">
        <v>9440</v>
      </c>
      <c r="D2598" s="4" t="s">
        <v>9441</v>
      </c>
      <c r="E2598" s="4">
        <v>2597</v>
      </c>
      <c r="F2598" s="4">
        <v>16</v>
      </c>
      <c r="G2598" s="4" t="s">
        <v>7883</v>
      </c>
      <c r="H2598" s="4" t="s">
        <v>7884</v>
      </c>
      <c r="I2598" s="4">
        <v>11</v>
      </c>
      <c r="L2598" s="4">
        <v>2</v>
      </c>
      <c r="M2598" s="4" t="s">
        <v>8595</v>
      </c>
      <c r="N2598" s="4" t="s">
        <v>8596</v>
      </c>
      <c r="S2598" s="4" t="s">
        <v>116</v>
      </c>
      <c r="T2598" s="4" t="s">
        <v>117</v>
      </c>
      <c r="Y2598" s="4" t="s">
        <v>8608</v>
      </c>
      <c r="Z2598" s="4" t="s">
        <v>5581</v>
      </c>
      <c r="AC2598" s="4">
        <v>25</v>
      </c>
      <c r="AD2598" s="4" t="s">
        <v>448</v>
      </c>
      <c r="AE2598" s="4" t="s">
        <v>449</v>
      </c>
    </row>
    <row r="2599" spans="1:72" ht="13.5" customHeight="1">
      <c r="A2599" s="6" t="str">
        <f>HYPERLINK("http://kyu.snu.ac.kr/sdhj/index.jsp?type=hj/GK14791_00IM0001_169b.jpg","1870_해북촌_169b")</f>
        <v>1870_해북촌_169b</v>
      </c>
      <c r="B2599" s="4">
        <v>1870</v>
      </c>
      <c r="C2599" s="4" t="s">
        <v>9440</v>
      </c>
      <c r="D2599" s="4" t="s">
        <v>9441</v>
      </c>
      <c r="E2599" s="4">
        <v>2598</v>
      </c>
      <c r="F2599" s="4">
        <v>16</v>
      </c>
      <c r="G2599" s="4" t="s">
        <v>7883</v>
      </c>
      <c r="H2599" s="4" t="s">
        <v>7884</v>
      </c>
      <c r="I2599" s="4">
        <v>11</v>
      </c>
      <c r="L2599" s="4">
        <v>2</v>
      </c>
      <c r="M2599" s="4" t="s">
        <v>8595</v>
      </c>
      <c r="N2599" s="4" t="s">
        <v>8596</v>
      </c>
      <c r="T2599" s="4" t="s">
        <v>9442</v>
      </c>
      <c r="U2599" s="4" t="s">
        <v>138</v>
      </c>
      <c r="V2599" s="4" t="s">
        <v>139</v>
      </c>
      <c r="Y2599" s="4" t="s">
        <v>8609</v>
      </c>
      <c r="Z2599" s="4" t="s">
        <v>8610</v>
      </c>
      <c r="AD2599" s="4" t="s">
        <v>184</v>
      </c>
      <c r="AE2599" s="4" t="s">
        <v>185</v>
      </c>
    </row>
    <row r="2600" spans="1:72" ht="13.5" customHeight="1">
      <c r="A2600" s="6" t="str">
        <f>HYPERLINK("http://kyu.snu.ac.kr/sdhj/index.jsp?type=hj/GK14791_00IM0001_169b.jpg","1870_해북촌_169b")</f>
        <v>1870_해북촌_169b</v>
      </c>
      <c r="B2600" s="4">
        <v>1870</v>
      </c>
      <c r="C2600" s="4" t="s">
        <v>9440</v>
      </c>
      <c r="D2600" s="4" t="s">
        <v>9441</v>
      </c>
      <c r="E2600" s="4">
        <v>2599</v>
      </c>
      <c r="F2600" s="4">
        <v>16</v>
      </c>
      <c r="G2600" s="4" t="s">
        <v>7883</v>
      </c>
      <c r="H2600" s="4" t="s">
        <v>7884</v>
      </c>
      <c r="I2600" s="4">
        <v>11</v>
      </c>
      <c r="L2600" s="4">
        <v>3</v>
      </c>
      <c r="M2600" s="4" t="s">
        <v>8611</v>
      </c>
      <c r="N2600" s="4" t="s">
        <v>8612</v>
      </c>
      <c r="T2600" s="4" t="s">
        <v>9448</v>
      </c>
      <c r="U2600" s="4" t="s">
        <v>73</v>
      </c>
      <c r="V2600" s="4" t="s">
        <v>74</v>
      </c>
      <c r="W2600" s="4" t="s">
        <v>126</v>
      </c>
      <c r="X2600" s="4" t="s">
        <v>9452</v>
      </c>
      <c r="Y2600" s="4" t="s">
        <v>8613</v>
      </c>
      <c r="Z2600" s="4" t="s">
        <v>8614</v>
      </c>
      <c r="AC2600" s="4">
        <v>60</v>
      </c>
      <c r="AD2600" s="4" t="s">
        <v>410</v>
      </c>
      <c r="AE2600" s="4" t="s">
        <v>411</v>
      </c>
      <c r="AJ2600" s="4" t="s">
        <v>34</v>
      </c>
      <c r="AK2600" s="4" t="s">
        <v>35</v>
      </c>
      <c r="AL2600" s="4" t="s">
        <v>572</v>
      </c>
      <c r="AM2600" s="4" t="s">
        <v>573</v>
      </c>
      <c r="AT2600" s="4" t="s">
        <v>82</v>
      </c>
      <c r="AU2600" s="4" t="s">
        <v>83</v>
      </c>
      <c r="AV2600" s="4" t="s">
        <v>6098</v>
      </c>
      <c r="AW2600" s="4" t="s">
        <v>6099</v>
      </c>
      <c r="BG2600" s="4" t="s">
        <v>82</v>
      </c>
      <c r="BH2600" s="4" t="s">
        <v>83</v>
      </c>
      <c r="BI2600" s="4" t="s">
        <v>8566</v>
      </c>
      <c r="BJ2600" s="4" t="s">
        <v>8567</v>
      </c>
      <c r="BK2600" s="4" t="s">
        <v>82</v>
      </c>
      <c r="BL2600" s="4" t="s">
        <v>83</v>
      </c>
      <c r="BM2600" s="4" t="s">
        <v>8568</v>
      </c>
      <c r="BN2600" s="4" t="s">
        <v>678</v>
      </c>
      <c r="BO2600" s="4" t="s">
        <v>82</v>
      </c>
      <c r="BP2600" s="4" t="s">
        <v>83</v>
      </c>
      <c r="BQ2600" s="4" t="s">
        <v>8615</v>
      </c>
      <c r="BR2600" s="4" t="s">
        <v>8616</v>
      </c>
      <c r="BS2600" s="4" t="s">
        <v>6224</v>
      </c>
      <c r="BT2600" s="4" t="s">
        <v>6225</v>
      </c>
    </row>
    <row r="2601" spans="1:72" ht="13.5" customHeight="1">
      <c r="A2601" s="6" t="str">
        <f>HYPERLINK("http://kyu.snu.ac.kr/sdhj/index.jsp?type=hj/GK14791_00IM0001_169b.jpg","1870_해북촌_169b")</f>
        <v>1870_해북촌_169b</v>
      </c>
      <c r="B2601" s="4">
        <v>1870</v>
      </c>
      <c r="C2601" s="4" t="s">
        <v>9269</v>
      </c>
      <c r="D2601" s="4" t="s">
        <v>9270</v>
      </c>
      <c r="E2601" s="4">
        <v>2600</v>
      </c>
      <c r="F2601" s="4">
        <v>16</v>
      </c>
      <c r="G2601" s="4" t="s">
        <v>7883</v>
      </c>
      <c r="H2601" s="4" t="s">
        <v>7884</v>
      </c>
      <c r="I2601" s="4">
        <v>11</v>
      </c>
      <c r="L2601" s="4">
        <v>3</v>
      </c>
      <c r="M2601" s="4" t="s">
        <v>8611</v>
      </c>
      <c r="N2601" s="4" t="s">
        <v>8612</v>
      </c>
      <c r="S2601" s="4" t="s">
        <v>96</v>
      </c>
      <c r="T2601" s="4" t="s">
        <v>97</v>
      </c>
      <c r="W2601" s="4" t="s">
        <v>2481</v>
      </c>
      <c r="X2601" s="4" t="s">
        <v>2482</v>
      </c>
      <c r="Y2601" s="4" t="s">
        <v>100</v>
      </c>
      <c r="Z2601" s="4" t="s">
        <v>101</v>
      </c>
      <c r="AC2601" s="4">
        <v>60</v>
      </c>
      <c r="AD2601" s="4" t="s">
        <v>410</v>
      </c>
      <c r="AE2601" s="4" t="s">
        <v>411</v>
      </c>
      <c r="AJ2601" s="4" t="s">
        <v>34</v>
      </c>
      <c r="AK2601" s="4" t="s">
        <v>35</v>
      </c>
      <c r="AL2601" s="4" t="s">
        <v>2479</v>
      </c>
      <c r="AM2601" s="4" t="s">
        <v>2480</v>
      </c>
      <c r="AT2601" s="4" t="s">
        <v>82</v>
      </c>
      <c r="AU2601" s="4" t="s">
        <v>83</v>
      </c>
      <c r="AV2601" s="4" t="s">
        <v>8617</v>
      </c>
      <c r="AW2601" s="4" t="s">
        <v>3312</v>
      </c>
      <c r="BG2601" s="4" t="s">
        <v>82</v>
      </c>
      <c r="BH2601" s="4" t="s">
        <v>83</v>
      </c>
      <c r="BI2601" s="4" t="s">
        <v>8618</v>
      </c>
      <c r="BJ2601" s="4" t="s">
        <v>8619</v>
      </c>
      <c r="BK2601" s="4" t="s">
        <v>82</v>
      </c>
      <c r="BL2601" s="4" t="s">
        <v>83</v>
      </c>
      <c r="BM2601" s="4" t="s">
        <v>10753</v>
      </c>
      <c r="BN2601" s="4" t="s">
        <v>10754</v>
      </c>
      <c r="BO2601" s="4" t="s">
        <v>82</v>
      </c>
      <c r="BP2601" s="4" t="s">
        <v>83</v>
      </c>
      <c r="BQ2601" s="4" t="s">
        <v>8620</v>
      </c>
      <c r="BR2601" s="4" t="s">
        <v>8621</v>
      </c>
      <c r="BS2601" s="4" t="s">
        <v>202</v>
      </c>
      <c r="BT2601" s="4" t="s">
        <v>203</v>
      </c>
    </row>
    <row r="2602" spans="1:72" ht="13.5" customHeight="1">
      <c r="A2602" s="6" t="str">
        <f>HYPERLINK("http://kyu.snu.ac.kr/sdhj/index.jsp?type=hj/GK14791_00IM0001_169b.jpg","1870_해북촌_169b")</f>
        <v>1870_해북촌_169b</v>
      </c>
      <c r="B2602" s="4">
        <v>1870</v>
      </c>
      <c r="C2602" s="4" t="s">
        <v>9261</v>
      </c>
      <c r="D2602" s="4" t="s">
        <v>9262</v>
      </c>
      <c r="E2602" s="4">
        <v>2601</v>
      </c>
      <c r="F2602" s="4">
        <v>16</v>
      </c>
      <c r="G2602" s="4" t="s">
        <v>7883</v>
      </c>
      <c r="H2602" s="4" t="s">
        <v>7884</v>
      </c>
      <c r="I2602" s="4">
        <v>11</v>
      </c>
      <c r="L2602" s="4">
        <v>3</v>
      </c>
      <c r="M2602" s="4" t="s">
        <v>8611</v>
      </c>
      <c r="N2602" s="4" t="s">
        <v>8612</v>
      </c>
      <c r="S2602" s="4" t="s">
        <v>116</v>
      </c>
      <c r="T2602" s="4" t="s">
        <v>117</v>
      </c>
      <c r="Y2602" s="4" t="s">
        <v>8622</v>
      </c>
      <c r="Z2602" s="4" t="s">
        <v>4027</v>
      </c>
      <c r="AC2602" s="4">
        <v>40</v>
      </c>
      <c r="AD2602" s="4" t="s">
        <v>308</v>
      </c>
      <c r="AE2602" s="4" t="s">
        <v>309</v>
      </c>
    </row>
    <row r="2603" spans="1:72" ht="13.5" customHeight="1">
      <c r="A2603" s="6" t="str">
        <f>HYPERLINK("http://kyu.snu.ac.kr/sdhj/index.jsp?type=hj/GK14791_00IM0001_169b.jpg","1870_해북촌_169b")</f>
        <v>1870_해북촌_169b</v>
      </c>
      <c r="B2603" s="4">
        <v>1870</v>
      </c>
      <c r="C2603" s="4" t="s">
        <v>9450</v>
      </c>
      <c r="D2603" s="4" t="s">
        <v>9451</v>
      </c>
      <c r="E2603" s="4">
        <v>2602</v>
      </c>
      <c r="F2603" s="4">
        <v>16</v>
      </c>
      <c r="G2603" s="4" t="s">
        <v>7883</v>
      </c>
      <c r="H2603" s="4" t="s">
        <v>7884</v>
      </c>
      <c r="I2603" s="4">
        <v>11</v>
      </c>
      <c r="L2603" s="4">
        <v>3</v>
      </c>
      <c r="M2603" s="4" t="s">
        <v>8611</v>
      </c>
      <c r="N2603" s="4" t="s">
        <v>8612</v>
      </c>
      <c r="S2603" s="4" t="s">
        <v>124</v>
      </c>
      <c r="T2603" s="4" t="s">
        <v>125</v>
      </c>
      <c r="W2603" s="4" t="s">
        <v>1269</v>
      </c>
      <c r="X2603" s="4" t="s">
        <v>585</v>
      </c>
      <c r="Y2603" s="4" t="s">
        <v>100</v>
      </c>
      <c r="Z2603" s="4" t="s">
        <v>101</v>
      </c>
      <c r="AC2603" s="4">
        <v>40</v>
      </c>
      <c r="AD2603" s="4" t="s">
        <v>308</v>
      </c>
      <c r="AE2603" s="4" t="s">
        <v>309</v>
      </c>
    </row>
    <row r="2604" spans="1:72" ht="13.5" customHeight="1">
      <c r="A2604" s="6" t="str">
        <f>HYPERLINK("http://kyu.snu.ac.kr/sdhj/index.jsp?type=hj/GK14791_00IM0001_169b.jpg","1870_해북촌_169b")</f>
        <v>1870_해북촌_169b</v>
      </c>
      <c r="B2604" s="4">
        <v>1870</v>
      </c>
      <c r="C2604" s="4" t="s">
        <v>9450</v>
      </c>
      <c r="D2604" s="4" t="s">
        <v>9451</v>
      </c>
      <c r="E2604" s="4">
        <v>2603</v>
      </c>
      <c r="F2604" s="4">
        <v>16</v>
      </c>
      <c r="G2604" s="4" t="s">
        <v>7883</v>
      </c>
      <c r="H2604" s="4" t="s">
        <v>7884</v>
      </c>
      <c r="I2604" s="4">
        <v>11</v>
      </c>
      <c r="L2604" s="4">
        <v>3</v>
      </c>
      <c r="M2604" s="4" t="s">
        <v>8611</v>
      </c>
      <c r="N2604" s="4" t="s">
        <v>8612</v>
      </c>
      <c r="T2604" s="4" t="s">
        <v>9453</v>
      </c>
      <c r="U2604" s="4" t="s">
        <v>138</v>
      </c>
      <c r="V2604" s="4" t="s">
        <v>139</v>
      </c>
      <c r="Y2604" s="4" t="s">
        <v>8623</v>
      </c>
      <c r="Z2604" s="4" t="s">
        <v>8624</v>
      </c>
      <c r="AD2604" s="4" t="s">
        <v>184</v>
      </c>
      <c r="AE2604" s="4" t="s">
        <v>185</v>
      </c>
    </row>
    <row r="2605" spans="1:72" ht="13.5" customHeight="1">
      <c r="A2605" s="6" t="str">
        <f>HYPERLINK("http://kyu.snu.ac.kr/sdhj/index.jsp?type=hj/GK14791_00IM0001_169b.jpg","1870_해북촌_169b")</f>
        <v>1870_해북촌_169b</v>
      </c>
      <c r="B2605" s="4">
        <v>1870</v>
      </c>
      <c r="C2605" s="4" t="s">
        <v>9450</v>
      </c>
      <c r="D2605" s="4" t="s">
        <v>9451</v>
      </c>
      <c r="E2605" s="4">
        <v>2604</v>
      </c>
      <c r="F2605" s="4">
        <v>16</v>
      </c>
      <c r="G2605" s="4" t="s">
        <v>7883</v>
      </c>
      <c r="H2605" s="4" t="s">
        <v>7884</v>
      </c>
      <c r="I2605" s="4">
        <v>11</v>
      </c>
      <c r="L2605" s="4">
        <v>4</v>
      </c>
      <c r="M2605" s="4" t="s">
        <v>8625</v>
      </c>
      <c r="N2605" s="4" t="s">
        <v>8626</v>
      </c>
      <c r="T2605" s="4" t="s">
        <v>9121</v>
      </c>
      <c r="U2605" s="4" t="s">
        <v>73</v>
      </c>
      <c r="V2605" s="4" t="s">
        <v>74</v>
      </c>
      <c r="W2605" s="4" t="s">
        <v>426</v>
      </c>
      <c r="X2605" s="4" t="s">
        <v>427</v>
      </c>
      <c r="Y2605" s="4" t="s">
        <v>8627</v>
      </c>
      <c r="Z2605" s="4" t="s">
        <v>8628</v>
      </c>
      <c r="AC2605" s="4">
        <v>80</v>
      </c>
      <c r="AD2605" s="4" t="s">
        <v>1027</v>
      </c>
      <c r="AE2605" s="4" t="s">
        <v>1028</v>
      </c>
      <c r="AJ2605" s="4" t="s">
        <v>34</v>
      </c>
      <c r="AK2605" s="4" t="s">
        <v>35</v>
      </c>
      <c r="AL2605" s="4" t="s">
        <v>428</v>
      </c>
      <c r="AM2605" s="4" t="s">
        <v>429</v>
      </c>
      <c r="AT2605" s="4" t="s">
        <v>336</v>
      </c>
      <c r="AU2605" s="4" t="s">
        <v>337</v>
      </c>
      <c r="AV2605" s="4" t="s">
        <v>8163</v>
      </c>
      <c r="AW2605" s="4" t="s">
        <v>8164</v>
      </c>
      <c r="BG2605" s="4" t="s">
        <v>2684</v>
      </c>
      <c r="BH2605" s="4" t="s">
        <v>2685</v>
      </c>
      <c r="BI2605" s="4" t="s">
        <v>5231</v>
      </c>
      <c r="BJ2605" s="4" t="s">
        <v>5232</v>
      </c>
      <c r="BK2605" s="4" t="s">
        <v>82</v>
      </c>
      <c r="BL2605" s="4" t="s">
        <v>83</v>
      </c>
      <c r="BM2605" s="4" t="s">
        <v>9672</v>
      </c>
      <c r="BN2605" s="4" t="s">
        <v>10755</v>
      </c>
      <c r="BO2605" s="4" t="s">
        <v>82</v>
      </c>
      <c r="BP2605" s="4" t="s">
        <v>83</v>
      </c>
      <c r="BQ2605" s="4" t="s">
        <v>8629</v>
      </c>
      <c r="BR2605" s="4" t="s">
        <v>8630</v>
      </c>
      <c r="BS2605" s="4" t="s">
        <v>400</v>
      </c>
      <c r="BT2605" s="4" t="s">
        <v>401</v>
      </c>
    </row>
    <row r="2606" spans="1:72" ht="13.5" customHeight="1">
      <c r="A2606" s="6" t="str">
        <f>HYPERLINK("http://kyu.snu.ac.kr/sdhj/index.jsp?type=hj/GK14791_00IM0001_169b.jpg","1870_해북촌_169b")</f>
        <v>1870_해북촌_169b</v>
      </c>
      <c r="B2606" s="4">
        <v>1870</v>
      </c>
      <c r="C2606" s="4" t="s">
        <v>9484</v>
      </c>
      <c r="D2606" s="4" t="s">
        <v>9485</v>
      </c>
      <c r="E2606" s="4">
        <v>2605</v>
      </c>
      <c r="F2606" s="4">
        <v>16</v>
      </c>
      <c r="G2606" s="4" t="s">
        <v>7883</v>
      </c>
      <c r="H2606" s="4" t="s">
        <v>7884</v>
      </c>
      <c r="I2606" s="4">
        <v>11</v>
      </c>
      <c r="L2606" s="4">
        <v>4</v>
      </c>
      <c r="M2606" s="4" t="s">
        <v>8625</v>
      </c>
      <c r="N2606" s="4" t="s">
        <v>8626</v>
      </c>
      <c r="S2606" s="4" t="s">
        <v>96</v>
      </c>
      <c r="T2606" s="4" t="s">
        <v>97</v>
      </c>
      <c r="W2606" s="4" t="s">
        <v>558</v>
      </c>
      <c r="X2606" s="4" t="s">
        <v>559</v>
      </c>
      <c r="Y2606" s="4" t="s">
        <v>100</v>
      </c>
      <c r="Z2606" s="4" t="s">
        <v>101</v>
      </c>
      <c r="AC2606" s="4">
        <v>83</v>
      </c>
      <c r="AD2606" s="4" t="s">
        <v>826</v>
      </c>
      <c r="AE2606" s="4" t="s">
        <v>827</v>
      </c>
      <c r="AJ2606" s="4" t="s">
        <v>34</v>
      </c>
      <c r="AK2606" s="4" t="s">
        <v>35</v>
      </c>
      <c r="AL2606" s="4" t="s">
        <v>883</v>
      </c>
      <c r="AM2606" s="4" t="s">
        <v>884</v>
      </c>
      <c r="AT2606" s="4" t="s">
        <v>82</v>
      </c>
      <c r="AU2606" s="4" t="s">
        <v>83</v>
      </c>
      <c r="AV2606" s="4" t="s">
        <v>8631</v>
      </c>
      <c r="AW2606" s="4" t="s">
        <v>2865</v>
      </c>
      <c r="BG2606" s="4" t="s">
        <v>82</v>
      </c>
      <c r="BH2606" s="4" t="s">
        <v>83</v>
      </c>
      <c r="BI2606" s="4" t="s">
        <v>8632</v>
      </c>
      <c r="BJ2606" s="4" t="s">
        <v>8633</v>
      </c>
      <c r="BK2606" s="4" t="s">
        <v>82</v>
      </c>
      <c r="BL2606" s="4" t="s">
        <v>83</v>
      </c>
      <c r="BM2606" s="4" t="s">
        <v>8634</v>
      </c>
      <c r="BN2606" s="4" t="s">
        <v>8635</v>
      </c>
      <c r="BO2606" s="4" t="s">
        <v>82</v>
      </c>
      <c r="BP2606" s="4" t="s">
        <v>83</v>
      </c>
      <c r="BQ2606" s="4" t="s">
        <v>8636</v>
      </c>
      <c r="BR2606" s="4" t="s">
        <v>8637</v>
      </c>
      <c r="BS2606" s="4" t="s">
        <v>893</v>
      </c>
      <c r="BT2606" s="4" t="s">
        <v>894</v>
      </c>
    </row>
    <row r="2607" spans="1:72" ht="13.5" customHeight="1">
      <c r="A2607" s="6" t="str">
        <f>HYPERLINK("http://kyu.snu.ac.kr/sdhj/index.jsp?type=hj/GK14791_00IM0001_170a.jpg","1870_해북촌_170a")</f>
        <v>1870_해북촌_170a</v>
      </c>
      <c r="B2607" s="4">
        <v>1870</v>
      </c>
      <c r="C2607" s="4" t="s">
        <v>9242</v>
      </c>
      <c r="D2607" s="4" t="s">
        <v>9243</v>
      </c>
      <c r="E2607" s="4">
        <v>2606</v>
      </c>
      <c r="F2607" s="4">
        <v>16</v>
      </c>
      <c r="G2607" s="4" t="s">
        <v>7883</v>
      </c>
      <c r="H2607" s="4" t="s">
        <v>7884</v>
      </c>
      <c r="I2607" s="4">
        <v>11</v>
      </c>
      <c r="L2607" s="4">
        <v>4</v>
      </c>
      <c r="M2607" s="4" t="s">
        <v>8625</v>
      </c>
      <c r="N2607" s="4" t="s">
        <v>8626</v>
      </c>
      <c r="S2607" s="4" t="s">
        <v>116</v>
      </c>
      <c r="T2607" s="4" t="s">
        <v>117</v>
      </c>
      <c r="Y2607" s="4" t="s">
        <v>8638</v>
      </c>
      <c r="Z2607" s="4" t="s">
        <v>8639</v>
      </c>
      <c r="AC2607" s="4">
        <v>59</v>
      </c>
      <c r="AD2607" s="4" t="s">
        <v>378</v>
      </c>
      <c r="AE2607" s="4" t="s">
        <v>379</v>
      </c>
    </row>
    <row r="2608" spans="1:72" ht="13.5" customHeight="1">
      <c r="A2608" s="6" t="str">
        <f>HYPERLINK("http://kyu.snu.ac.kr/sdhj/index.jsp?type=hj/GK14791_00IM0001_170a.jpg","1870_해북촌_170a")</f>
        <v>1870_해북촌_170a</v>
      </c>
      <c r="B2608" s="4">
        <v>1870</v>
      </c>
      <c r="C2608" s="4" t="s">
        <v>9127</v>
      </c>
      <c r="D2608" s="4" t="s">
        <v>9128</v>
      </c>
      <c r="E2608" s="4">
        <v>2607</v>
      </c>
      <c r="F2608" s="4">
        <v>16</v>
      </c>
      <c r="G2608" s="4" t="s">
        <v>7883</v>
      </c>
      <c r="H2608" s="4" t="s">
        <v>7884</v>
      </c>
      <c r="I2608" s="4">
        <v>11</v>
      </c>
      <c r="L2608" s="4">
        <v>4</v>
      </c>
      <c r="M2608" s="4" t="s">
        <v>8625</v>
      </c>
      <c r="N2608" s="4" t="s">
        <v>8626</v>
      </c>
      <c r="S2608" s="4" t="s">
        <v>124</v>
      </c>
      <c r="T2608" s="4" t="s">
        <v>125</v>
      </c>
      <c r="W2608" s="4" t="s">
        <v>198</v>
      </c>
      <c r="X2608" s="4" t="s">
        <v>199</v>
      </c>
      <c r="Y2608" s="4" t="s">
        <v>100</v>
      </c>
      <c r="Z2608" s="4" t="s">
        <v>101</v>
      </c>
      <c r="AC2608" s="4">
        <v>61</v>
      </c>
      <c r="AD2608" s="4" t="s">
        <v>295</v>
      </c>
      <c r="AE2608" s="4" t="s">
        <v>296</v>
      </c>
    </row>
    <row r="2609" spans="1:72" ht="13.5" customHeight="1">
      <c r="A2609" s="6" t="str">
        <f>HYPERLINK("http://kyu.snu.ac.kr/sdhj/index.jsp?type=hj/GK14791_00IM0001_170a.jpg","1870_해북촌_170a")</f>
        <v>1870_해북촌_170a</v>
      </c>
      <c r="B2609" s="4">
        <v>1870</v>
      </c>
      <c r="C2609" s="4" t="s">
        <v>9127</v>
      </c>
      <c r="D2609" s="4" t="s">
        <v>9128</v>
      </c>
      <c r="E2609" s="4">
        <v>2608</v>
      </c>
      <c r="F2609" s="4">
        <v>16</v>
      </c>
      <c r="G2609" s="4" t="s">
        <v>7883</v>
      </c>
      <c r="H2609" s="4" t="s">
        <v>7884</v>
      </c>
      <c r="I2609" s="4">
        <v>11</v>
      </c>
      <c r="L2609" s="4">
        <v>4</v>
      </c>
      <c r="M2609" s="4" t="s">
        <v>8625</v>
      </c>
      <c r="N2609" s="4" t="s">
        <v>8626</v>
      </c>
      <c r="T2609" s="4" t="s">
        <v>9139</v>
      </c>
      <c r="U2609" s="4" t="s">
        <v>138</v>
      </c>
      <c r="V2609" s="4" t="s">
        <v>139</v>
      </c>
      <c r="Y2609" s="4" t="s">
        <v>7225</v>
      </c>
      <c r="Z2609" s="4" t="s">
        <v>7226</v>
      </c>
      <c r="AD2609" s="4" t="s">
        <v>78</v>
      </c>
      <c r="AE2609" s="4" t="s">
        <v>79</v>
      </c>
    </row>
    <row r="2610" spans="1:72" ht="13.5" customHeight="1">
      <c r="A2610" s="6" t="str">
        <f>HYPERLINK("http://kyu.snu.ac.kr/sdhj/index.jsp?type=hj/GK14791_00IM0001_170a.jpg","1870_해북촌_170a")</f>
        <v>1870_해북촌_170a</v>
      </c>
      <c r="B2610" s="4">
        <v>1870</v>
      </c>
      <c r="C2610" s="4" t="s">
        <v>9127</v>
      </c>
      <c r="D2610" s="4" t="s">
        <v>9128</v>
      </c>
      <c r="E2610" s="4">
        <v>2609</v>
      </c>
      <c r="F2610" s="4">
        <v>16</v>
      </c>
      <c r="G2610" s="4" t="s">
        <v>7883</v>
      </c>
      <c r="H2610" s="4" t="s">
        <v>7884</v>
      </c>
      <c r="I2610" s="4">
        <v>11</v>
      </c>
      <c r="L2610" s="4">
        <v>5</v>
      </c>
      <c r="M2610" s="4" t="s">
        <v>8640</v>
      </c>
      <c r="N2610" s="4" t="s">
        <v>8641</v>
      </c>
      <c r="T2610" s="4" t="s">
        <v>9264</v>
      </c>
      <c r="U2610" s="4" t="s">
        <v>73</v>
      </c>
      <c r="V2610" s="4" t="s">
        <v>74</v>
      </c>
      <c r="W2610" s="4" t="s">
        <v>426</v>
      </c>
      <c r="X2610" s="4" t="s">
        <v>427</v>
      </c>
      <c r="Y2610" s="4" t="s">
        <v>8642</v>
      </c>
      <c r="Z2610" s="4" t="s">
        <v>8643</v>
      </c>
      <c r="AC2610" s="4">
        <v>83</v>
      </c>
      <c r="AD2610" s="4" t="s">
        <v>826</v>
      </c>
      <c r="AE2610" s="4" t="s">
        <v>827</v>
      </c>
      <c r="AJ2610" s="4" t="s">
        <v>34</v>
      </c>
      <c r="AK2610" s="4" t="s">
        <v>35</v>
      </c>
      <c r="AL2610" s="4" t="s">
        <v>428</v>
      </c>
      <c r="AM2610" s="4" t="s">
        <v>429</v>
      </c>
      <c r="AT2610" s="4" t="s">
        <v>82</v>
      </c>
      <c r="AU2610" s="4" t="s">
        <v>83</v>
      </c>
      <c r="AV2610" s="4" t="s">
        <v>6459</v>
      </c>
      <c r="AW2610" s="4" t="s">
        <v>6460</v>
      </c>
      <c r="BG2610" s="4" t="s">
        <v>82</v>
      </c>
      <c r="BH2610" s="4" t="s">
        <v>83</v>
      </c>
      <c r="BI2610" s="4" t="s">
        <v>5301</v>
      </c>
      <c r="BJ2610" s="4" t="s">
        <v>5302</v>
      </c>
      <c r="BK2610" s="4" t="s">
        <v>82</v>
      </c>
      <c r="BL2610" s="4" t="s">
        <v>83</v>
      </c>
      <c r="BM2610" s="4" t="s">
        <v>566</v>
      </c>
      <c r="BN2610" s="4" t="s">
        <v>567</v>
      </c>
      <c r="BO2610" s="4" t="s">
        <v>82</v>
      </c>
      <c r="BP2610" s="4" t="s">
        <v>83</v>
      </c>
      <c r="BQ2610" s="4" t="s">
        <v>8644</v>
      </c>
      <c r="BR2610" s="4" t="s">
        <v>8645</v>
      </c>
      <c r="BS2610" s="4" t="s">
        <v>400</v>
      </c>
      <c r="BT2610" s="4" t="s">
        <v>401</v>
      </c>
    </row>
    <row r="2611" spans="1:72" ht="13.5" customHeight="1">
      <c r="A2611" s="6" t="str">
        <f>HYPERLINK("http://kyu.snu.ac.kr/sdhj/index.jsp?type=hj/GK14791_00IM0001_170a.jpg","1870_해북촌_170a")</f>
        <v>1870_해북촌_170a</v>
      </c>
      <c r="B2611" s="4">
        <v>1870</v>
      </c>
      <c r="C2611" s="4" t="s">
        <v>9876</v>
      </c>
      <c r="D2611" s="4" t="s">
        <v>9877</v>
      </c>
      <c r="E2611" s="4">
        <v>2610</v>
      </c>
      <c r="F2611" s="4">
        <v>16</v>
      </c>
      <c r="G2611" s="4" t="s">
        <v>7883</v>
      </c>
      <c r="H2611" s="4" t="s">
        <v>7884</v>
      </c>
      <c r="I2611" s="4">
        <v>11</v>
      </c>
      <c r="L2611" s="4">
        <v>5</v>
      </c>
      <c r="M2611" s="4" t="s">
        <v>8640</v>
      </c>
      <c r="N2611" s="4" t="s">
        <v>8641</v>
      </c>
      <c r="S2611" s="4" t="s">
        <v>96</v>
      </c>
      <c r="T2611" s="4" t="s">
        <v>97</v>
      </c>
      <c r="W2611" s="4" t="s">
        <v>126</v>
      </c>
      <c r="X2611" s="4" t="s">
        <v>9824</v>
      </c>
      <c r="Y2611" s="4" t="s">
        <v>100</v>
      </c>
      <c r="Z2611" s="4" t="s">
        <v>101</v>
      </c>
      <c r="AC2611" s="4">
        <v>83</v>
      </c>
      <c r="AD2611" s="4" t="s">
        <v>826</v>
      </c>
      <c r="AE2611" s="4" t="s">
        <v>827</v>
      </c>
      <c r="AJ2611" s="4" t="s">
        <v>34</v>
      </c>
      <c r="AK2611" s="4" t="s">
        <v>35</v>
      </c>
      <c r="AL2611" s="4" t="s">
        <v>115</v>
      </c>
      <c r="AM2611" s="4" t="s">
        <v>10756</v>
      </c>
      <c r="AT2611" s="4" t="s">
        <v>82</v>
      </c>
      <c r="AU2611" s="4" t="s">
        <v>83</v>
      </c>
      <c r="AV2611" s="4" t="s">
        <v>8646</v>
      </c>
      <c r="AW2611" s="4" t="s">
        <v>8647</v>
      </c>
      <c r="BG2611" s="4" t="s">
        <v>82</v>
      </c>
      <c r="BH2611" s="4" t="s">
        <v>83</v>
      </c>
      <c r="BI2611" s="4" t="s">
        <v>8648</v>
      </c>
      <c r="BJ2611" s="4" t="s">
        <v>8649</v>
      </c>
      <c r="BK2611" s="4" t="s">
        <v>82</v>
      </c>
      <c r="BL2611" s="4" t="s">
        <v>83</v>
      </c>
      <c r="BM2611" s="4" t="s">
        <v>8650</v>
      </c>
      <c r="BN2611" s="4" t="s">
        <v>8651</v>
      </c>
      <c r="BO2611" s="4" t="s">
        <v>82</v>
      </c>
      <c r="BP2611" s="4" t="s">
        <v>83</v>
      </c>
      <c r="BQ2611" s="4" t="s">
        <v>8652</v>
      </c>
      <c r="BR2611" s="4" t="s">
        <v>4693</v>
      </c>
      <c r="BS2611" s="4" t="s">
        <v>727</v>
      </c>
      <c r="BT2611" s="4" t="s">
        <v>728</v>
      </c>
    </row>
    <row r="2612" spans="1:72" ht="13.5" customHeight="1">
      <c r="A2612" s="6" t="str">
        <f>HYPERLINK("http://kyu.snu.ac.kr/sdhj/index.jsp?type=hj/GK14791_00IM0001_170a.jpg","1870_해북촌_170a")</f>
        <v>1870_해북촌_170a</v>
      </c>
      <c r="B2612" s="4">
        <v>1870</v>
      </c>
      <c r="C2612" s="4" t="s">
        <v>9895</v>
      </c>
      <c r="D2612" s="4" t="s">
        <v>9896</v>
      </c>
      <c r="E2612" s="4">
        <v>2611</v>
      </c>
      <c r="F2612" s="4">
        <v>16</v>
      </c>
      <c r="G2612" s="4" t="s">
        <v>7883</v>
      </c>
      <c r="H2612" s="4" t="s">
        <v>7884</v>
      </c>
      <c r="I2612" s="4">
        <v>11</v>
      </c>
      <c r="L2612" s="4">
        <v>5</v>
      </c>
      <c r="M2612" s="4" t="s">
        <v>8640</v>
      </c>
      <c r="N2612" s="4" t="s">
        <v>8641</v>
      </c>
      <c r="S2612" s="4" t="s">
        <v>116</v>
      </c>
      <c r="T2612" s="4" t="s">
        <v>117</v>
      </c>
      <c r="Y2612" s="4" t="s">
        <v>8653</v>
      </c>
      <c r="Z2612" s="4" t="s">
        <v>6144</v>
      </c>
      <c r="AC2612" s="4">
        <v>51</v>
      </c>
      <c r="AD2612" s="4" t="s">
        <v>480</v>
      </c>
      <c r="AE2612" s="4" t="s">
        <v>481</v>
      </c>
    </row>
    <row r="2613" spans="1:72" ht="13.5" customHeight="1">
      <c r="A2613" s="6" t="str">
        <f>HYPERLINK("http://kyu.snu.ac.kr/sdhj/index.jsp?type=hj/GK14791_00IM0001_170a.jpg","1870_해북촌_170a")</f>
        <v>1870_해북촌_170a</v>
      </c>
      <c r="B2613" s="4">
        <v>1870</v>
      </c>
      <c r="C2613" s="4" t="s">
        <v>9269</v>
      </c>
      <c r="D2613" s="4" t="s">
        <v>9270</v>
      </c>
      <c r="E2613" s="4">
        <v>2612</v>
      </c>
      <c r="F2613" s="4">
        <v>16</v>
      </c>
      <c r="G2613" s="4" t="s">
        <v>7883</v>
      </c>
      <c r="H2613" s="4" t="s">
        <v>7884</v>
      </c>
      <c r="I2613" s="4">
        <v>11</v>
      </c>
      <c r="L2613" s="4">
        <v>5</v>
      </c>
      <c r="M2613" s="4" t="s">
        <v>8640</v>
      </c>
      <c r="N2613" s="4" t="s">
        <v>8641</v>
      </c>
      <c r="S2613" s="4" t="s">
        <v>124</v>
      </c>
      <c r="T2613" s="4" t="s">
        <v>125</v>
      </c>
      <c r="W2613" s="4" t="s">
        <v>148</v>
      </c>
      <c r="X2613" s="4" t="s">
        <v>149</v>
      </c>
      <c r="Y2613" s="4" t="s">
        <v>100</v>
      </c>
      <c r="Z2613" s="4" t="s">
        <v>101</v>
      </c>
      <c r="AC2613" s="4">
        <v>41</v>
      </c>
      <c r="AD2613" s="4" t="s">
        <v>480</v>
      </c>
      <c r="AE2613" s="4" t="s">
        <v>481</v>
      </c>
    </row>
    <row r="2614" spans="1:72" ht="13.5" customHeight="1">
      <c r="A2614" s="6" t="str">
        <f>HYPERLINK("http://kyu.snu.ac.kr/sdhj/index.jsp?type=hj/GK14791_00IM0001_170a.jpg","1870_해북촌_170a")</f>
        <v>1870_해북촌_170a</v>
      </c>
      <c r="B2614" s="4">
        <v>1870</v>
      </c>
      <c r="C2614" s="4" t="s">
        <v>9269</v>
      </c>
      <c r="D2614" s="4" t="s">
        <v>9270</v>
      </c>
      <c r="E2614" s="4">
        <v>2613</v>
      </c>
      <c r="F2614" s="4">
        <v>16</v>
      </c>
      <c r="G2614" s="4" t="s">
        <v>7883</v>
      </c>
      <c r="H2614" s="4" t="s">
        <v>7884</v>
      </c>
      <c r="I2614" s="4">
        <v>11</v>
      </c>
      <c r="L2614" s="4">
        <v>5</v>
      </c>
      <c r="M2614" s="4" t="s">
        <v>8640</v>
      </c>
      <c r="N2614" s="4" t="s">
        <v>8641</v>
      </c>
      <c r="S2614" s="4" t="s">
        <v>580</v>
      </c>
      <c r="T2614" s="4" t="s">
        <v>581</v>
      </c>
      <c r="Y2614" s="4" t="s">
        <v>3974</v>
      </c>
      <c r="Z2614" s="4" t="s">
        <v>3975</v>
      </c>
      <c r="AC2614" s="4">
        <v>23</v>
      </c>
      <c r="AD2614" s="4" t="s">
        <v>826</v>
      </c>
      <c r="AE2614" s="4" t="s">
        <v>827</v>
      </c>
    </row>
    <row r="2615" spans="1:72" ht="13.5" customHeight="1">
      <c r="A2615" s="6" t="str">
        <f>HYPERLINK("http://kyu.snu.ac.kr/sdhj/index.jsp?type=hj/GK14791_00IM0001_170a.jpg","1870_해북촌_170a")</f>
        <v>1870_해북촌_170a</v>
      </c>
      <c r="B2615" s="4">
        <v>1870</v>
      </c>
      <c r="C2615" s="4" t="s">
        <v>9269</v>
      </c>
      <c r="D2615" s="4" t="s">
        <v>9270</v>
      </c>
      <c r="E2615" s="4">
        <v>2614</v>
      </c>
      <c r="F2615" s="4">
        <v>16</v>
      </c>
      <c r="G2615" s="4" t="s">
        <v>7883</v>
      </c>
      <c r="H2615" s="4" t="s">
        <v>7884</v>
      </c>
      <c r="I2615" s="4">
        <v>11</v>
      </c>
      <c r="L2615" s="4">
        <v>5</v>
      </c>
      <c r="M2615" s="4" t="s">
        <v>8640</v>
      </c>
      <c r="N2615" s="4" t="s">
        <v>8641</v>
      </c>
      <c r="T2615" s="4" t="s">
        <v>9273</v>
      </c>
      <c r="U2615" s="4" t="s">
        <v>138</v>
      </c>
      <c r="V2615" s="4" t="s">
        <v>139</v>
      </c>
      <c r="Y2615" s="4" t="s">
        <v>8654</v>
      </c>
      <c r="Z2615" s="4" t="s">
        <v>8655</v>
      </c>
      <c r="AD2615" s="4" t="s">
        <v>278</v>
      </c>
      <c r="AE2615" s="4" t="s">
        <v>279</v>
      </c>
    </row>
    <row r="2616" spans="1:72" ht="13.5" customHeight="1">
      <c r="A2616" s="6" t="str">
        <f>HYPERLINK("http://kyu.snu.ac.kr/sdhj/index.jsp?type=hj/GK14791_00IM0001_170a.jpg","1870_해북촌_170a")</f>
        <v>1870_해북촌_170a</v>
      </c>
      <c r="B2616" s="4">
        <v>1870</v>
      </c>
      <c r="C2616" s="4" t="s">
        <v>9269</v>
      </c>
      <c r="D2616" s="4" t="s">
        <v>9270</v>
      </c>
      <c r="E2616" s="4">
        <v>2615</v>
      </c>
      <c r="F2616" s="4">
        <v>16</v>
      </c>
      <c r="G2616" s="4" t="s">
        <v>7883</v>
      </c>
      <c r="H2616" s="4" t="s">
        <v>7884</v>
      </c>
      <c r="I2616" s="4">
        <v>12</v>
      </c>
      <c r="J2616" s="4" t="s">
        <v>8656</v>
      </c>
      <c r="K2616" s="4" t="s">
        <v>10757</v>
      </c>
      <c r="L2616" s="4">
        <v>1</v>
      </c>
      <c r="M2616" s="4" t="s">
        <v>8657</v>
      </c>
      <c r="N2616" s="4" t="s">
        <v>8658</v>
      </c>
      <c r="T2616" s="4" t="s">
        <v>9121</v>
      </c>
      <c r="U2616" s="4" t="s">
        <v>73</v>
      </c>
      <c r="V2616" s="4" t="s">
        <v>74</v>
      </c>
      <c r="W2616" s="4" t="s">
        <v>426</v>
      </c>
      <c r="X2616" s="4" t="s">
        <v>427</v>
      </c>
      <c r="Y2616" s="4" t="s">
        <v>8659</v>
      </c>
      <c r="Z2616" s="4" t="s">
        <v>8660</v>
      </c>
      <c r="AC2616" s="4">
        <v>73</v>
      </c>
      <c r="AD2616" s="4" t="s">
        <v>778</v>
      </c>
      <c r="AE2616" s="4" t="s">
        <v>779</v>
      </c>
      <c r="AJ2616" s="4" t="s">
        <v>34</v>
      </c>
      <c r="AK2616" s="4" t="s">
        <v>35</v>
      </c>
      <c r="AL2616" s="4" t="s">
        <v>428</v>
      </c>
      <c r="AM2616" s="4" t="s">
        <v>429</v>
      </c>
      <c r="AT2616" s="4" t="s">
        <v>1812</v>
      </c>
      <c r="AU2616" s="4" t="s">
        <v>1813</v>
      </c>
      <c r="AV2616" s="4" t="s">
        <v>8661</v>
      </c>
      <c r="AW2616" s="4" t="s">
        <v>8662</v>
      </c>
      <c r="BG2616" s="4" t="s">
        <v>82</v>
      </c>
      <c r="BH2616" s="4" t="s">
        <v>83</v>
      </c>
      <c r="BI2616" s="4" t="s">
        <v>2732</v>
      </c>
      <c r="BJ2616" s="4" t="s">
        <v>2733</v>
      </c>
      <c r="BK2616" s="4" t="s">
        <v>82</v>
      </c>
      <c r="BL2616" s="4" t="s">
        <v>83</v>
      </c>
      <c r="BM2616" s="4" t="s">
        <v>9672</v>
      </c>
      <c r="BN2616" s="4" t="s">
        <v>10631</v>
      </c>
      <c r="BO2616" s="4" t="s">
        <v>82</v>
      </c>
      <c r="BP2616" s="4" t="s">
        <v>83</v>
      </c>
      <c r="BQ2616" s="4" t="s">
        <v>8663</v>
      </c>
      <c r="BR2616" s="4" t="s">
        <v>8664</v>
      </c>
      <c r="BS2616" s="4" t="s">
        <v>488</v>
      </c>
      <c r="BT2616" s="4" t="s">
        <v>489</v>
      </c>
    </row>
    <row r="2617" spans="1:72" ht="13.5" customHeight="1">
      <c r="A2617" s="6" t="str">
        <f>HYPERLINK("http://kyu.snu.ac.kr/sdhj/index.jsp?type=hj/GK14791_00IM0001_170a.jpg","1870_해북촌_170a")</f>
        <v>1870_해북촌_170a</v>
      </c>
      <c r="B2617" s="4">
        <v>1870</v>
      </c>
      <c r="C2617" s="4" t="s">
        <v>10249</v>
      </c>
      <c r="D2617" s="4" t="s">
        <v>10250</v>
      </c>
      <c r="E2617" s="4">
        <v>2616</v>
      </c>
      <c r="F2617" s="4">
        <v>16</v>
      </c>
      <c r="G2617" s="4" t="s">
        <v>7883</v>
      </c>
      <c r="H2617" s="4" t="s">
        <v>7884</v>
      </c>
      <c r="I2617" s="4">
        <v>12</v>
      </c>
      <c r="L2617" s="4">
        <v>1</v>
      </c>
      <c r="M2617" s="4" t="s">
        <v>8657</v>
      </c>
      <c r="N2617" s="4" t="s">
        <v>8658</v>
      </c>
      <c r="S2617" s="4" t="s">
        <v>96</v>
      </c>
      <c r="T2617" s="4" t="s">
        <v>97</v>
      </c>
      <c r="W2617" s="4" t="s">
        <v>126</v>
      </c>
      <c r="X2617" s="4" t="s">
        <v>9138</v>
      </c>
      <c r="Y2617" s="4" t="s">
        <v>100</v>
      </c>
      <c r="Z2617" s="4" t="s">
        <v>101</v>
      </c>
      <c r="AC2617" s="4">
        <v>73</v>
      </c>
      <c r="AD2617" s="4" t="s">
        <v>826</v>
      </c>
      <c r="AE2617" s="4" t="s">
        <v>827</v>
      </c>
      <c r="AJ2617" s="4" t="s">
        <v>34</v>
      </c>
      <c r="AK2617" s="4" t="s">
        <v>35</v>
      </c>
      <c r="AL2617" s="4" t="s">
        <v>727</v>
      </c>
      <c r="AM2617" s="4" t="s">
        <v>728</v>
      </c>
      <c r="AT2617" s="4" t="s">
        <v>82</v>
      </c>
      <c r="AU2617" s="4" t="s">
        <v>83</v>
      </c>
      <c r="AV2617" s="4" t="s">
        <v>8665</v>
      </c>
      <c r="AW2617" s="4" t="s">
        <v>8666</v>
      </c>
      <c r="BG2617" s="4" t="s">
        <v>82</v>
      </c>
      <c r="BH2617" s="4" t="s">
        <v>83</v>
      </c>
      <c r="BI2617" s="4" t="s">
        <v>8634</v>
      </c>
      <c r="BJ2617" s="4" t="s">
        <v>8635</v>
      </c>
      <c r="BK2617" s="4" t="s">
        <v>82</v>
      </c>
      <c r="BL2617" s="4" t="s">
        <v>83</v>
      </c>
      <c r="BM2617" s="4" t="s">
        <v>8667</v>
      </c>
      <c r="BN2617" s="4" t="s">
        <v>8668</v>
      </c>
      <c r="BO2617" s="4" t="s">
        <v>82</v>
      </c>
      <c r="BP2617" s="4" t="s">
        <v>83</v>
      </c>
      <c r="BQ2617" s="4" t="s">
        <v>9003</v>
      </c>
      <c r="BR2617" s="4" t="s">
        <v>8669</v>
      </c>
      <c r="BS2617" s="4" t="s">
        <v>893</v>
      </c>
      <c r="BT2617" s="4" t="s">
        <v>894</v>
      </c>
    </row>
    <row r="2618" spans="1:72" ht="13.5" customHeight="1">
      <c r="A2618" s="6" t="str">
        <f>HYPERLINK("http://kyu.snu.ac.kr/sdhj/index.jsp?type=hj/GK14791_00IM0001_170a.jpg","1870_해북촌_170a")</f>
        <v>1870_해북촌_170a</v>
      </c>
      <c r="B2618" s="4">
        <v>1870</v>
      </c>
      <c r="C2618" s="4" t="s">
        <v>10758</v>
      </c>
      <c r="D2618" s="4" t="s">
        <v>10759</v>
      </c>
      <c r="E2618" s="4">
        <v>2617</v>
      </c>
      <c r="F2618" s="4">
        <v>16</v>
      </c>
      <c r="G2618" s="4" t="s">
        <v>7883</v>
      </c>
      <c r="H2618" s="4" t="s">
        <v>7884</v>
      </c>
      <c r="I2618" s="4">
        <v>12</v>
      </c>
      <c r="L2618" s="4">
        <v>1</v>
      </c>
      <c r="M2618" s="4" t="s">
        <v>8657</v>
      </c>
      <c r="N2618" s="4" t="s">
        <v>8658</v>
      </c>
      <c r="S2618" s="4" t="s">
        <v>116</v>
      </c>
      <c r="T2618" s="4" t="s">
        <v>117</v>
      </c>
      <c r="Y2618" s="4" t="s">
        <v>8670</v>
      </c>
      <c r="Z2618" s="4" t="s">
        <v>8671</v>
      </c>
      <c r="AC2618" s="4">
        <v>28</v>
      </c>
      <c r="AD2618" s="4" t="s">
        <v>398</v>
      </c>
      <c r="AE2618" s="4" t="s">
        <v>399</v>
      </c>
    </row>
    <row r="2619" spans="1:72" ht="13.5" customHeight="1">
      <c r="A2619" s="6" t="str">
        <f>HYPERLINK("http://kyu.snu.ac.kr/sdhj/index.jsp?type=hj/GK14791_00IM0001_170a.jpg","1870_해북촌_170a")</f>
        <v>1870_해북촌_170a</v>
      </c>
      <c r="B2619" s="4">
        <v>1870</v>
      </c>
      <c r="C2619" s="4" t="s">
        <v>9127</v>
      </c>
      <c r="D2619" s="4" t="s">
        <v>9128</v>
      </c>
      <c r="E2619" s="4">
        <v>2618</v>
      </c>
      <c r="F2619" s="4">
        <v>16</v>
      </c>
      <c r="G2619" s="4" t="s">
        <v>7883</v>
      </c>
      <c r="H2619" s="4" t="s">
        <v>7884</v>
      </c>
      <c r="I2619" s="4">
        <v>12</v>
      </c>
      <c r="L2619" s="4">
        <v>1</v>
      </c>
      <c r="M2619" s="4" t="s">
        <v>8657</v>
      </c>
      <c r="N2619" s="4" t="s">
        <v>8658</v>
      </c>
      <c r="S2619" s="4" t="s">
        <v>1490</v>
      </c>
      <c r="T2619" s="4" t="s">
        <v>1491</v>
      </c>
      <c r="Y2619" s="4" t="s">
        <v>8672</v>
      </c>
      <c r="Z2619" s="4" t="s">
        <v>8673</v>
      </c>
      <c r="AC2619" s="4">
        <v>35</v>
      </c>
      <c r="AD2619" s="4" t="s">
        <v>621</v>
      </c>
      <c r="AE2619" s="4" t="s">
        <v>622</v>
      </c>
    </row>
    <row r="2620" spans="1:72" ht="13.5" customHeight="1">
      <c r="A2620" s="6" t="str">
        <f>HYPERLINK("http://kyu.snu.ac.kr/sdhj/index.jsp?type=hj/GK14791_00IM0001_170a.jpg","1870_해북촌_170a")</f>
        <v>1870_해북촌_170a</v>
      </c>
      <c r="B2620" s="4">
        <v>1870</v>
      </c>
      <c r="C2620" s="4" t="s">
        <v>9127</v>
      </c>
      <c r="D2620" s="4" t="s">
        <v>9128</v>
      </c>
      <c r="E2620" s="4">
        <v>2619</v>
      </c>
      <c r="F2620" s="4">
        <v>16</v>
      </c>
      <c r="G2620" s="4" t="s">
        <v>7883</v>
      </c>
      <c r="H2620" s="4" t="s">
        <v>7884</v>
      </c>
      <c r="I2620" s="4">
        <v>12</v>
      </c>
      <c r="L2620" s="4">
        <v>2</v>
      </c>
      <c r="M2620" s="4" t="s">
        <v>8674</v>
      </c>
      <c r="N2620" s="4" t="s">
        <v>8675</v>
      </c>
      <c r="T2620" s="4" t="s">
        <v>10192</v>
      </c>
      <c r="U2620" s="4" t="s">
        <v>73</v>
      </c>
      <c r="V2620" s="4" t="s">
        <v>74</v>
      </c>
      <c r="W2620" s="4" t="s">
        <v>126</v>
      </c>
      <c r="X2620" s="4" t="s">
        <v>10760</v>
      </c>
      <c r="Y2620" s="4" t="s">
        <v>8676</v>
      </c>
      <c r="Z2620" s="4" t="s">
        <v>8677</v>
      </c>
      <c r="AC2620" s="4">
        <v>48</v>
      </c>
      <c r="AD2620" s="4" t="s">
        <v>536</v>
      </c>
      <c r="AE2620" s="4" t="s">
        <v>537</v>
      </c>
      <c r="AJ2620" s="4" t="s">
        <v>34</v>
      </c>
      <c r="AK2620" s="4" t="s">
        <v>35</v>
      </c>
      <c r="AL2620" s="4" t="s">
        <v>1581</v>
      </c>
      <c r="AM2620" s="4" t="s">
        <v>1582</v>
      </c>
      <c r="AT2620" s="4" t="s">
        <v>82</v>
      </c>
      <c r="AU2620" s="4" t="s">
        <v>83</v>
      </c>
      <c r="AV2620" s="4" t="s">
        <v>8123</v>
      </c>
      <c r="AW2620" s="4" t="s">
        <v>8124</v>
      </c>
      <c r="BG2620" s="4" t="s">
        <v>82</v>
      </c>
      <c r="BH2620" s="4" t="s">
        <v>83</v>
      </c>
      <c r="BI2620" s="4" t="s">
        <v>8125</v>
      </c>
      <c r="BJ2620" s="4" t="s">
        <v>8126</v>
      </c>
      <c r="BK2620" s="4" t="s">
        <v>82</v>
      </c>
      <c r="BL2620" s="4" t="s">
        <v>83</v>
      </c>
      <c r="BM2620" s="4" t="s">
        <v>8678</v>
      </c>
      <c r="BN2620" s="4" t="s">
        <v>8679</v>
      </c>
      <c r="BQ2620" s="4" t="s">
        <v>8128</v>
      </c>
      <c r="BR2620" s="4" t="s">
        <v>8129</v>
      </c>
      <c r="BS2620" s="4" t="s">
        <v>428</v>
      </c>
      <c r="BT2620" s="4" t="s">
        <v>429</v>
      </c>
    </row>
    <row r="2621" spans="1:72" ht="13.5" customHeight="1">
      <c r="A2621" s="6" t="str">
        <f>HYPERLINK("http://kyu.snu.ac.kr/sdhj/index.jsp?type=hj/GK14791_00IM0001_170a.jpg","1870_해북촌_170a")</f>
        <v>1870_해북촌_170a</v>
      </c>
      <c r="B2621" s="4">
        <v>1870</v>
      </c>
      <c r="C2621" s="4" t="s">
        <v>9127</v>
      </c>
      <c r="D2621" s="4" t="s">
        <v>9128</v>
      </c>
      <c r="E2621" s="4">
        <v>2620</v>
      </c>
      <c r="F2621" s="4">
        <v>16</v>
      </c>
      <c r="G2621" s="4" t="s">
        <v>7883</v>
      </c>
      <c r="H2621" s="4" t="s">
        <v>7884</v>
      </c>
      <c r="I2621" s="4">
        <v>12</v>
      </c>
      <c r="L2621" s="4">
        <v>2</v>
      </c>
      <c r="M2621" s="4" t="s">
        <v>8674</v>
      </c>
      <c r="N2621" s="4" t="s">
        <v>8675</v>
      </c>
      <c r="S2621" s="4" t="s">
        <v>96</v>
      </c>
      <c r="T2621" s="4" t="s">
        <v>97</v>
      </c>
      <c r="W2621" s="4" t="s">
        <v>8680</v>
      </c>
      <c r="X2621" s="4" t="s">
        <v>8681</v>
      </c>
      <c r="Y2621" s="4" t="s">
        <v>100</v>
      </c>
      <c r="Z2621" s="4" t="s">
        <v>101</v>
      </c>
      <c r="AC2621" s="4">
        <v>48</v>
      </c>
      <c r="AD2621" s="4" t="s">
        <v>536</v>
      </c>
      <c r="AE2621" s="4" t="s">
        <v>537</v>
      </c>
      <c r="AJ2621" s="4" t="s">
        <v>34</v>
      </c>
      <c r="AK2621" s="4" t="s">
        <v>35</v>
      </c>
      <c r="AL2621" s="4" t="s">
        <v>153</v>
      </c>
      <c r="AM2621" s="4" t="s">
        <v>154</v>
      </c>
      <c r="AT2621" s="4" t="s">
        <v>82</v>
      </c>
      <c r="AU2621" s="4" t="s">
        <v>83</v>
      </c>
      <c r="AV2621" s="4" t="s">
        <v>8682</v>
      </c>
      <c r="AW2621" s="4" t="s">
        <v>1402</v>
      </c>
      <c r="BG2621" s="4" t="s">
        <v>82</v>
      </c>
      <c r="BH2621" s="4" t="s">
        <v>83</v>
      </c>
      <c r="BI2621" s="4" t="s">
        <v>8683</v>
      </c>
      <c r="BJ2621" s="4" t="s">
        <v>8684</v>
      </c>
      <c r="BK2621" s="4" t="s">
        <v>82</v>
      </c>
      <c r="BL2621" s="4" t="s">
        <v>83</v>
      </c>
      <c r="BM2621" s="4" t="s">
        <v>8685</v>
      </c>
      <c r="BN2621" s="4" t="s">
        <v>8686</v>
      </c>
      <c r="BO2621" s="4" t="s">
        <v>82</v>
      </c>
      <c r="BP2621" s="4" t="s">
        <v>83</v>
      </c>
      <c r="BQ2621" s="4" t="s">
        <v>8687</v>
      </c>
      <c r="BR2621" s="4" t="s">
        <v>8688</v>
      </c>
      <c r="BS2621" s="4" t="s">
        <v>684</v>
      </c>
      <c r="BT2621" s="4" t="s">
        <v>685</v>
      </c>
    </row>
    <row r="2622" spans="1:72" ht="13.5" customHeight="1">
      <c r="A2622" s="6" t="str">
        <f>HYPERLINK("http://kyu.snu.ac.kr/sdhj/index.jsp?type=hj/GK14791_00IM0001_170a.jpg","1870_해북촌_170a")</f>
        <v>1870_해북촌_170a</v>
      </c>
      <c r="B2622" s="4">
        <v>1870</v>
      </c>
      <c r="C2622" s="4" t="s">
        <v>9214</v>
      </c>
      <c r="D2622" s="4" t="s">
        <v>9215</v>
      </c>
      <c r="E2622" s="4">
        <v>2621</v>
      </c>
      <c r="F2622" s="4">
        <v>16</v>
      </c>
      <c r="G2622" s="4" t="s">
        <v>7883</v>
      </c>
      <c r="H2622" s="4" t="s">
        <v>7884</v>
      </c>
      <c r="I2622" s="4">
        <v>12</v>
      </c>
      <c r="L2622" s="4">
        <v>2</v>
      </c>
      <c r="M2622" s="4" t="s">
        <v>8674</v>
      </c>
      <c r="N2622" s="4" t="s">
        <v>8675</v>
      </c>
      <c r="S2622" s="4" t="s">
        <v>116</v>
      </c>
      <c r="T2622" s="4" t="s">
        <v>117</v>
      </c>
      <c r="Y2622" s="4" t="s">
        <v>8689</v>
      </c>
      <c r="Z2622" s="4" t="s">
        <v>8690</v>
      </c>
      <c r="AC2622" s="4">
        <v>13</v>
      </c>
      <c r="AD2622" s="4" t="s">
        <v>701</v>
      </c>
      <c r="AE2622" s="4" t="s">
        <v>702</v>
      </c>
    </row>
    <row r="2623" spans="1:72" ht="13.5" customHeight="1">
      <c r="A2623" s="6" t="str">
        <f>HYPERLINK("http://kyu.snu.ac.kr/sdhj/index.jsp?type=hj/GK14791_00IM0001_170a.jpg","1870_해북촌_170a")</f>
        <v>1870_해북촌_170a</v>
      </c>
      <c r="B2623" s="4">
        <v>1870</v>
      </c>
      <c r="C2623" s="4" t="s">
        <v>9402</v>
      </c>
      <c r="D2623" s="4" t="s">
        <v>9403</v>
      </c>
      <c r="E2623" s="4">
        <v>2622</v>
      </c>
      <c r="F2623" s="4">
        <v>16</v>
      </c>
      <c r="G2623" s="4" t="s">
        <v>7883</v>
      </c>
      <c r="H2623" s="4" t="s">
        <v>7884</v>
      </c>
      <c r="I2623" s="4">
        <v>12</v>
      </c>
      <c r="L2623" s="4">
        <v>2</v>
      </c>
      <c r="M2623" s="4" t="s">
        <v>8674</v>
      </c>
      <c r="N2623" s="4" t="s">
        <v>8675</v>
      </c>
      <c r="T2623" s="4" t="s">
        <v>10193</v>
      </c>
      <c r="U2623" s="4" t="s">
        <v>138</v>
      </c>
      <c r="V2623" s="4" t="s">
        <v>139</v>
      </c>
      <c r="Y2623" s="4" t="s">
        <v>8691</v>
      </c>
      <c r="Z2623" s="4" t="s">
        <v>8692</v>
      </c>
      <c r="AD2623" s="4" t="s">
        <v>122</v>
      </c>
      <c r="AE2623" s="4" t="s">
        <v>123</v>
      </c>
    </row>
    <row r="2624" spans="1:72" ht="13.5" customHeight="1">
      <c r="A2624" s="6" t="str">
        <f>HYPERLINK("http://kyu.snu.ac.kr/sdhj/index.jsp?type=hj/GK14791_00IM0001_170a.jpg","1870_해북촌_170a")</f>
        <v>1870_해북촌_170a</v>
      </c>
      <c r="B2624" s="4">
        <v>1870</v>
      </c>
      <c r="C2624" s="4" t="s">
        <v>9466</v>
      </c>
      <c r="D2624" s="4" t="s">
        <v>9467</v>
      </c>
      <c r="E2624" s="4">
        <v>2623</v>
      </c>
      <c r="F2624" s="4">
        <v>16</v>
      </c>
      <c r="G2624" s="4" t="s">
        <v>7883</v>
      </c>
      <c r="H2624" s="4" t="s">
        <v>7884</v>
      </c>
      <c r="I2624" s="4">
        <v>12</v>
      </c>
      <c r="L2624" s="4">
        <v>3</v>
      </c>
      <c r="M2624" s="4" t="s">
        <v>8693</v>
      </c>
      <c r="N2624" s="4" t="s">
        <v>8694</v>
      </c>
      <c r="T2624" s="4" t="s">
        <v>9256</v>
      </c>
      <c r="U2624" s="4" t="s">
        <v>8695</v>
      </c>
      <c r="V2624" s="4" t="s">
        <v>8696</v>
      </c>
      <c r="W2624" s="4" t="s">
        <v>126</v>
      </c>
      <c r="X2624" s="4" t="s">
        <v>9681</v>
      </c>
      <c r="Y2624" s="4" t="s">
        <v>8697</v>
      </c>
      <c r="Z2624" s="4" t="s">
        <v>8698</v>
      </c>
      <c r="AC2624" s="4">
        <v>66</v>
      </c>
      <c r="AD2624" s="4" t="s">
        <v>671</v>
      </c>
      <c r="AE2624" s="4" t="s">
        <v>672</v>
      </c>
      <c r="AJ2624" s="4" t="s">
        <v>34</v>
      </c>
      <c r="AK2624" s="4" t="s">
        <v>35</v>
      </c>
      <c r="AL2624" s="4" t="s">
        <v>115</v>
      </c>
      <c r="AM2624" s="4" t="s">
        <v>10252</v>
      </c>
      <c r="AT2624" s="4" t="s">
        <v>1977</v>
      </c>
      <c r="AU2624" s="4" t="s">
        <v>1978</v>
      </c>
      <c r="AV2624" s="4" t="s">
        <v>8699</v>
      </c>
      <c r="AW2624" s="4" t="s">
        <v>8700</v>
      </c>
      <c r="BG2624" s="4" t="s">
        <v>7154</v>
      </c>
      <c r="BH2624" s="4" t="s">
        <v>7155</v>
      </c>
      <c r="BI2624" s="4" t="s">
        <v>2342</v>
      </c>
      <c r="BJ2624" s="4" t="s">
        <v>2343</v>
      </c>
      <c r="BK2624" s="4" t="s">
        <v>1977</v>
      </c>
      <c r="BL2624" s="4" t="s">
        <v>1978</v>
      </c>
      <c r="BM2624" s="4" t="s">
        <v>8701</v>
      </c>
      <c r="BN2624" s="4" t="s">
        <v>8702</v>
      </c>
      <c r="BO2624" s="4" t="s">
        <v>1977</v>
      </c>
      <c r="BP2624" s="4" t="s">
        <v>1978</v>
      </c>
      <c r="BQ2624" s="4" t="s">
        <v>8703</v>
      </c>
      <c r="BR2624" s="4" t="s">
        <v>6103</v>
      </c>
      <c r="BS2624" s="4" t="s">
        <v>727</v>
      </c>
      <c r="BT2624" s="4" t="s">
        <v>728</v>
      </c>
    </row>
    <row r="2625" spans="1:72" ht="13.5" customHeight="1">
      <c r="A2625" s="6" t="str">
        <f>HYPERLINK("http://kyu.snu.ac.kr/sdhj/index.jsp?type=hj/GK14791_00IM0001_170a.jpg","1870_해북촌_170a")</f>
        <v>1870_해북촌_170a</v>
      </c>
      <c r="B2625" s="4">
        <v>1870</v>
      </c>
      <c r="C2625" s="4" t="s">
        <v>9897</v>
      </c>
      <c r="D2625" s="4" t="s">
        <v>9898</v>
      </c>
      <c r="E2625" s="4">
        <v>2624</v>
      </c>
      <c r="F2625" s="4">
        <v>16</v>
      </c>
      <c r="G2625" s="4" t="s">
        <v>7883</v>
      </c>
      <c r="H2625" s="4" t="s">
        <v>7884</v>
      </c>
      <c r="I2625" s="4">
        <v>12</v>
      </c>
      <c r="L2625" s="4">
        <v>3</v>
      </c>
      <c r="M2625" s="4" t="s">
        <v>8693</v>
      </c>
      <c r="N2625" s="4" t="s">
        <v>8694</v>
      </c>
      <c r="S2625" s="4" t="s">
        <v>116</v>
      </c>
      <c r="T2625" s="4" t="s">
        <v>117</v>
      </c>
      <c r="Y2625" s="4" t="s">
        <v>3006</v>
      </c>
      <c r="Z2625" s="4" t="s">
        <v>1657</v>
      </c>
      <c r="AC2625" s="4">
        <v>21</v>
      </c>
      <c r="AD2625" s="4" t="s">
        <v>765</v>
      </c>
      <c r="AE2625" s="4" t="s">
        <v>766</v>
      </c>
    </row>
    <row r="2626" spans="1:72" ht="13.5" customHeight="1">
      <c r="A2626" s="6" t="str">
        <f>HYPERLINK("http://kyu.snu.ac.kr/sdhj/index.jsp?type=hj/GK14791_00IM0001_170a.jpg","1870_해북촌_170a")</f>
        <v>1870_해북촌_170a</v>
      </c>
      <c r="B2626" s="4">
        <v>1870</v>
      </c>
      <c r="C2626" s="4" t="s">
        <v>9258</v>
      </c>
      <c r="D2626" s="4" t="s">
        <v>9259</v>
      </c>
      <c r="E2626" s="4">
        <v>2625</v>
      </c>
      <c r="F2626" s="4">
        <v>16</v>
      </c>
      <c r="G2626" s="4" t="s">
        <v>7883</v>
      </c>
      <c r="H2626" s="4" t="s">
        <v>7884</v>
      </c>
      <c r="I2626" s="4">
        <v>12</v>
      </c>
      <c r="L2626" s="4">
        <v>3</v>
      </c>
      <c r="M2626" s="4" t="s">
        <v>8693</v>
      </c>
      <c r="N2626" s="4" t="s">
        <v>8694</v>
      </c>
      <c r="S2626" s="4" t="s">
        <v>124</v>
      </c>
      <c r="T2626" s="4" t="s">
        <v>125</v>
      </c>
      <c r="Y2626" s="4" t="s">
        <v>2915</v>
      </c>
      <c r="Z2626" s="4" t="s">
        <v>2916</v>
      </c>
      <c r="AD2626" s="4" t="s">
        <v>136</v>
      </c>
      <c r="AE2626" s="4" t="s">
        <v>137</v>
      </c>
    </row>
    <row r="2627" spans="1:72" ht="13.5" customHeight="1">
      <c r="A2627" s="6" t="str">
        <f>HYPERLINK("http://kyu.snu.ac.kr/sdhj/index.jsp?type=hj/GK14791_00IM0001_170b.jpg","1870_해북촌_170b")</f>
        <v>1870_해북촌_170b</v>
      </c>
      <c r="B2627" s="4">
        <v>1870</v>
      </c>
      <c r="C2627" s="4" t="s">
        <v>9258</v>
      </c>
      <c r="D2627" s="4" t="s">
        <v>9259</v>
      </c>
      <c r="E2627" s="4">
        <v>2626</v>
      </c>
      <c r="F2627" s="4">
        <v>16</v>
      </c>
      <c r="G2627" s="4" t="s">
        <v>7883</v>
      </c>
      <c r="H2627" s="4" t="s">
        <v>7884</v>
      </c>
      <c r="I2627" s="4">
        <v>12</v>
      </c>
      <c r="L2627" s="4">
        <v>4</v>
      </c>
      <c r="M2627" s="4" t="s">
        <v>8704</v>
      </c>
      <c r="N2627" s="4" t="s">
        <v>8705</v>
      </c>
      <c r="T2627" s="4" t="s">
        <v>9089</v>
      </c>
      <c r="W2627" s="4" t="s">
        <v>2414</v>
      </c>
      <c r="X2627" s="4" t="s">
        <v>2415</v>
      </c>
      <c r="Y2627" s="4" t="s">
        <v>10761</v>
      </c>
      <c r="Z2627" s="4" t="s">
        <v>6312</v>
      </c>
      <c r="AC2627" s="4">
        <v>44</v>
      </c>
      <c r="AD2627" s="4" t="s">
        <v>480</v>
      </c>
      <c r="AE2627" s="4" t="s">
        <v>481</v>
      </c>
      <c r="AJ2627" s="4" t="s">
        <v>34</v>
      </c>
      <c r="AK2627" s="4" t="s">
        <v>35</v>
      </c>
      <c r="AL2627" s="4" t="s">
        <v>291</v>
      </c>
      <c r="AM2627" s="4" t="s">
        <v>10762</v>
      </c>
      <c r="AT2627" s="4" t="s">
        <v>8695</v>
      </c>
      <c r="AU2627" s="4" t="s">
        <v>8696</v>
      </c>
      <c r="AV2627" s="4" t="s">
        <v>8706</v>
      </c>
      <c r="AW2627" s="4" t="s">
        <v>7085</v>
      </c>
      <c r="BG2627" s="4" t="s">
        <v>8695</v>
      </c>
      <c r="BH2627" s="4" t="s">
        <v>8696</v>
      </c>
      <c r="BI2627" s="4" t="s">
        <v>8707</v>
      </c>
      <c r="BJ2627" s="4" t="s">
        <v>8708</v>
      </c>
      <c r="BK2627" s="4" t="s">
        <v>10763</v>
      </c>
      <c r="BL2627" s="4" t="s">
        <v>8696</v>
      </c>
      <c r="BM2627" s="4" t="s">
        <v>1741</v>
      </c>
      <c r="BN2627" s="4" t="s">
        <v>1742</v>
      </c>
      <c r="BO2627" s="4" t="s">
        <v>82</v>
      </c>
      <c r="BP2627" s="4" t="s">
        <v>83</v>
      </c>
      <c r="BQ2627" s="4" t="s">
        <v>8709</v>
      </c>
      <c r="BR2627" s="4" t="s">
        <v>8710</v>
      </c>
      <c r="BS2627" s="4" t="s">
        <v>909</v>
      </c>
      <c r="BT2627" s="4" t="s">
        <v>910</v>
      </c>
    </row>
    <row r="2628" spans="1:72" ht="13.5" customHeight="1">
      <c r="A2628" s="6" t="str">
        <f>HYPERLINK("http://kyu.snu.ac.kr/sdhj/index.jsp?type=hj/GK14791_00IM0001_170b.jpg","1870_해북촌_170b")</f>
        <v>1870_해북촌_170b</v>
      </c>
      <c r="B2628" s="4">
        <v>1870</v>
      </c>
      <c r="C2628" s="4" t="s">
        <v>9204</v>
      </c>
      <c r="D2628" s="4" t="s">
        <v>9205</v>
      </c>
      <c r="E2628" s="4">
        <v>2627</v>
      </c>
      <c r="F2628" s="4">
        <v>16</v>
      </c>
      <c r="G2628" s="4" t="s">
        <v>7883</v>
      </c>
      <c r="H2628" s="4" t="s">
        <v>7884</v>
      </c>
      <c r="I2628" s="4">
        <v>12</v>
      </c>
      <c r="L2628" s="4">
        <v>4</v>
      </c>
      <c r="M2628" s="4" t="s">
        <v>8704</v>
      </c>
      <c r="N2628" s="4" t="s">
        <v>8705</v>
      </c>
      <c r="S2628" s="4" t="s">
        <v>96</v>
      </c>
      <c r="T2628" s="4" t="s">
        <v>97</v>
      </c>
      <c r="W2628" s="4" t="s">
        <v>686</v>
      </c>
      <c r="X2628" s="4" t="s">
        <v>687</v>
      </c>
      <c r="Y2628" s="4" t="s">
        <v>21</v>
      </c>
      <c r="Z2628" s="4" t="s">
        <v>22</v>
      </c>
      <c r="AC2628" s="4">
        <v>46</v>
      </c>
      <c r="AD2628" s="4" t="s">
        <v>220</v>
      </c>
      <c r="AE2628" s="4" t="s">
        <v>221</v>
      </c>
      <c r="AJ2628" s="4" t="s">
        <v>34</v>
      </c>
      <c r="AK2628" s="4" t="s">
        <v>35</v>
      </c>
      <c r="AL2628" s="4" t="s">
        <v>684</v>
      </c>
      <c r="AM2628" s="4" t="s">
        <v>685</v>
      </c>
      <c r="AT2628" s="4" t="s">
        <v>82</v>
      </c>
      <c r="AU2628" s="4" t="s">
        <v>83</v>
      </c>
      <c r="AV2628" s="4" t="s">
        <v>8711</v>
      </c>
      <c r="AW2628" s="4" t="s">
        <v>8712</v>
      </c>
      <c r="BG2628" s="4" t="s">
        <v>82</v>
      </c>
      <c r="BH2628" s="4" t="s">
        <v>83</v>
      </c>
      <c r="BI2628" s="4" t="s">
        <v>8713</v>
      </c>
      <c r="BJ2628" s="4" t="s">
        <v>8714</v>
      </c>
      <c r="BK2628" s="4" t="s">
        <v>82</v>
      </c>
      <c r="BL2628" s="4" t="s">
        <v>83</v>
      </c>
      <c r="BM2628" s="4" t="s">
        <v>8715</v>
      </c>
      <c r="BN2628" s="4" t="s">
        <v>8716</v>
      </c>
      <c r="BO2628" s="4" t="s">
        <v>82</v>
      </c>
      <c r="BP2628" s="4" t="s">
        <v>83</v>
      </c>
      <c r="BQ2628" s="4" t="s">
        <v>8717</v>
      </c>
      <c r="BR2628" s="4" t="s">
        <v>8718</v>
      </c>
      <c r="BS2628" s="4" t="s">
        <v>1255</v>
      </c>
      <c r="BT2628" s="4" t="s">
        <v>1256</v>
      </c>
    </row>
    <row r="2629" spans="1:72" ht="13.5" customHeight="1">
      <c r="A2629" s="6" t="str">
        <f>HYPERLINK("http://kyu.snu.ac.kr/sdhj/index.jsp?type=hj/GK14791_00IM0001_170b.jpg","1870_해북촌_170b")</f>
        <v>1870_해북촌_170b</v>
      </c>
      <c r="B2629" s="4">
        <v>1870</v>
      </c>
      <c r="C2629" s="4" t="s">
        <v>9026</v>
      </c>
      <c r="D2629" s="4" t="s">
        <v>9027</v>
      </c>
      <c r="E2629" s="4">
        <v>2628</v>
      </c>
      <c r="F2629" s="4">
        <v>16</v>
      </c>
      <c r="G2629" s="4" t="s">
        <v>7883</v>
      </c>
      <c r="H2629" s="4" t="s">
        <v>7884</v>
      </c>
      <c r="I2629" s="4">
        <v>12</v>
      </c>
      <c r="L2629" s="4">
        <v>4</v>
      </c>
      <c r="M2629" s="4" t="s">
        <v>8704</v>
      </c>
      <c r="N2629" s="4" t="s">
        <v>8705</v>
      </c>
      <c r="S2629" s="4" t="s">
        <v>165</v>
      </c>
      <c r="T2629" s="4" t="s">
        <v>166</v>
      </c>
      <c r="Y2629" s="4" t="s">
        <v>8719</v>
      </c>
      <c r="Z2629" s="4" t="s">
        <v>8720</v>
      </c>
      <c r="AC2629" s="4">
        <v>30</v>
      </c>
      <c r="AD2629" s="4" t="s">
        <v>282</v>
      </c>
      <c r="AE2629" s="4" t="s">
        <v>283</v>
      </c>
    </row>
    <row r="2630" spans="1:72" ht="13.5" customHeight="1">
      <c r="A2630" s="6" t="str">
        <f>HYPERLINK("http://kyu.snu.ac.kr/sdhj/index.jsp?type=hj/GK14791_00IM0001_170b.jpg","1870_해북촌_170b")</f>
        <v>1870_해북촌_170b</v>
      </c>
      <c r="B2630" s="4">
        <v>1870</v>
      </c>
      <c r="C2630" s="4" t="s">
        <v>9016</v>
      </c>
      <c r="D2630" s="4" t="s">
        <v>9017</v>
      </c>
      <c r="E2630" s="4">
        <v>2629</v>
      </c>
      <c r="F2630" s="4">
        <v>16</v>
      </c>
      <c r="G2630" s="4" t="s">
        <v>7883</v>
      </c>
      <c r="H2630" s="4" t="s">
        <v>7884</v>
      </c>
      <c r="I2630" s="4">
        <v>12</v>
      </c>
      <c r="L2630" s="4">
        <v>4</v>
      </c>
      <c r="M2630" s="4" t="s">
        <v>8704</v>
      </c>
      <c r="N2630" s="4" t="s">
        <v>8705</v>
      </c>
      <c r="T2630" s="4" t="s">
        <v>9096</v>
      </c>
      <c r="U2630" s="4" t="s">
        <v>138</v>
      </c>
      <c r="V2630" s="4" t="s">
        <v>139</v>
      </c>
      <c r="Y2630" s="4" t="s">
        <v>2917</v>
      </c>
      <c r="Z2630" s="4" t="s">
        <v>2918</v>
      </c>
      <c r="AD2630" s="4" t="s">
        <v>278</v>
      </c>
      <c r="AE2630" s="4" t="s">
        <v>279</v>
      </c>
    </row>
    <row r="2631" spans="1:72" ht="13.5" customHeight="1">
      <c r="A2631" s="6" t="str">
        <f>HYPERLINK("http://kyu.snu.ac.kr/sdhj/index.jsp?type=hj/GK14791_00IM0001_170b.jpg","1870_해북촌_170b")</f>
        <v>1870_해북촌_170b</v>
      </c>
      <c r="B2631" s="4">
        <v>1870</v>
      </c>
      <c r="C2631" s="4" t="s">
        <v>9016</v>
      </c>
      <c r="D2631" s="4" t="s">
        <v>9017</v>
      </c>
      <c r="E2631" s="4">
        <v>2630</v>
      </c>
      <c r="F2631" s="4">
        <v>16</v>
      </c>
      <c r="G2631" s="4" t="s">
        <v>7883</v>
      </c>
      <c r="H2631" s="4" t="s">
        <v>7884</v>
      </c>
      <c r="I2631" s="4">
        <v>12</v>
      </c>
      <c r="L2631" s="4">
        <v>5</v>
      </c>
      <c r="M2631" s="4" t="s">
        <v>8721</v>
      </c>
      <c r="N2631" s="4" t="s">
        <v>8722</v>
      </c>
      <c r="Q2631" s="4" t="s">
        <v>8723</v>
      </c>
      <c r="R2631" s="4" t="s">
        <v>8724</v>
      </c>
      <c r="T2631" s="4" t="s">
        <v>9675</v>
      </c>
      <c r="W2631" s="4" t="s">
        <v>10764</v>
      </c>
      <c r="X2631" s="4" t="s">
        <v>10765</v>
      </c>
      <c r="Y2631" s="4" t="s">
        <v>8725</v>
      </c>
      <c r="Z2631" s="4" t="s">
        <v>8726</v>
      </c>
      <c r="AC2631" s="4">
        <v>27</v>
      </c>
      <c r="AD2631" s="4" t="s">
        <v>136</v>
      </c>
      <c r="AE2631" s="4" t="s">
        <v>137</v>
      </c>
      <c r="AJ2631" s="4" t="s">
        <v>34</v>
      </c>
      <c r="AK2631" s="4" t="s">
        <v>35</v>
      </c>
      <c r="AL2631" s="4" t="s">
        <v>727</v>
      </c>
      <c r="AM2631" s="4" t="s">
        <v>728</v>
      </c>
      <c r="AT2631" s="4" t="s">
        <v>82</v>
      </c>
      <c r="AU2631" s="4" t="s">
        <v>83</v>
      </c>
      <c r="AV2631" s="4" t="s">
        <v>8727</v>
      </c>
      <c r="AW2631" s="4" t="s">
        <v>8728</v>
      </c>
      <c r="BG2631" s="4" t="s">
        <v>82</v>
      </c>
      <c r="BH2631" s="4" t="s">
        <v>83</v>
      </c>
      <c r="BI2631" s="4" t="s">
        <v>8729</v>
      </c>
      <c r="BJ2631" s="4" t="s">
        <v>10766</v>
      </c>
      <c r="BK2631" s="4" t="s">
        <v>82</v>
      </c>
      <c r="BL2631" s="4" t="s">
        <v>83</v>
      </c>
      <c r="BM2631" s="4" t="s">
        <v>2635</v>
      </c>
      <c r="BN2631" s="4" t="s">
        <v>2636</v>
      </c>
      <c r="BO2631" s="4" t="s">
        <v>2832</v>
      </c>
      <c r="BP2631" s="4" t="s">
        <v>2833</v>
      </c>
      <c r="BQ2631" s="4" t="s">
        <v>8730</v>
      </c>
      <c r="BR2631" s="4" t="s">
        <v>8731</v>
      </c>
      <c r="BS2631" s="4" t="s">
        <v>883</v>
      </c>
      <c r="BT2631" s="4" t="s">
        <v>884</v>
      </c>
    </row>
    <row r="2632" spans="1:72" ht="13.5" customHeight="1">
      <c r="A2632" s="6" t="str">
        <f>HYPERLINK("http://kyu.snu.ac.kr/sdhj/index.jsp?type=hj/GK14791_00IM0001_170b.jpg","1870_해북촌_170b")</f>
        <v>1870_해북촌_170b</v>
      </c>
      <c r="B2632" s="4">
        <v>1870</v>
      </c>
      <c r="C2632" s="4" t="s">
        <v>9050</v>
      </c>
      <c r="D2632" s="4" t="s">
        <v>9051</v>
      </c>
      <c r="E2632" s="4">
        <v>2631</v>
      </c>
      <c r="F2632" s="4">
        <v>16</v>
      </c>
      <c r="G2632" s="4" t="s">
        <v>7883</v>
      </c>
      <c r="H2632" s="4" t="s">
        <v>7884</v>
      </c>
      <c r="I2632" s="4">
        <v>12</v>
      </c>
      <c r="L2632" s="4">
        <v>5</v>
      </c>
      <c r="M2632" s="4" t="s">
        <v>8721</v>
      </c>
      <c r="N2632" s="4" t="s">
        <v>8722</v>
      </c>
      <c r="S2632" s="4" t="s">
        <v>214</v>
      </c>
      <c r="T2632" s="4" t="s">
        <v>215</v>
      </c>
      <c r="W2632" s="4" t="s">
        <v>558</v>
      </c>
      <c r="X2632" s="4" t="s">
        <v>559</v>
      </c>
      <c r="Y2632" s="4" t="s">
        <v>100</v>
      </c>
      <c r="Z2632" s="4" t="s">
        <v>101</v>
      </c>
      <c r="AC2632" s="4">
        <v>58</v>
      </c>
      <c r="AD2632" s="4" t="s">
        <v>560</v>
      </c>
      <c r="AE2632" s="4" t="s">
        <v>561</v>
      </c>
    </row>
    <row r="2633" spans="1:72" ht="13.5" customHeight="1">
      <c r="A2633" s="6" t="str">
        <f>HYPERLINK("http://kyu.snu.ac.kr/sdhj/index.jsp?type=hj/GK14791_00IM0001_170b.jpg","1870_해북촌_170b")</f>
        <v>1870_해북촌_170b</v>
      </c>
      <c r="B2633" s="4">
        <v>1870</v>
      </c>
      <c r="C2633" s="4" t="s">
        <v>9676</v>
      </c>
      <c r="D2633" s="4" t="s">
        <v>9677</v>
      </c>
      <c r="E2633" s="4">
        <v>2632</v>
      </c>
      <c r="F2633" s="4">
        <v>16</v>
      </c>
      <c r="G2633" s="4" t="s">
        <v>7883</v>
      </c>
      <c r="H2633" s="4" t="s">
        <v>7884</v>
      </c>
      <c r="I2633" s="4">
        <v>12</v>
      </c>
      <c r="L2633" s="4">
        <v>5</v>
      </c>
      <c r="M2633" s="4" t="s">
        <v>8721</v>
      </c>
      <c r="N2633" s="4" t="s">
        <v>8722</v>
      </c>
      <c r="S2633" s="4" t="s">
        <v>96</v>
      </c>
      <c r="T2633" s="4" t="s">
        <v>97</v>
      </c>
      <c r="W2633" s="4" t="s">
        <v>8732</v>
      </c>
      <c r="X2633" s="4" t="s">
        <v>7726</v>
      </c>
      <c r="Y2633" s="4" t="s">
        <v>100</v>
      </c>
      <c r="Z2633" s="4" t="s">
        <v>101</v>
      </c>
      <c r="AC2633" s="4">
        <v>19</v>
      </c>
      <c r="AD2633" s="4" t="s">
        <v>1027</v>
      </c>
      <c r="AE2633" s="4" t="s">
        <v>1028</v>
      </c>
      <c r="AJ2633" s="4" t="s">
        <v>34</v>
      </c>
      <c r="AK2633" s="4" t="s">
        <v>35</v>
      </c>
      <c r="AL2633" s="4" t="s">
        <v>260</v>
      </c>
      <c r="AM2633" s="4" t="s">
        <v>261</v>
      </c>
      <c r="AT2633" s="4" t="s">
        <v>82</v>
      </c>
      <c r="AU2633" s="4" t="s">
        <v>83</v>
      </c>
      <c r="AV2633" s="4" t="s">
        <v>1134</v>
      </c>
      <c r="AW2633" s="4" t="s">
        <v>1135</v>
      </c>
      <c r="BG2633" s="4" t="s">
        <v>82</v>
      </c>
      <c r="BH2633" s="4" t="s">
        <v>83</v>
      </c>
      <c r="BI2633" s="4" t="s">
        <v>8733</v>
      </c>
      <c r="BJ2633" s="4" t="s">
        <v>10767</v>
      </c>
      <c r="BK2633" s="4" t="s">
        <v>82</v>
      </c>
      <c r="BL2633" s="4" t="s">
        <v>83</v>
      </c>
      <c r="BM2633" s="4" t="s">
        <v>8734</v>
      </c>
      <c r="BN2633" s="4" t="s">
        <v>8735</v>
      </c>
      <c r="BO2633" s="4" t="s">
        <v>82</v>
      </c>
      <c r="BP2633" s="4" t="s">
        <v>83</v>
      </c>
      <c r="BQ2633" s="4" t="s">
        <v>8736</v>
      </c>
      <c r="BR2633" s="4" t="s">
        <v>10768</v>
      </c>
      <c r="BS2633" s="4" t="s">
        <v>115</v>
      </c>
      <c r="BT2633" s="4" t="s">
        <v>10769</v>
      </c>
    </row>
    <row r="2634" spans="1:72" ht="13.5" customHeight="1">
      <c r="A2634" s="6" t="str">
        <f>HYPERLINK("http://kyu.snu.ac.kr/sdhj/index.jsp?type=hj/GK14791_00IM0001_170b.jpg","1870_해북촌_170b")</f>
        <v>1870_해북촌_170b</v>
      </c>
      <c r="B2634" s="4">
        <v>1870</v>
      </c>
      <c r="C2634" s="4" t="s">
        <v>10770</v>
      </c>
      <c r="D2634" s="4" t="s">
        <v>10771</v>
      </c>
      <c r="E2634" s="4">
        <v>2633</v>
      </c>
      <c r="F2634" s="4">
        <v>16</v>
      </c>
      <c r="G2634" s="4" t="s">
        <v>7883</v>
      </c>
      <c r="H2634" s="4" t="s">
        <v>7884</v>
      </c>
      <c r="I2634" s="4">
        <v>12</v>
      </c>
      <c r="L2634" s="4">
        <v>5</v>
      </c>
      <c r="M2634" s="4" t="s">
        <v>8721</v>
      </c>
      <c r="N2634" s="4" t="s">
        <v>8722</v>
      </c>
      <c r="S2634" s="4" t="s">
        <v>2505</v>
      </c>
      <c r="T2634" s="4" t="s">
        <v>2506</v>
      </c>
      <c r="Y2634" s="4" t="s">
        <v>8737</v>
      </c>
      <c r="Z2634" s="4" t="s">
        <v>4735</v>
      </c>
      <c r="AC2634" s="4">
        <v>53</v>
      </c>
      <c r="AD2634" s="4" t="s">
        <v>258</v>
      </c>
      <c r="AE2634" s="4" t="s">
        <v>259</v>
      </c>
    </row>
    <row r="2635" spans="1:72" ht="13.5" customHeight="1">
      <c r="A2635" s="6" t="str">
        <f>HYPERLINK("http://kyu.snu.ac.kr/sdhj/index.jsp?type=hj/GK14791_00IM0001_170b.jpg","1870_해북촌_170b")</f>
        <v>1870_해북촌_170b</v>
      </c>
      <c r="B2635" s="4">
        <v>1870</v>
      </c>
      <c r="C2635" s="4" t="s">
        <v>9676</v>
      </c>
      <c r="D2635" s="4" t="s">
        <v>9677</v>
      </c>
      <c r="E2635" s="4">
        <v>2634</v>
      </c>
      <c r="F2635" s="4">
        <v>16</v>
      </c>
      <c r="G2635" s="4" t="s">
        <v>7883</v>
      </c>
      <c r="H2635" s="4" t="s">
        <v>7884</v>
      </c>
      <c r="I2635" s="4">
        <v>12</v>
      </c>
      <c r="L2635" s="4">
        <v>5</v>
      </c>
      <c r="M2635" s="4" t="s">
        <v>8721</v>
      </c>
      <c r="N2635" s="4" t="s">
        <v>8722</v>
      </c>
      <c r="T2635" s="4" t="s">
        <v>9678</v>
      </c>
      <c r="U2635" s="4" t="s">
        <v>138</v>
      </c>
      <c r="V2635" s="4" t="s">
        <v>139</v>
      </c>
      <c r="Y2635" s="4" t="s">
        <v>8738</v>
      </c>
      <c r="Z2635" s="4" t="s">
        <v>8739</v>
      </c>
      <c r="AD2635" s="4" t="s">
        <v>122</v>
      </c>
      <c r="AE2635" s="4" t="s">
        <v>123</v>
      </c>
    </row>
    <row r="2636" spans="1:72" ht="13.5" customHeight="1">
      <c r="A2636" s="6" t="str">
        <f>HYPERLINK("http://kyu.snu.ac.kr/sdhj/index.jsp?type=hj/GK14791_00IM0001_170b.jpg","1870_해북촌_170b")</f>
        <v>1870_해북촌_170b</v>
      </c>
      <c r="B2636" s="4">
        <v>1870</v>
      </c>
      <c r="C2636" s="4" t="s">
        <v>9676</v>
      </c>
      <c r="D2636" s="4" t="s">
        <v>9677</v>
      </c>
      <c r="E2636" s="4">
        <v>2635</v>
      </c>
      <c r="F2636" s="4">
        <v>16</v>
      </c>
      <c r="G2636" s="4" t="s">
        <v>7883</v>
      </c>
      <c r="H2636" s="4" t="s">
        <v>7884</v>
      </c>
      <c r="I2636" s="4">
        <v>13</v>
      </c>
      <c r="J2636" s="4" t="s">
        <v>8740</v>
      </c>
      <c r="K2636" s="4" t="s">
        <v>8741</v>
      </c>
      <c r="L2636" s="4">
        <v>1</v>
      </c>
      <c r="M2636" s="4" t="s">
        <v>8742</v>
      </c>
      <c r="N2636" s="4" t="s">
        <v>8743</v>
      </c>
      <c r="T2636" s="4" t="s">
        <v>9807</v>
      </c>
      <c r="U2636" s="4" t="s">
        <v>73</v>
      </c>
      <c r="V2636" s="4" t="s">
        <v>74</v>
      </c>
      <c r="W2636" s="4" t="s">
        <v>426</v>
      </c>
      <c r="X2636" s="4" t="s">
        <v>427</v>
      </c>
      <c r="Y2636" s="4" t="s">
        <v>10772</v>
      </c>
      <c r="Z2636" s="4" t="s">
        <v>3850</v>
      </c>
      <c r="AC2636" s="4">
        <v>41</v>
      </c>
      <c r="AD2636" s="4" t="s">
        <v>174</v>
      </c>
      <c r="AE2636" s="4" t="s">
        <v>175</v>
      </c>
      <c r="AJ2636" s="4" t="s">
        <v>34</v>
      </c>
      <c r="AK2636" s="4" t="s">
        <v>35</v>
      </c>
      <c r="AL2636" s="4" t="s">
        <v>428</v>
      </c>
      <c r="AM2636" s="4" t="s">
        <v>429</v>
      </c>
      <c r="AT2636" s="4" t="s">
        <v>82</v>
      </c>
      <c r="AU2636" s="4" t="s">
        <v>83</v>
      </c>
      <c r="AV2636" s="4" t="s">
        <v>8744</v>
      </c>
      <c r="AW2636" s="4" t="s">
        <v>10773</v>
      </c>
      <c r="BG2636" s="4" t="s">
        <v>82</v>
      </c>
      <c r="BH2636" s="4" t="s">
        <v>83</v>
      </c>
      <c r="BI2636" s="4" t="s">
        <v>8745</v>
      </c>
      <c r="BJ2636" s="4" t="s">
        <v>8746</v>
      </c>
      <c r="BK2636" s="4" t="s">
        <v>82</v>
      </c>
      <c r="BL2636" s="4" t="s">
        <v>83</v>
      </c>
      <c r="BM2636" s="4" t="s">
        <v>8214</v>
      </c>
      <c r="BN2636" s="4" t="s">
        <v>8215</v>
      </c>
      <c r="BO2636" s="4" t="s">
        <v>82</v>
      </c>
      <c r="BP2636" s="4" t="s">
        <v>83</v>
      </c>
      <c r="BQ2636" s="4" t="s">
        <v>8747</v>
      </c>
      <c r="BR2636" s="4" t="s">
        <v>8748</v>
      </c>
      <c r="BS2636" s="4" t="s">
        <v>260</v>
      </c>
      <c r="BT2636" s="4" t="s">
        <v>261</v>
      </c>
    </row>
    <row r="2637" spans="1:72" ht="13.5" customHeight="1">
      <c r="A2637" s="6" t="str">
        <f>HYPERLINK("http://kyu.snu.ac.kr/sdhj/index.jsp?type=hj/GK14791_00IM0001_170b.jpg","1870_해북촌_170b")</f>
        <v>1870_해북촌_170b</v>
      </c>
      <c r="B2637" s="4">
        <v>1870</v>
      </c>
      <c r="C2637" s="4" t="s">
        <v>9152</v>
      </c>
      <c r="D2637" s="4" t="s">
        <v>9153</v>
      </c>
      <c r="E2637" s="4">
        <v>2636</v>
      </c>
      <c r="F2637" s="4">
        <v>16</v>
      </c>
      <c r="G2637" s="4" t="s">
        <v>7883</v>
      </c>
      <c r="H2637" s="4" t="s">
        <v>7884</v>
      </c>
      <c r="I2637" s="4">
        <v>13</v>
      </c>
      <c r="L2637" s="4">
        <v>1</v>
      </c>
      <c r="M2637" s="4" t="s">
        <v>8742</v>
      </c>
      <c r="N2637" s="4" t="s">
        <v>8743</v>
      </c>
      <c r="S2637" s="4" t="s">
        <v>214</v>
      </c>
      <c r="T2637" s="4" t="s">
        <v>215</v>
      </c>
      <c r="W2637" s="4" t="s">
        <v>75</v>
      </c>
      <c r="X2637" s="4" t="s">
        <v>10774</v>
      </c>
      <c r="Y2637" s="4" t="s">
        <v>100</v>
      </c>
      <c r="Z2637" s="4" t="s">
        <v>101</v>
      </c>
      <c r="AC2637" s="4">
        <v>60</v>
      </c>
      <c r="AD2637" s="4" t="s">
        <v>378</v>
      </c>
      <c r="AE2637" s="4" t="s">
        <v>379</v>
      </c>
    </row>
    <row r="2638" spans="1:72" ht="13.5" customHeight="1">
      <c r="A2638" s="6" t="str">
        <f>HYPERLINK("http://kyu.snu.ac.kr/sdhj/index.jsp?type=hj/GK14791_00IM0001_170b.jpg","1870_해북촌_170b")</f>
        <v>1870_해북촌_170b</v>
      </c>
      <c r="B2638" s="4">
        <v>1870</v>
      </c>
      <c r="C2638" s="4" t="s">
        <v>9498</v>
      </c>
      <c r="D2638" s="4" t="s">
        <v>9499</v>
      </c>
      <c r="E2638" s="4">
        <v>2637</v>
      </c>
      <c r="F2638" s="4">
        <v>16</v>
      </c>
      <c r="G2638" s="4" t="s">
        <v>7883</v>
      </c>
      <c r="H2638" s="4" t="s">
        <v>7884</v>
      </c>
      <c r="I2638" s="4">
        <v>13</v>
      </c>
      <c r="L2638" s="4">
        <v>1</v>
      </c>
      <c r="M2638" s="4" t="s">
        <v>8742</v>
      </c>
      <c r="N2638" s="4" t="s">
        <v>8743</v>
      </c>
      <c r="S2638" s="4" t="s">
        <v>96</v>
      </c>
      <c r="T2638" s="4" t="s">
        <v>97</v>
      </c>
      <c r="W2638" s="4" t="s">
        <v>424</v>
      </c>
      <c r="X2638" s="4" t="s">
        <v>425</v>
      </c>
      <c r="Y2638" s="4" t="s">
        <v>100</v>
      </c>
      <c r="Z2638" s="4" t="s">
        <v>101</v>
      </c>
      <c r="AC2638" s="4">
        <v>38</v>
      </c>
      <c r="AD2638" s="4" t="s">
        <v>174</v>
      </c>
      <c r="AE2638" s="4" t="s">
        <v>175</v>
      </c>
      <c r="AJ2638" s="4" t="s">
        <v>34</v>
      </c>
      <c r="AK2638" s="4" t="s">
        <v>35</v>
      </c>
      <c r="AL2638" s="4" t="s">
        <v>422</v>
      </c>
      <c r="AM2638" s="4" t="s">
        <v>423</v>
      </c>
      <c r="AT2638" s="4" t="s">
        <v>82</v>
      </c>
      <c r="AU2638" s="4" t="s">
        <v>83</v>
      </c>
      <c r="AV2638" s="4" t="s">
        <v>10775</v>
      </c>
      <c r="AW2638" s="4" t="s">
        <v>10776</v>
      </c>
      <c r="BG2638" s="4" t="s">
        <v>82</v>
      </c>
      <c r="BH2638" s="4" t="s">
        <v>83</v>
      </c>
      <c r="BI2638" s="4" t="s">
        <v>8749</v>
      </c>
      <c r="BJ2638" s="4" t="s">
        <v>8750</v>
      </c>
      <c r="BK2638" s="4" t="s">
        <v>82</v>
      </c>
      <c r="BL2638" s="4" t="s">
        <v>83</v>
      </c>
      <c r="BM2638" s="4" t="s">
        <v>8751</v>
      </c>
      <c r="BN2638" s="4" t="s">
        <v>8752</v>
      </c>
      <c r="BO2638" s="4" t="s">
        <v>82</v>
      </c>
      <c r="BP2638" s="4" t="s">
        <v>83</v>
      </c>
      <c r="BQ2638" s="4" t="s">
        <v>8753</v>
      </c>
      <c r="BR2638" s="4" t="s">
        <v>8754</v>
      </c>
      <c r="BS2638" s="4" t="s">
        <v>260</v>
      </c>
      <c r="BT2638" s="4" t="s">
        <v>261</v>
      </c>
    </row>
    <row r="2639" spans="1:72" ht="13.5" customHeight="1">
      <c r="A2639" s="6" t="str">
        <f>HYPERLINK("http://kyu.snu.ac.kr/sdhj/index.jsp?type=hj/GK14791_00IM0001_170b.jpg","1870_해북촌_170b")</f>
        <v>1870_해북촌_170b</v>
      </c>
      <c r="B2639" s="4">
        <v>1870</v>
      </c>
      <c r="C2639" s="4" t="s">
        <v>9665</v>
      </c>
      <c r="D2639" s="4" t="s">
        <v>9666</v>
      </c>
      <c r="E2639" s="4">
        <v>2638</v>
      </c>
      <c r="F2639" s="4">
        <v>16</v>
      </c>
      <c r="G2639" s="4" t="s">
        <v>7883</v>
      </c>
      <c r="H2639" s="4" t="s">
        <v>7884</v>
      </c>
      <c r="I2639" s="4">
        <v>13</v>
      </c>
      <c r="L2639" s="4">
        <v>1</v>
      </c>
      <c r="M2639" s="4" t="s">
        <v>8742</v>
      </c>
      <c r="N2639" s="4" t="s">
        <v>8743</v>
      </c>
      <c r="T2639" s="4" t="s">
        <v>9808</v>
      </c>
      <c r="U2639" s="4" t="s">
        <v>138</v>
      </c>
      <c r="V2639" s="4" t="s">
        <v>139</v>
      </c>
      <c r="Y2639" s="4" t="s">
        <v>8755</v>
      </c>
      <c r="Z2639" s="4" t="s">
        <v>8756</v>
      </c>
      <c r="AD2639" s="4" t="s">
        <v>174</v>
      </c>
      <c r="AE2639" s="4" t="s">
        <v>175</v>
      </c>
    </row>
    <row r="2640" spans="1:72" ht="13.5" customHeight="1">
      <c r="A2640" s="6" t="str">
        <f>HYPERLINK("http://kyu.snu.ac.kr/sdhj/index.jsp?type=hj/GK14791_00IM0001_170b.jpg","1870_해북촌_170b")</f>
        <v>1870_해북촌_170b</v>
      </c>
      <c r="B2640" s="4">
        <v>1870</v>
      </c>
      <c r="C2640" s="4" t="s">
        <v>9498</v>
      </c>
      <c r="D2640" s="4" t="s">
        <v>9499</v>
      </c>
      <c r="E2640" s="4">
        <v>2639</v>
      </c>
      <c r="F2640" s="4">
        <v>16</v>
      </c>
      <c r="G2640" s="4" t="s">
        <v>7883</v>
      </c>
      <c r="H2640" s="4" t="s">
        <v>7884</v>
      </c>
      <c r="I2640" s="4">
        <v>13</v>
      </c>
      <c r="L2640" s="4">
        <v>2</v>
      </c>
      <c r="M2640" s="4" t="s">
        <v>8757</v>
      </c>
      <c r="N2640" s="4" t="s">
        <v>8758</v>
      </c>
      <c r="T2640" s="4" t="s">
        <v>9642</v>
      </c>
      <c r="U2640" s="4" t="s">
        <v>73</v>
      </c>
      <c r="V2640" s="4" t="s">
        <v>74</v>
      </c>
      <c r="W2640" s="4" t="s">
        <v>426</v>
      </c>
      <c r="X2640" s="4" t="s">
        <v>427</v>
      </c>
      <c r="Y2640" s="4" t="s">
        <v>8759</v>
      </c>
      <c r="Z2640" s="4" t="s">
        <v>6406</v>
      </c>
      <c r="AC2640" s="4">
        <v>57</v>
      </c>
      <c r="AD2640" s="4" t="s">
        <v>248</v>
      </c>
      <c r="AE2640" s="4" t="s">
        <v>249</v>
      </c>
      <c r="AJ2640" s="4" t="s">
        <v>34</v>
      </c>
      <c r="AK2640" s="4" t="s">
        <v>35</v>
      </c>
      <c r="AL2640" s="4" t="s">
        <v>428</v>
      </c>
      <c r="AM2640" s="4" t="s">
        <v>429</v>
      </c>
      <c r="AT2640" s="4" t="s">
        <v>82</v>
      </c>
      <c r="AU2640" s="4" t="s">
        <v>83</v>
      </c>
      <c r="AV2640" s="4" t="s">
        <v>2035</v>
      </c>
      <c r="AW2640" s="4" t="s">
        <v>2036</v>
      </c>
      <c r="BG2640" s="4" t="s">
        <v>1812</v>
      </c>
      <c r="BH2640" s="4" t="s">
        <v>1813</v>
      </c>
      <c r="BI2640" s="4" t="s">
        <v>6098</v>
      </c>
      <c r="BJ2640" s="4" t="s">
        <v>6099</v>
      </c>
      <c r="BK2640" s="4" t="s">
        <v>2684</v>
      </c>
      <c r="BL2640" s="4" t="s">
        <v>2685</v>
      </c>
      <c r="BM2640" s="4" t="s">
        <v>2686</v>
      </c>
      <c r="BN2640" s="4" t="s">
        <v>2687</v>
      </c>
      <c r="BO2640" s="4" t="s">
        <v>82</v>
      </c>
      <c r="BP2640" s="4" t="s">
        <v>83</v>
      </c>
      <c r="BQ2640" s="4" t="s">
        <v>8760</v>
      </c>
      <c r="BR2640" s="4" t="s">
        <v>8761</v>
      </c>
      <c r="BS2640" s="4" t="s">
        <v>260</v>
      </c>
      <c r="BT2640" s="4" t="s">
        <v>261</v>
      </c>
    </row>
    <row r="2641" spans="1:72" ht="13.5" customHeight="1">
      <c r="A2641" s="6" t="str">
        <f>HYPERLINK("http://kyu.snu.ac.kr/sdhj/index.jsp?type=hj/GK14791_00IM0001_170b.jpg","1870_해북촌_170b")</f>
        <v>1870_해북촌_170b</v>
      </c>
      <c r="B2641" s="4">
        <v>1870</v>
      </c>
      <c r="C2641" s="4" t="s">
        <v>10002</v>
      </c>
      <c r="D2641" s="4" t="s">
        <v>10003</v>
      </c>
      <c r="E2641" s="4">
        <v>2640</v>
      </c>
      <c r="F2641" s="4">
        <v>16</v>
      </c>
      <c r="G2641" s="4" t="s">
        <v>7883</v>
      </c>
      <c r="H2641" s="4" t="s">
        <v>7884</v>
      </c>
      <c r="I2641" s="4">
        <v>13</v>
      </c>
      <c r="L2641" s="4">
        <v>2</v>
      </c>
      <c r="M2641" s="4" t="s">
        <v>8757</v>
      </c>
      <c r="N2641" s="4" t="s">
        <v>8758</v>
      </c>
      <c r="S2641" s="4" t="s">
        <v>96</v>
      </c>
      <c r="T2641" s="4" t="s">
        <v>97</v>
      </c>
      <c r="W2641" s="4" t="s">
        <v>776</v>
      </c>
      <c r="X2641" s="4" t="s">
        <v>777</v>
      </c>
      <c r="Y2641" s="4" t="s">
        <v>100</v>
      </c>
      <c r="Z2641" s="4" t="s">
        <v>101</v>
      </c>
      <c r="AC2641" s="4">
        <v>57</v>
      </c>
      <c r="AD2641" s="4" t="s">
        <v>248</v>
      </c>
      <c r="AE2641" s="4" t="s">
        <v>249</v>
      </c>
      <c r="AJ2641" s="4" t="s">
        <v>34</v>
      </c>
      <c r="AK2641" s="4" t="s">
        <v>35</v>
      </c>
      <c r="AL2641" s="4" t="s">
        <v>1039</v>
      </c>
      <c r="AM2641" s="4" t="s">
        <v>1040</v>
      </c>
      <c r="AT2641" s="4" t="s">
        <v>82</v>
      </c>
      <c r="AU2641" s="4" t="s">
        <v>83</v>
      </c>
      <c r="AV2641" s="4" t="s">
        <v>8762</v>
      </c>
      <c r="AW2641" s="4" t="s">
        <v>8763</v>
      </c>
      <c r="BG2641" s="4" t="s">
        <v>82</v>
      </c>
      <c r="BH2641" s="4" t="s">
        <v>83</v>
      </c>
      <c r="BI2641" s="4" t="s">
        <v>8764</v>
      </c>
      <c r="BJ2641" s="4" t="s">
        <v>8765</v>
      </c>
      <c r="BK2641" s="4" t="s">
        <v>82</v>
      </c>
      <c r="BL2641" s="4" t="s">
        <v>83</v>
      </c>
      <c r="BM2641" s="4" t="s">
        <v>8766</v>
      </c>
      <c r="BN2641" s="4" t="s">
        <v>8767</v>
      </c>
      <c r="BO2641" s="4" t="s">
        <v>82</v>
      </c>
      <c r="BP2641" s="4" t="s">
        <v>83</v>
      </c>
      <c r="BQ2641" s="4" t="s">
        <v>8768</v>
      </c>
      <c r="BR2641" s="4" t="s">
        <v>8769</v>
      </c>
      <c r="BS2641" s="4" t="s">
        <v>260</v>
      </c>
      <c r="BT2641" s="4" t="s">
        <v>261</v>
      </c>
    </row>
    <row r="2642" spans="1:72" ht="13.5" customHeight="1">
      <c r="A2642" s="6" t="str">
        <f>HYPERLINK("http://kyu.snu.ac.kr/sdhj/index.jsp?type=hj/GK14791_00IM0001_170b.jpg","1870_해북촌_170b")</f>
        <v>1870_해북촌_170b</v>
      </c>
      <c r="B2642" s="4">
        <v>1870</v>
      </c>
      <c r="C2642" s="4" t="s">
        <v>9047</v>
      </c>
      <c r="D2642" s="4" t="s">
        <v>9048</v>
      </c>
      <c r="E2642" s="4">
        <v>2641</v>
      </c>
      <c r="F2642" s="4">
        <v>16</v>
      </c>
      <c r="G2642" s="4" t="s">
        <v>7883</v>
      </c>
      <c r="H2642" s="4" t="s">
        <v>7884</v>
      </c>
      <c r="I2642" s="4">
        <v>13</v>
      </c>
      <c r="L2642" s="4">
        <v>2</v>
      </c>
      <c r="M2642" s="4" t="s">
        <v>8757</v>
      </c>
      <c r="N2642" s="4" t="s">
        <v>8758</v>
      </c>
      <c r="T2642" s="4" t="s">
        <v>9646</v>
      </c>
      <c r="U2642" s="4" t="s">
        <v>138</v>
      </c>
      <c r="V2642" s="4" t="s">
        <v>139</v>
      </c>
      <c r="Y2642" s="4" t="s">
        <v>286</v>
      </c>
      <c r="Z2642" s="4" t="s">
        <v>10777</v>
      </c>
      <c r="AD2642" s="4" t="s">
        <v>282</v>
      </c>
      <c r="AE2642" s="4" t="s">
        <v>283</v>
      </c>
    </row>
    <row r="2643" spans="1:72" ht="13.5" customHeight="1">
      <c r="A2643" s="6" t="str">
        <f>HYPERLINK("http://kyu.snu.ac.kr/sdhj/index.jsp?type=hj/GK14791_00IM0001_170b.jpg","1870_해북촌_170b")</f>
        <v>1870_해북촌_170b</v>
      </c>
      <c r="B2643" s="4">
        <v>1870</v>
      </c>
      <c r="C2643" s="4" t="s">
        <v>8930</v>
      </c>
      <c r="D2643" s="4" t="s">
        <v>8931</v>
      </c>
      <c r="E2643" s="4">
        <v>2642</v>
      </c>
      <c r="F2643" s="4">
        <v>16</v>
      </c>
      <c r="G2643" s="4" t="s">
        <v>7883</v>
      </c>
      <c r="H2643" s="4" t="s">
        <v>7884</v>
      </c>
      <c r="I2643" s="4">
        <v>13</v>
      </c>
      <c r="L2643" s="4">
        <v>3</v>
      </c>
      <c r="M2643" s="4" t="s">
        <v>8770</v>
      </c>
      <c r="N2643" s="4" t="s">
        <v>8771</v>
      </c>
      <c r="Q2643" s="4" t="s">
        <v>10778</v>
      </c>
      <c r="R2643" s="4" t="s">
        <v>8772</v>
      </c>
      <c r="T2643" s="4" t="s">
        <v>10017</v>
      </c>
      <c r="W2643" s="4" t="s">
        <v>10779</v>
      </c>
      <c r="X2643" s="4" t="s">
        <v>10780</v>
      </c>
      <c r="Y2643" s="4" t="s">
        <v>8773</v>
      </c>
      <c r="Z2643" s="4" t="s">
        <v>8774</v>
      </c>
      <c r="AC2643" s="4">
        <v>69</v>
      </c>
      <c r="AD2643" s="4" t="s">
        <v>366</v>
      </c>
      <c r="AE2643" s="4" t="s">
        <v>367</v>
      </c>
      <c r="AJ2643" s="4" t="s">
        <v>34</v>
      </c>
      <c r="AK2643" s="4" t="s">
        <v>35</v>
      </c>
      <c r="AL2643" s="4" t="s">
        <v>260</v>
      </c>
      <c r="AM2643" s="4" t="s">
        <v>261</v>
      </c>
      <c r="AT2643" s="4" t="s">
        <v>82</v>
      </c>
      <c r="AU2643" s="4" t="s">
        <v>83</v>
      </c>
      <c r="AV2643" s="4" t="s">
        <v>10781</v>
      </c>
      <c r="AW2643" s="4" t="s">
        <v>8529</v>
      </c>
      <c r="BG2643" s="4" t="s">
        <v>82</v>
      </c>
      <c r="BH2643" s="4" t="s">
        <v>83</v>
      </c>
      <c r="BI2643" s="4" t="s">
        <v>8530</v>
      </c>
      <c r="BJ2643" s="4" t="s">
        <v>8531</v>
      </c>
      <c r="BK2643" s="4" t="s">
        <v>2832</v>
      </c>
      <c r="BL2643" s="4" t="s">
        <v>2833</v>
      </c>
      <c r="BM2643" s="4" t="s">
        <v>8775</v>
      </c>
      <c r="BN2643" s="4" t="s">
        <v>8776</v>
      </c>
      <c r="BO2643" s="4" t="s">
        <v>82</v>
      </c>
      <c r="BP2643" s="4" t="s">
        <v>83</v>
      </c>
      <c r="BQ2643" s="4" t="s">
        <v>8777</v>
      </c>
      <c r="BR2643" s="4" t="s">
        <v>8778</v>
      </c>
      <c r="BS2643" s="4" t="s">
        <v>488</v>
      </c>
      <c r="BT2643" s="4" t="s">
        <v>489</v>
      </c>
    </row>
    <row r="2644" spans="1:72" ht="13.5" customHeight="1">
      <c r="A2644" s="6" t="str">
        <f>HYPERLINK("http://kyu.snu.ac.kr/sdhj/index.jsp?type=hj/GK14791_00IM0001_170b.jpg","1870_해북촌_170b")</f>
        <v>1870_해북촌_170b</v>
      </c>
      <c r="B2644" s="4">
        <v>1870</v>
      </c>
      <c r="C2644" s="4" t="s">
        <v>9876</v>
      </c>
      <c r="D2644" s="4" t="s">
        <v>9877</v>
      </c>
      <c r="E2644" s="4">
        <v>2643</v>
      </c>
      <c r="F2644" s="4">
        <v>16</v>
      </c>
      <c r="G2644" s="4" t="s">
        <v>7883</v>
      </c>
      <c r="H2644" s="4" t="s">
        <v>7884</v>
      </c>
      <c r="I2644" s="4">
        <v>13</v>
      </c>
      <c r="L2644" s="4">
        <v>3</v>
      </c>
      <c r="M2644" s="4" t="s">
        <v>8770</v>
      </c>
      <c r="N2644" s="4" t="s">
        <v>8771</v>
      </c>
      <c r="S2644" s="4" t="s">
        <v>96</v>
      </c>
      <c r="T2644" s="4" t="s">
        <v>97</v>
      </c>
      <c r="W2644" s="4" t="s">
        <v>1167</v>
      </c>
      <c r="X2644" s="4" t="s">
        <v>1168</v>
      </c>
      <c r="Y2644" s="4" t="s">
        <v>100</v>
      </c>
      <c r="Z2644" s="4" t="s">
        <v>101</v>
      </c>
      <c r="AC2644" s="4">
        <v>71</v>
      </c>
      <c r="AD2644" s="4" t="s">
        <v>774</v>
      </c>
      <c r="AE2644" s="4" t="s">
        <v>775</v>
      </c>
      <c r="AJ2644" s="4" t="s">
        <v>34</v>
      </c>
      <c r="AK2644" s="4" t="s">
        <v>35</v>
      </c>
      <c r="AL2644" s="4" t="s">
        <v>893</v>
      </c>
      <c r="AM2644" s="4" t="s">
        <v>894</v>
      </c>
      <c r="AT2644" s="4" t="s">
        <v>82</v>
      </c>
      <c r="AU2644" s="4" t="s">
        <v>83</v>
      </c>
      <c r="AV2644" s="4" t="s">
        <v>8779</v>
      </c>
      <c r="AW2644" s="4" t="s">
        <v>8780</v>
      </c>
      <c r="BG2644" s="4" t="s">
        <v>82</v>
      </c>
      <c r="BH2644" s="4" t="s">
        <v>83</v>
      </c>
      <c r="BI2644" s="4" t="s">
        <v>8781</v>
      </c>
      <c r="BJ2644" s="4" t="s">
        <v>8782</v>
      </c>
      <c r="BK2644" s="4" t="s">
        <v>82</v>
      </c>
      <c r="BL2644" s="4" t="s">
        <v>83</v>
      </c>
      <c r="BM2644" s="4" t="s">
        <v>8783</v>
      </c>
      <c r="BN2644" s="4" t="s">
        <v>3087</v>
      </c>
      <c r="BO2644" s="4" t="s">
        <v>82</v>
      </c>
      <c r="BP2644" s="4" t="s">
        <v>83</v>
      </c>
      <c r="BQ2644" s="4" t="s">
        <v>8784</v>
      </c>
      <c r="BR2644" s="4" t="s">
        <v>8785</v>
      </c>
      <c r="BS2644" s="4" t="s">
        <v>115</v>
      </c>
      <c r="BT2644" s="4" t="s">
        <v>9577</v>
      </c>
    </row>
    <row r="2645" spans="1:72" ht="13.5" customHeight="1">
      <c r="A2645" s="6" t="str">
        <f>HYPERLINK("http://kyu.snu.ac.kr/sdhj/index.jsp?type=hj/GK14791_00IM0001_170b.jpg","1870_해북촌_170b")</f>
        <v>1870_해북촌_170b</v>
      </c>
      <c r="B2645" s="4">
        <v>1870</v>
      </c>
      <c r="C2645" s="4" t="s">
        <v>9582</v>
      </c>
      <c r="D2645" s="4" t="s">
        <v>9583</v>
      </c>
      <c r="E2645" s="4">
        <v>2644</v>
      </c>
      <c r="F2645" s="4">
        <v>16</v>
      </c>
      <c r="G2645" s="4" t="s">
        <v>7883</v>
      </c>
      <c r="H2645" s="4" t="s">
        <v>7884</v>
      </c>
      <c r="I2645" s="4">
        <v>13</v>
      </c>
      <c r="L2645" s="4">
        <v>3</v>
      </c>
      <c r="M2645" s="4" t="s">
        <v>8770</v>
      </c>
      <c r="N2645" s="4" t="s">
        <v>8771</v>
      </c>
      <c r="S2645" s="4" t="s">
        <v>116</v>
      </c>
      <c r="T2645" s="4" t="s">
        <v>117</v>
      </c>
      <c r="Y2645" s="4" t="s">
        <v>8786</v>
      </c>
      <c r="Z2645" s="4" t="s">
        <v>2652</v>
      </c>
      <c r="AC2645" s="4">
        <v>37</v>
      </c>
      <c r="AD2645" s="4" t="s">
        <v>278</v>
      </c>
      <c r="AE2645" s="4" t="s">
        <v>279</v>
      </c>
    </row>
    <row r="2646" spans="1:72" ht="13.5" customHeight="1">
      <c r="A2646" s="6" t="str">
        <f>HYPERLINK("http://kyu.snu.ac.kr/sdhj/index.jsp?type=hj/GK14791_00IM0001_170b.jpg","1870_해북촌_170b")</f>
        <v>1870_해북촌_170b</v>
      </c>
      <c r="B2646" s="4">
        <v>1870</v>
      </c>
      <c r="C2646" s="4" t="s">
        <v>9124</v>
      </c>
      <c r="D2646" s="4" t="s">
        <v>9125</v>
      </c>
      <c r="E2646" s="4">
        <v>2645</v>
      </c>
      <c r="F2646" s="4">
        <v>16</v>
      </c>
      <c r="G2646" s="4" t="s">
        <v>7883</v>
      </c>
      <c r="H2646" s="4" t="s">
        <v>7884</v>
      </c>
      <c r="I2646" s="4">
        <v>13</v>
      </c>
      <c r="L2646" s="4">
        <v>3</v>
      </c>
      <c r="M2646" s="4" t="s">
        <v>8770</v>
      </c>
      <c r="N2646" s="4" t="s">
        <v>8771</v>
      </c>
      <c r="S2646" s="4" t="s">
        <v>116</v>
      </c>
      <c r="T2646" s="4" t="s">
        <v>117</v>
      </c>
      <c r="Y2646" s="4" t="s">
        <v>8787</v>
      </c>
      <c r="Z2646" s="4" t="s">
        <v>5701</v>
      </c>
      <c r="AC2646" s="4">
        <v>40</v>
      </c>
      <c r="AD2646" s="4" t="s">
        <v>308</v>
      </c>
      <c r="AE2646" s="4" t="s">
        <v>309</v>
      </c>
    </row>
    <row r="2647" spans="1:72" ht="13.5" customHeight="1">
      <c r="A2647" s="6" t="str">
        <f>HYPERLINK("http://kyu.snu.ac.kr/sdhj/index.jsp?type=hj/GK14791_00IM0001_171a.jpg","1870_해북촌_171a")</f>
        <v>1870_해북촌_171a</v>
      </c>
      <c r="B2647" s="4">
        <v>1870</v>
      </c>
      <c r="C2647" s="4" t="s">
        <v>9124</v>
      </c>
      <c r="D2647" s="4" t="s">
        <v>9125</v>
      </c>
      <c r="E2647" s="4">
        <v>2646</v>
      </c>
      <c r="F2647" s="4">
        <v>16</v>
      </c>
      <c r="G2647" s="4" t="s">
        <v>7883</v>
      </c>
      <c r="H2647" s="4" t="s">
        <v>7884</v>
      </c>
      <c r="I2647" s="4">
        <v>13</v>
      </c>
      <c r="L2647" s="4">
        <v>3</v>
      </c>
      <c r="M2647" s="4" t="s">
        <v>8770</v>
      </c>
      <c r="N2647" s="4" t="s">
        <v>8771</v>
      </c>
      <c r="T2647" s="4" t="s">
        <v>10020</v>
      </c>
      <c r="U2647" s="4" t="s">
        <v>138</v>
      </c>
      <c r="V2647" s="4" t="s">
        <v>139</v>
      </c>
      <c r="Y2647" s="4" t="s">
        <v>8788</v>
      </c>
      <c r="Z2647" s="4" t="s">
        <v>8789</v>
      </c>
      <c r="AD2647" s="4" t="s">
        <v>274</v>
      </c>
      <c r="AE2647" s="4" t="s">
        <v>275</v>
      </c>
    </row>
    <row r="2648" spans="1:72" ht="13.5" customHeight="1">
      <c r="A2648" s="6" t="str">
        <f>HYPERLINK("http://kyu.snu.ac.kr/sdhj/index.jsp?type=hj/GK14791_00IM0001_171a.jpg","1870_해북촌_171a")</f>
        <v>1870_해북촌_171a</v>
      </c>
      <c r="B2648" s="4">
        <v>1870</v>
      </c>
      <c r="C2648" s="4" t="s">
        <v>9124</v>
      </c>
      <c r="D2648" s="4" t="s">
        <v>9125</v>
      </c>
      <c r="E2648" s="4">
        <v>2647</v>
      </c>
      <c r="F2648" s="4">
        <v>16</v>
      </c>
      <c r="G2648" s="4" t="s">
        <v>7883</v>
      </c>
      <c r="H2648" s="4" t="s">
        <v>7884</v>
      </c>
      <c r="I2648" s="4">
        <v>13</v>
      </c>
      <c r="L2648" s="4">
        <v>4</v>
      </c>
      <c r="M2648" s="4" t="s">
        <v>8790</v>
      </c>
      <c r="N2648" s="4" t="s">
        <v>8791</v>
      </c>
      <c r="T2648" s="4" t="s">
        <v>9371</v>
      </c>
      <c r="U2648" s="4" t="s">
        <v>73</v>
      </c>
      <c r="V2648" s="4" t="s">
        <v>74</v>
      </c>
      <c r="W2648" s="4" t="s">
        <v>688</v>
      </c>
      <c r="X2648" s="4" t="s">
        <v>689</v>
      </c>
      <c r="Y2648" s="4" t="s">
        <v>8792</v>
      </c>
      <c r="Z2648" s="4" t="s">
        <v>8793</v>
      </c>
      <c r="AC2648" s="4">
        <v>48</v>
      </c>
      <c r="AD2648" s="4" t="s">
        <v>536</v>
      </c>
      <c r="AE2648" s="4" t="s">
        <v>537</v>
      </c>
      <c r="AJ2648" s="4" t="s">
        <v>34</v>
      </c>
      <c r="AK2648" s="4" t="s">
        <v>35</v>
      </c>
      <c r="AL2648" s="4" t="s">
        <v>260</v>
      </c>
      <c r="AM2648" s="4" t="s">
        <v>261</v>
      </c>
      <c r="AT2648" s="4" t="s">
        <v>82</v>
      </c>
      <c r="AU2648" s="4" t="s">
        <v>83</v>
      </c>
      <c r="AV2648" s="4" t="s">
        <v>3985</v>
      </c>
      <c r="AW2648" s="4" t="s">
        <v>3986</v>
      </c>
      <c r="BG2648" s="4" t="s">
        <v>82</v>
      </c>
      <c r="BH2648" s="4" t="s">
        <v>83</v>
      </c>
      <c r="BI2648" s="4" t="s">
        <v>7983</v>
      </c>
      <c r="BJ2648" s="4" t="s">
        <v>7984</v>
      </c>
      <c r="BK2648" s="4" t="s">
        <v>82</v>
      </c>
      <c r="BL2648" s="4" t="s">
        <v>83</v>
      </c>
      <c r="BM2648" s="4" t="s">
        <v>7985</v>
      </c>
      <c r="BN2648" s="4" t="s">
        <v>7986</v>
      </c>
      <c r="BO2648" s="4" t="s">
        <v>82</v>
      </c>
      <c r="BP2648" s="4" t="s">
        <v>83</v>
      </c>
      <c r="BQ2648" s="4" t="s">
        <v>4764</v>
      </c>
      <c r="BR2648" s="4" t="s">
        <v>9985</v>
      </c>
      <c r="BS2648" s="4" t="s">
        <v>4163</v>
      </c>
      <c r="BT2648" s="4" t="s">
        <v>4164</v>
      </c>
    </row>
    <row r="2649" spans="1:72" ht="13.5" customHeight="1">
      <c r="A2649" s="6" t="str">
        <f>HYPERLINK("http://kyu.snu.ac.kr/sdhj/index.jsp?type=hj/GK14791_00IM0001_171a.jpg","1870_해북촌_171a")</f>
        <v>1870_해북촌_171a</v>
      </c>
      <c r="B2649" s="4">
        <v>1870</v>
      </c>
      <c r="C2649" s="4" t="s">
        <v>9986</v>
      </c>
      <c r="D2649" s="4" t="s">
        <v>9987</v>
      </c>
      <c r="E2649" s="4">
        <v>2648</v>
      </c>
      <c r="F2649" s="4">
        <v>16</v>
      </c>
      <c r="G2649" s="4" t="s">
        <v>7883</v>
      </c>
      <c r="H2649" s="4" t="s">
        <v>7884</v>
      </c>
      <c r="I2649" s="4">
        <v>13</v>
      </c>
      <c r="L2649" s="4">
        <v>4</v>
      </c>
      <c r="M2649" s="4" t="s">
        <v>8790</v>
      </c>
      <c r="N2649" s="4" t="s">
        <v>8791</v>
      </c>
      <c r="S2649" s="4" t="s">
        <v>214</v>
      </c>
      <c r="T2649" s="4" t="s">
        <v>215</v>
      </c>
      <c r="W2649" s="4" t="s">
        <v>2317</v>
      </c>
      <c r="X2649" s="4" t="s">
        <v>2318</v>
      </c>
      <c r="Y2649" s="4" t="s">
        <v>100</v>
      </c>
      <c r="Z2649" s="4" t="s">
        <v>101</v>
      </c>
      <c r="AC2649" s="4">
        <v>68</v>
      </c>
      <c r="AD2649" s="4" t="s">
        <v>238</v>
      </c>
      <c r="AE2649" s="4" t="s">
        <v>239</v>
      </c>
    </row>
    <row r="2650" spans="1:72" ht="13.5" customHeight="1">
      <c r="A2650" s="6" t="str">
        <f>HYPERLINK("http://kyu.snu.ac.kr/sdhj/index.jsp?type=hj/GK14791_00IM0001_171a.jpg","1870_해북촌_171a")</f>
        <v>1870_해북촌_171a</v>
      </c>
      <c r="B2650" s="4">
        <v>1870</v>
      </c>
      <c r="C2650" s="4" t="s">
        <v>9113</v>
      </c>
      <c r="D2650" s="4" t="s">
        <v>9114</v>
      </c>
      <c r="E2650" s="4">
        <v>2649</v>
      </c>
      <c r="F2650" s="4">
        <v>16</v>
      </c>
      <c r="G2650" s="4" t="s">
        <v>7883</v>
      </c>
      <c r="H2650" s="4" t="s">
        <v>7884</v>
      </c>
      <c r="I2650" s="4">
        <v>13</v>
      </c>
      <c r="L2650" s="4">
        <v>4</v>
      </c>
      <c r="M2650" s="4" t="s">
        <v>8790</v>
      </c>
      <c r="N2650" s="4" t="s">
        <v>8791</v>
      </c>
      <c r="S2650" s="4" t="s">
        <v>96</v>
      </c>
      <c r="T2650" s="4" t="s">
        <v>97</v>
      </c>
      <c r="W2650" s="4" t="s">
        <v>426</v>
      </c>
      <c r="X2650" s="4" t="s">
        <v>427</v>
      </c>
      <c r="Y2650" s="4" t="s">
        <v>100</v>
      </c>
      <c r="Z2650" s="4" t="s">
        <v>101</v>
      </c>
      <c r="AC2650" s="4">
        <v>43</v>
      </c>
      <c r="AD2650" s="4" t="s">
        <v>274</v>
      </c>
      <c r="AE2650" s="4" t="s">
        <v>275</v>
      </c>
      <c r="AJ2650" s="4" t="s">
        <v>104</v>
      </c>
      <c r="AK2650" s="4" t="s">
        <v>105</v>
      </c>
      <c r="AL2650" s="4" t="s">
        <v>428</v>
      </c>
      <c r="AM2650" s="4" t="s">
        <v>429</v>
      </c>
      <c r="AT2650" s="4" t="s">
        <v>82</v>
      </c>
      <c r="AU2650" s="4" t="s">
        <v>83</v>
      </c>
      <c r="AV2650" s="4" t="s">
        <v>8794</v>
      </c>
      <c r="AW2650" s="4" t="s">
        <v>8795</v>
      </c>
      <c r="BG2650" s="4" t="s">
        <v>82</v>
      </c>
      <c r="BH2650" s="4" t="s">
        <v>83</v>
      </c>
      <c r="BI2650" s="4" t="s">
        <v>8796</v>
      </c>
      <c r="BJ2650" s="4" t="s">
        <v>8797</v>
      </c>
      <c r="BK2650" s="4" t="s">
        <v>82</v>
      </c>
      <c r="BL2650" s="4" t="s">
        <v>83</v>
      </c>
      <c r="BM2650" s="4" t="s">
        <v>6098</v>
      </c>
      <c r="BN2650" s="4" t="s">
        <v>6099</v>
      </c>
      <c r="BO2650" s="4" t="s">
        <v>82</v>
      </c>
      <c r="BP2650" s="4" t="s">
        <v>83</v>
      </c>
      <c r="BQ2650" s="4" t="s">
        <v>8798</v>
      </c>
      <c r="BR2650" s="4" t="s">
        <v>8799</v>
      </c>
      <c r="BS2650" s="4" t="s">
        <v>115</v>
      </c>
      <c r="BT2650" s="4" t="s">
        <v>10782</v>
      </c>
    </row>
    <row r="2651" spans="1:72" ht="13.5" customHeight="1">
      <c r="A2651" s="6" t="str">
        <f>HYPERLINK("http://kyu.snu.ac.kr/sdhj/index.jsp?type=hj/GK14791_00IM0001_171a.jpg","1870_해북촌_171a")</f>
        <v>1870_해북촌_171a</v>
      </c>
      <c r="B2651" s="4">
        <v>1870</v>
      </c>
      <c r="C2651" s="4" t="s">
        <v>9402</v>
      </c>
      <c r="D2651" s="4" t="s">
        <v>9403</v>
      </c>
      <c r="E2651" s="4">
        <v>2650</v>
      </c>
      <c r="F2651" s="4">
        <v>16</v>
      </c>
      <c r="G2651" s="4" t="s">
        <v>7883</v>
      </c>
      <c r="H2651" s="4" t="s">
        <v>7884</v>
      </c>
      <c r="I2651" s="4">
        <v>13</v>
      </c>
      <c r="L2651" s="4">
        <v>4</v>
      </c>
      <c r="M2651" s="4" t="s">
        <v>8790</v>
      </c>
      <c r="N2651" s="4" t="s">
        <v>8791</v>
      </c>
      <c r="T2651" s="4" t="s">
        <v>9377</v>
      </c>
      <c r="U2651" s="4" t="s">
        <v>138</v>
      </c>
      <c r="V2651" s="4" t="s">
        <v>139</v>
      </c>
      <c r="Y2651" s="4" t="s">
        <v>8800</v>
      </c>
      <c r="Z2651" s="4" t="s">
        <v>8801</v>
      </c>
      <c r="AD2651" s="4" t="s">
        <v>621</v>
      </c>
      <c r="AE2651" s="4" t="s">
        <v>622</v>
      </c>
    </row>
    <row r="2652" spans="1:72" ht="13.5" customHeight="1">
      <c r="A2652" s="6" t="str">
        <f>HYPERLINK("http://kyu.snu.ac.kr/sdhj/index.jsp?type=hj/GK14791_00IM0001_171a.jpg","1870_해북촌_171a")</f>
        <v>1870_해북촌_171a</v>
      </c>
      <c r="B2652" s="4">
        <v>1870</v>
      </c>
      <c r="C2652" s="4" t="s">
        <v>10394</v>
      </c>
      <c r="D2652" s="4" t="s">
        <v>10395</v>
      </c>
      <c r="E2652" s="4">
        <v>2651</v>
      </c>
      <c r="F2652" s="4">
        <v>16</v>
      </c>
      <c r="G2652" s="4" t="s">
        <v>7883</v>
      </c>
      <c r="H2652" s="4" t="s">
        <v>7884</v>
      </c>
      <c r="I2652" s="4">
        <v>13</v>
      </c>
      <c r="L2652" s="4">
        <v>4</v>
      </c>
      <c r="M2652" s="4" t="s">
        <v>8790</v>
      </c>
      <c r="N2652" s="4" t="s">
        <v>8791</v>
      </c>
      <c r="T2652" s="4" t="s">
        <v>9377</v>
      </c>
      <c r="U2652" s="4" t="s">
        <v>138</v>
      </c>
      <c r="V2652" s="4" t="s">
        <v>139</v>
      </c>
      <c r="Y2652" s="4" t="s">
        <v>7995</v>
      </c>
      <c r="Z2652" s="4" t="s">
        <v>7996</v>
      </c>
      <c r="AD2652" s="4" t="s">
        <v>248</v>
      </c>
      <c r="AE2652" s="4" t="s">
        <v>249</v>
      </c>
    </row>
    <row r="2653" spans="1:72" ht="13.5" customHeight="1">
      <c r="A2653" s="6" t="str">
        <f>HYPERLINK("http://kyu.snu.ac.kr/sdhj/index.jsp?type=hj/GK14791_00IM0001_171a.jpg","1870_해북촌_171a")</f>
        <v>1870_해북촌_171a</v>
      </c>
      <c r="B2653" s="4">
        <v>1870</v>
      </c>
      <c r="C2653" s="4" t="s">
        <v>9113</v>
      </c>
      <c r="D2653" s="4" t="s">
        <v>9114</v>
      </c>
      <c r="E2653" s="4">
        <v>2652</v>
      </c>
      <c r="F2653" s="4">
        <v>16</v>
      </c>
      <c r="G2653" s="4" t="s">
        <v>7883</v>
      </c>
      <c r="H2653" s="4" t="s">
        <v>7884</v>
      </c>
      <c r="I2653" s="4">
        <v>13</v>
      </c>
      <c r="L2653" s="4">
        <v>5</v>
      </c>
      <c r="M2653" s="4" t="s">
        <v>10783</v>
      </c>
      <c r="N2653" s="4" t="s">
        <v>10784</v>
      </c>
      <c r="Q2653" s="4" t="s">
        <v>10785</v>
      </c>
      <c r="R2653" s="4" t="s">
        <v>8802</v>
      </c>
      <c r="T2653" s="4" t="s">
        <v>9371</v>
      </c>
      <c r="U2653" s="4" t="s">
        <v>73</v>
      </c>
      <c r="V2653" s="4" t="s">
        <v>74</v>
      </c>
      <c r="X2653" s="4" t="s">
        <v>10786</v>
      </c>
      <c r="Y2653" s="4" t="s">
        <v>8803</v>
      </c>
      <c r="Z2653" s="4" t="s">
        <v>8804</v>
      </c>
      <c r="AC2653" s="4">
        <v>33</v>
      </c>
      <c r="AD2653" s="4" t="s">
        <v>621</v>
      </c>
      <c r="AE2653" s="4" t="s">
        <v>622</v>
      </c>
      <c r="AJ2653" s="4" t="s">
        <v>34</v>
      </c>
      <c r="AK2653" s="4" t="s">
        <v>35</v>
      </c>
      <c r="AL2653" s="4" t="s">
        <v>428</v>
      </c>
      <c r="AM2653" s="4" t="s">
        <v>429</v>
      </c>
      <c r="AT2653" s="4" t="s">
        <v>82</v>
      </c>
      <c r="AU2653" s="4" t="s">
        <v>83</v>
      </c>
      <c r="AV2653" s="4" t="s">
        <v>8805</v>
      </c>
      <c r="AW2653" s="4" t="s">
        <v>8806</v>
      </c>
      <c r="BG2653" s="4" t="s">
        <v>82</v>
      </c>
      <c r="BH2653" s="4" t="s">
        <v>83</v>
      </c>
      <c r="BI2653" s="4" t="s">
        <v>4744</v>
      </c>
      <c r="BJ2653" s="4" t="s">
        <v>2597</v>
      </c>
      <c r="BK2653" s="4" t="s">
        <v>82</v>
      </c>
      <c r="BL2653" s="4" t="s">
        <v>83</v>
      </c>
      <c r="BM2653" s="4" t="s">
        <v>7041</v>
      </c>
      <c r="BN2653" s="4" t="s">
        <v>7042</v>
      </c>
      <c r="BO2653" s="4" t="s">
        <v>82</v>
      </c>
      <c r="BP2653" s="4" t="s">
        <v>83</v>
      </c>
      <c r="BQ2653" s="4" t="s">
        <v>8807</v>
      </c>
      <c r="BR2653" s="4" t="s">
        <v>8808</v>
      </c>
      <c r="BS2653" s="4" t="s">
        <v>260</v>
      </c>
      <c r="BT2653" s="4" t="s">
        <v>261</v>
      </c>
    </row>
    <row r="2654" spans="1:72" ht="13.5" customHeight="1">
      <c r="A2654" s="6" t="str">
        <f>HYPERLINK("http://kyu.snu.ac.kr/sdhj/index.jsp?type=hj/GK14791_00IM0001_171a.jpg","1870_해북촌_171a")</f>
        <v>1870_해북촌_171a</v>
      </c>
      <c r="B2654" s="4">
        <v>1870</v>
      </c>
      <c r="C2654" s="4" t="s">
        <v>9062</v>
      </c>
      <c r="D2654" s="4" t="s">
        <v>9063</v>
      </c>
      <c r="E2654" s="4">
        <v>2653</v>
      </c>
      <c r="F2654" s="4">
        <v>16</v>
      </c>
      <c r="G2654" s="4" t="s">
        <v>7883</v>
      </c>
      <c r="H2654" s="4" t="s">
        <v>7884</v>
      </c>
      <c r="I2654" s="4">
        <v>13</v>
      </c>
      <c r="L2654" s="4">
        <v>5</v>
      </c>
      <c r="M2654" s="4" t="s">
        <v>10787</v>
      </c>
      <c r="N2654" s="4" t="s">
        <v>10788</v>
      </c>
      <c r="S2654" s="4" t="s">
        <v>214</v>
      </c>
      <c r="T2654" s="4" t="s">
        <v>215</v>
      </c>
      <c r="W2654" s="4" t="s">
        <v>688</v>
      </c>
      <c r="X2654" s="4" t="s">
        <v>689</v>
      </c>
      <c r="Y2654" s="4" t="s">
        <v>100</v>
      </c>
      <c r="Z2654" s="4" t="s">
        <v>101</v>
      </c>
      <c r="AC2654" s="4">
        <v>61</v>
      </c>
      <c r="AD2654" s="4" t="s">
        <v>295</v>
      </c>
      <c r="AE2654" s="4" t="s">
        <v>296</v>
      </c>
    </row>
    <row r="2655" spans="1:72" ht="13.5" customHeight="1">
      <c r="A2655" s="6" t="str">
        <f>HYPERLINK("http://kyu.snu.ac.kr/sdhj/index.jsp?type=hj/GK14791_00IM0001_171a.jpg","1870_해북촌_171a")</f>
        <v>1870_해북촌_171a</v>
      </c>
      <c r="B2655" s="4">
        <v>1870</v>
      </c>
      <c r="C2655" s="4" t="s">
        <v>9062</v>
      </c>
      <c r="D2655" s="4" t="s">
        <v>9063</v>
      </c>
      <c r="E2655" s="4">
        <v>2654</v>
      </c>
      <c r="F2655" s="4">
        <v>16</v>
      </c>
      <c r="G2655" s="4" t="s">
        <v>7883</v>
      </c>
      <c r="H2655" s="4" t="s">
        <v>7884</v>
      </c>
      <c r="I2655" s="4">
        <v>13</v>
      </c>
      <c r="L2655" s="4">
        <v>5</v>
      </c>
      <c r="M2655" s="4" t="s">
        <v>10787</v>
      </c>
      <c r="N2655" s="4" t="s">
        <v>10788</v>
      </c>
      <c r="S2655" s="4" t="s">
        <v>96</v>
      </c>
      <c r="T2655" s="4" t="s">
        <v>97</v>
      </c>
      <c r="W2655" s="4" t="s">
        <v>5858</v>
      </c>
      <c r="X2655" s="4" t="s">
        <v>3456</v>
      </c>
      <c r="Y2655" s="4" t="s">
        <v>100</v>
      </c>
      <c r="Z2655" s="4" t="s">
        <v>101</v>
      </c>
      <c r="AC2655" s="4">
        <v>26</v>
      </c>
      <c r="AD2655" s="4" t="s">
        <v>398</v>
      </c>
      <c r="AE2655" s="4" t="s">
        <v>399</v>
      </c>
      <c r="AJ2655" s="4" t="s">
        <v>104</v>
      </c>
      <c r="AK2655" s="4" t="s">
        <v>105</v>
      </c>
      <c r="AL2655" s="4" t="s">
        <v>8809</v>
      </c>
      <c r="AM2655" s="4" t="s">
        <v>8810</v>
      </c>
      <c r="AT2655" s="4" t="s">
        <v>73</v>
      </c>
      <c r="AU2655" s="4" t="s">
        <v>74</v>
      </c>
      <c r="AV2655" s="4" t="s">
        <v>8811</v>
      </c>
      <c r="AW2655" s="4" t="s">
        <v>8614</v>
      </c>
      <c r="BG2655" s="4" t="s">
        <v>82</v>
      </c>
      <c r="BH2655" s="4" t="s">
        <v>83</v>
      </c>
      <c r="BI2655" s="4" t="s">
        <v>8812</v>
      </c>
      <c r="BJ2655" s="4" t="s">
        <v>8813</v>
      </c>
      <c r="BK2655" s="4" t="s">
        <v>82</v>
      </c>
      <c r="BL2655" s="4" t="s">
        <v>83</v>
      </c>
      <c r="BM2655" s="4" t="s">
        <v>8814</v>
      </c>
      <c r="BN2655" s="4" t="s">
        <v>8815</v>
      </c>
      <c r="BO2655" s="4" t="s">
        <v>82</v>
      </c>
      <c r="BP2655" s="4" t="s">
        <v>83</v>
      </c>
      <c r="BQ2655" s="4" t="s">
        <v>8816</v>
      </c>
      <c r="BR2655" s="4" t="s">
        <v>8817</v>
      </c>
      <c r="BS2655" s="4" t="s">
        <v>222</v>
      </c>
      <c r="BT2655" s="4" t="s">
        <v>223</v>
      </c>
    </row>
    <row r="2656" spans="1:72" ht="13.5" customHeight="1">
      <c r="A2656" s="6" t="str">
        <f>HYPERLINK("http://kyu.snu.ac.kr/sdhj/index.jsp?type=hj/GK14791_00IM0001_171a.jpg","1870_해북촌_171a")</f>
        <v>1870_해북촌_171a</v>
      </c>
      <c r="B2656" s="4">
        <v>1870</v>
      </c>
      <c r="C2656" s="4" t="s">
        <v>9665</v>
      </c>
      <c r="D2656" s="4" t="s">
        <v>9666</v>
      </c>
      <c r="E2656" s="4">
        <v>2655</v>
      </c>
      <c r="F2656" s="4">
        <v>16</v>
      </c>
      <c r="G2656" s="4" t="s">
        <v>7883</v>
      </c>
      <c r="H2656" s="4" t="s">
        <v>7884</v>
      </c>
      <c r="I2656" s="4">
        <v>13</v>
      </c>
      <c r="L2656" s="4">
        <v>5</v>
      </c>
      <c r="M2656" s="4" t="s">
        <v>10789</v>
      </c>
      <c r="N2656" s="4" t="s">
        <v>10790</v>
      </c>
      <c r="S2656" s="4" t="s">
        <v>165</v>
      </c>
      <c r="T2656" s="4" t="s">
        <v>166</v>
      </c>
      <c r="Y2656" s="4" t="s">
        <v>8818</v>
      </c>
      <c r="Z2656" s="4" t="s">
        <v>8819</v>
      </c>
      <c r="AC2656" s="4">
        <v>28</v>
      </c>
      <c r="AD2656" s="4" t="s">
        <v>242</v>
      </c>
      <c r="AE2656" s="4" t="s">
        <v>243</v>
      </c>
    </row>
    <row r="2657" spans="1:72" ht="13.5" customHeight="1">
      <c r="A2657" s="6" t="str">
        <f>HYPERLINK("http://kyu.snu.ac.kr/sdhj/index.jsp?type=hj/GK14791_00IM0001_171a.jpg","1870_해북촌_171a")</f>
        <v>1870_해북촌_171a</v>
      </c>
      <c r="B2657" s="4">
        <v>1870</v>
      </c>
      <c r="C2657" s="4" t="s">
        <v>9665</v>
      </c>
      <c r="D2657" s="4" t="s">
        <v>9666</v>
      </c>
      <c r="E2657" s="4">
        <v>2656</v>
      </c>
      <c r="F2657" s="4">
        <v>16</v>
      </c>
      <c r="G2657" s="4" t="s">
        <v>7883</v>
      </c>
      <c r="H2657" s="4" t="s">
        <v>7884</v>
      </c>
      <c r="I2657" s="4">
        <v>13</v>
      </c>
      <c r="L2657" s="4">
        <v>5</v>
      </c>
      <c r="M2657" s="4" t="s">
        <v>10789</v>
      </c>
      <c r="N2657" s="4" t="s">
        <v>10790</v>
      </c>
      <c r="T2657" s="4" t="s">
        <v>9668</v>
      </c>
      <c r="U2657" s="4" t="s">
        <v>138</v>
      </c>
      <c r="V2657" s="4" t="s">
        <v>139</v>
      </c>
      <c r="Y2657" s="4" t="s">
        <v>1522</v>
      </c>
      <c r="Z2657" s="4" t="s">
        <v>1030</v>
      </c>
      <c r="AD2657" s="4" t="s">
        <v>778</v>
      </c>
      <c r="AE2657" s="4" t="s">
        <v>779</v>
      </c>
    </row>
    <row r="2658" spans="1:72" ht="13.5" customHeight="1">
      <c r="A2658" s="6" t="str">
        <f>HYPERLINK("http://kyu.snu.ac.kr/sdhj/index.jsp?type=hj/GK14791_00IM0001_171a.jpg","1870_해북촌_171a")</f>
        <v>1870_해북촌_171a</v>
      </c>
      <c r="B2658" s="4">
        <v>1870</v>
      </c>
      <c r="C2658" s="4" t="s">
        <v>9665</v>
      </c>
      <c r="D2658" s="4" t="s">
        <v>9666</v>
      </c>
      <c r="E2658" s="4">
        <v>2657</v>
      </c>
      <c r="F2658" s="4">
        <v>16</v>
      </c>
      <c r="G2658" s="4" t="s">
        <v>7883</v>
      </c>
      <c r="H2658" s="4" t="s">
        <v>7884</v>
      </c>
      <c r="I2658" s="4">
        <v>13</v>
      </c>
      <c r="L2658" s="4">
        <v>5</v>
      </c>
      <c r="M2658" s="4" t="s">
        <v>10789</v>
      </c>
      <c r="N2658" s="4" t="s">
        <v>10790</v>
      </c>
      <c r="T2658" s="4" t="s">
        <v>9668</v>
      </c>
      <c r="U2658" s="4" t="s">
        <v>138</v>
      </c>
      <c r="V2658" s="4" t="s">
        <v>139</v>
      </c>
      <c r="Y2658" s="4" t="s">
        <v>6034</v>
      </c>
      <c r="Z2658" s="4" t="s">
        <v>6035</v>
      </c>
      <c r="AD2658" s="4" t="s">
        <v>414</v>
      </c>
      <c r="AE2658" s="4" t="s">
        <v>415</v>
      </c>
    </row>
    <row r="2659" spans="1:72" ht="13.5" customHeight="1">
      <c r="A2659" s="6" t="str">
        <f>HYPERLINK("http://kyu.snu.ac.kr/sdhj/index.jsp?type=hj/GK14791_00IM0001_171a.jpg","1870_해북촌_171a")</f>
        <v>1870_해북촌_171a</v>
      </c>
      <c r="B2659" s="4">
        <v>1870</v>
      </c>
      <c r="C2659" s="4" t="s">
        <v>9665</v>
      </c>
      <c r="D2659" s="4" t="s">
        <v>9666</v>
      </c>
      <c r="E2659" s="4">
        <v>2658</v>
      </c>
      <c r="F2659" s="4">
        <v>16</v>
      </c>
      <c r="G2659" s="4" t="s">
        <v>7883</v>
      </c>
      <c r="H2659" s="4" t="s">
        <v>7884</v>
      </c>
      <c r="I2659" s="4">
        <v>14</v>
      </c>
      <c r="J2659" s="4" t="s">
        <v>8820</v>
      </c>
      <c r="K2659" s="4" t="s">
        <v>10791</v>
      </c>
      <c r="L2659" s="4">
        <v>1</v>
      </c>
      <c r="M2659" s="4" t="s">
        <v>8821</v>
      </c>
      <c r="N2659" s="4" t="s">
        <v>8822</v>
      </c>
      <c r="T2659" s="4" t="s">
        <v>10792</v>
      </c>
      <c r="U2659" s="4" t="s">
        <v>73</v>
      </c>
      <c r="V2659" s="4" t="s">
        <v>74</v>
      </c>
      <c r="W2659" s="4" t="s">
        <v>2414</v>
      </c>
      <c r="X2659" s="4" t="s">
        <v>2415</v>
      </c>
      <c r="Y2659" s="4" t="s">
        <v>8823</v>
      </c>
      <c r="Z2659" s="4" t="s">
        <v>8824</v>
      </c>
      <c r="AC2659" s="4">
        <v>33</v>
      </c>
      <c r="AD2659" s="4" t="s">
        <v>621</v>
      </c>
      <c r="AE2659" s="4" t="s">
        <v>622</v>
      </c>
      <c r="AJ2659" s="4" t="s">
        <v>34</v>
      </c>
      <c r="AK2659" s="4" t="s">
        <v>35</v>
      </c>
      <c r="AL2659" s="4" t="s">
        <v>727</v>
      </c>
      <c r="AM2659" s="4" t="s">
        <v>728</v>
      </c>
      <c r="AT2659" s="4" t="s">
        <v>82</v>
      </c>
      <c r="AU2659" s="4" t="s">
        <v>83</v>
      </c>
      <c r="AV2659" s="4" t="s">
        <v>8825</v>
      </c>
      <c r="AW2659" s="4" t="s">
        <v>8826</v>
      </c>
      <c r="BG2659" s="4" t="s">
        <v>82</v>
      </c>
      <c r="BH2659" s="4" t="s">
        <v>83</v>
      </c>
      <c r="BI2659" s="4" t="s">
        <v>7072</v>
      </c>
      <c r="BJ2659" s="4" t="s">
        <v>316</v>
      </c>
      <c r="BK2659" s="4" t="s">
        <v>82</v>
      </c>
      <c r="BL2659" s="4" t="s">
        <v>83</v>
      </c>
      <c r="BM2659" s="4" t="s">
        <v>3564</v>
      </c>
      <c r="BN2659" s="4" t="s">
        <v>3565</v>
      </c>
      <c r="BO2659" s="4" t="s">
        <v>82</v>
      </c>
      <c r="BP2659" s="4" t="s">
        <v>83</v>
      </c>
      <c r="BQ2659" s="4" t="s">
        <v>8827</v>
      </c>
      <c r="BR2659" s="4" t="s">
        <v>8828</v>
      </c>
      <c r="BS2659" s="4" t="s">
        <v>153</v>
      </c>
      <c r="BT2659" s="4" t="s">
        <v>154</v>
      </c>
    </row>
    <row r="2660" spans="1:72" ht="13.5" customHeight="1">
      <c r="A2660" s="6" t="str">
        <f>HYPERLINK("http://kyu.snu.ac.kr/sdhj/index.jsp?type=hj/GK14791_00IM0001_171a.jpg","1870_해북촌_171a")</f>
        <v>1870_해북촌_171a</v>
      </c>
      <c r="B2660" s="4">
        <v>1870</v>
      </c>
      <c r="C2660" s="4" t="s">
        <v>9181</v>
      </c>
      <c r="D2660" s="4" t="s">
        <v>9182</v>
      </c>
      <c r="E2660" s="4">
        <v>2659</v>
      </c>
      <c r="F2660" s="4">
        <v>16</v>
      </c>
      <c r="G2660" s="4" t="s">
        <v>7883</v>
      </c>
      <c r="H2660" s="4" t="s">
        <v>7884</v>
      </c>
      <c r="I2660" s="4">
        <v>14</v>
      </c>
      <c r="L2660" s="4">
        <v>1</v>
      </c>
      <c r="M2660" s="4" t="s">
        <v>8821</v>
      </c>
      <c r="N2660" s="4" t="s">
        <v>8822</v>
      </c>
      <c r="S2660" s="4" t="s">
        <v>214</v>
      </c>
      <c r="T2660" s="4" t="s">
        <v>215</v>
      </c>
      <c r="W2660" s="4" t="s">
        <v>75</v>
      </c>
      <c r="X2660" s="4" t="s">
        <v>10793</v>
      </c>
      <c r="Y2660" s="4" t="s">
        <v>100</v>
      </c>
      <c r="Z2660" s="4" t="s">
        <v>101</v>
      </c>
      <c r="AC2660" s="4">
        <v>73</v>
      </c>
      <c r="AD2660" s="4" t="s">
        <v>826</v>
      </c>
      <c r="AE2660" s="4" t="s">
        <v>827</v>
      </c>
    </row>
    <row r="2661" spans="1:72" ht="13.5" customHeight="1">
      <c r="A2661" s="6" t="str">
        <f>HYPERLINK("http://kyu.snu.ac.kr/sdhj/index.jsp?type=hj/GK14791_00IM0001_171a.jpg","1870_해북촌_171a")</f>
        <v>1870_해북촌_171a</v>
      </c>
      <c r="B2661" s="4">
        <v>1870</v>
      </c>
      <c r="C2661" s="4" t="s">
        <v>10794</v>
      </c>
      <c r="D2661" s="4" t="s">
        <v>10795</v>
      </c>
      <c r="E2661" s="4">
        <v>2660</v>
      </c>
      <c r="F2661" s="4">
        <v>16</v>
      </c>
      <c r="G2661" s="4" t="s">
        <v>7883</v>
      </c>
      <c r="H2661" s="4" t="s">
        <v>7884</v>
      </c>
      <c r="I2661" s="4">
        <v>14</v>
      </c>
      <c r="L2661" s="4">
        <v>1</v>
      </c>
      <c r="M2661" s="4" t="s">
        <v>8821</v>
      </c>
      <c r="N2661" s="4" t="s">
        <v>8822</v>
      </c>
      <c r="T2661" s="4" t="s">
        <v>10796</v>
      </c>
      <c r="U2661" s="4" t="s">
        <v>138</v>
      </c>
      <c r="V2661" s="4" t="s">
        <v>139</v>
      </c>
      <c r="Y2661" s="4" t="s">
        <v>8829</v>
      </c>
      <c r="Z2661" s="4" t="s">
        <v>8830</v>
      </c>
      <c r="AD2661" s="4" t="s">
        <v>238</v>
      </c>
      <c r="AE2661" s="4" t="s">
        <v>239</v>
      </c>
    </row>
    <row r="2662" spans="1:72" ht="13.5" customHeight="1">
      <c r="A2662" s="6" t="str">
        <f>HYPERLINK("http://kyu.snu.ac.kr/sdhj/index.jsp?type=hj/GK14791_00IM0001_171a.jpg","1870_해북촌_171a")</f>
        <v>1870_해북촌_171a</v>
      </c>
      <c r="B2662" s="4">
        <v>1870</v>
      </c>
      <c r="C2662" s="4" t="s">
        <v>10794</v>
      </c>
      <c r="D2662" s="4" t="s">
        <v>10795</v>
      </c>
      <c r="E2662" s="4">
        <v>2661</v>
      </c>
      <c r="F2662" s="4">
        <v>16</v>
      </c>
      <c r="G2662" s="4" t="s">
        <v>7883</v>
      </c>
      <c r="H2662" s="4" t="s">
        <v>7884</v>
      </c>
      <c r="I2662" s="4">
        <v>14</v>
      </c>
      <c r="L2662" s="4">
        <v>1</v>
      </c>
      <c r="M2662" s="4" t="s">
        <v>8821</v>
      </c>
      <c r="N2662" s="4" t="s">
        <v>8822</v>
      </c>
      <c r="T2662" s="4" t="s">
        <v>10796</v>
      </c>
      <c r="U2662" s="4" t="s">
        <v>138</v>
      </c>
      <c r="V2662" s="4" t="s">
        <v>139</v>
      </c>
      <c r="Y2662" s="4" t="s">
        <v>8275</v>
      </c>
      <c r="Z2662" s="4" t="s">
        <v>8276</v>
      </c>
      <c r="AD2662" s="4" t="s">
        <v>10797</v>
      </c>
      <c r="AE2662" s="4" t="s">
        <v>10798</v>
      </c>
    </row>
    <row r="2663" spans="1:72" ht="13.5" customHeight="1">
      <c r="A2663" s="6" t="str">
        <f>HYPERLINK("http://kyu.snu.ac.kr/sdhj/index.jsp?type=hj/GK14791_00IM0001_171a.jpg","1870_해북촌_171a")</f>
        <v>1870_해북촌_171a</v>
      </c>
      <c r="B2663" s="4">
        <v>1870</v>
      </c>
      <c r="C2663" s="4" t="s">
        <v>10794</v>
      </c>
      <c r="D2663" s="4" t="s">
        <v>10795</v>
      </c>
      <c r="E2663" s="4">
        <v>2662</v>
      </c>
      <c r="F2663" s="4">
        <v>16</v>
      </c>
      <c r="G2663" s="4" t="s">
        <v>7883</v>
      </c>
      <c r="H2663" s="4" t="s">
        <v>7884</v>
      </c>
      <c r="I2663" s="4">
        <v>14</v>
      </c>
      <c r="L2663" s="4">
        <v>2</v>
      </c>
      <c r="M2663" s="4" t="s">
        <v>8831</v>
      </c>
      <c r="N2663" s="4" t="s">
        <v>8832</v>
      </c>
      <c r="T2663" s="4" t="s">
        <v>10323</v>
      </c>
      <c r="U2663" s="4" t="s">
        <v>73</v>
      </c>
      <c r="V2663" s="4" t="s">
        <v>74</v>
      </c>
      <c r="W2663" s="4" t="s">
        <v>426</v>
      </c>
      <c r="X2663" s="4" t="s">
        <v>427</v>
      </c>
      <c r="Y2663" s="4" t="s">
        <v>8833</v>
      </c>
      <c r="Z2663" s="4" t="s">
        <v>8834</v>
      </c>
      <c r="AC2663" s="4">
        <v>65</v>
      </c>
      <c r="AD2663" s="4" t="s">
        <v>813</v>
      </c>
      <c r="AE2663" s="4" t="s">
        <v>814</v>
      </c>
      <c r="AJ2663" s="4" t="s">
        <v>34</v>
      </c>
      <c r="AK2663" s="4" t="s">
        <v>35</v>
      </c>
      <c r="AL2663" s="4" t="s">
        <v>428</v>
      </c>
      <c r="AM2663" s="4" t="s">
        <v>429</v>
      </c>
      <c r="AT2663" s="4" t="s">
        <v>82</v>
      </c>
      <c r="AU2663" s="4" t="s">
        <v>83</v>
      </c>
      <c r="AV2663" s="4" t="s">
        <v>8835</v>
      </c>
      <c r="AW2663" s="4" t="s">
        <v>8836</v>
      </c>
      <c r="BG2663" s="4" t="s">
        <v>82</v>
      </c>
      <c r="BH2663" s="4" t="s">
        <v>83</v>
      </c>
      <c r="BI2663" s="4" t="s">
        <v>5231</v>
      </c>
      <c r="BJ2663" s="4" t="s">
        <v>5232</v>
      </c>
      <c r="BK2663" s="4" t="s">
        <v>82</v>
      </c>
      <c r="BL2663" s="4" t="s">
        <v>83</v>
      </c>
      <c r="BM2663" s="4" t="s">
        <v>6198</v>
      </c>
      <c r="BN2663" s="4" t="s">
        <v>10799</v>
      </c>
      <c r="BO2663" s="4" t="s">
        <v>82</v>
      </c>
      <c r="BP2663" s="4" t="s">
        <v>83</v>
      </c>
      <c r="BQ2663" s="4" t="s">
        <v>10800</v>
      </c>
      <c r="BR2663" s="4" t="s">
        <v>8837</v>
      </c>
      <c r="BS2663" s="4" t="s">
        <v>257</v>
      </c>
      <c r="BT2663" s="4" t="s">
        <v>10801</v>
      </c>
    </row>
    <row r="2664" spans="1:72" ht="13.5" customHeight="1">
      <c r="A2664" s="6" t="str">
        <f>HYPERLINK("http://kyu.snu.ac.kr/sdhj/index.jsp?type=hj/GK14791_00IM0001_171a.jpg","1870_해북촌_171a")</f>
        <v>1870_해북촌_171a</v>
      </c>
      <c r="B2664" s="4">
        <v>1870</v>
      </c>
      <c r="C2664" s="4" t="s">
        <v>9144</v>
      </c>
      <c r="D2664" s="4" t="s">
        <v>9145</v>
      </c>
      <c r="E2664" s="4">
        <v>2663</v>
      </c>
      <c r="F2664" s="4">
        <v>16</v>
      </c>
      <c r="G2664" s="4" t="s">
        <v>7883</v>
      </c>
      <c r="H2664" s="4" t="s">
        <v>7884</v>
      </c>
      <c r="I2664" s="4">
        <v>14</v>
      </c>
      <c r="L2664" s="4">
        <v>2</v>
      </c>
      <c r="M2664" s="4" t="s">
        <v>8831</v>
      </c>
      <c r="N2664" s="4" t="s">
        <v>8832</v>
      </c>
      <c r="S2664" s="4" t="s">
        <v>165</v>
      </c>
      <c r="T2664" s="4" t="s">
        <v>166</v>
      </c>
      <c r="Y2664" s="4" t="s">
        <v>8306</v>
      </c>
      <c r="Z2664" s="4" t="s">
        <v>8307</v>
      </c>
      <c r="AC2664" s="4">
        <v>62</v>
      </c>
      <c r="AD2664" s="4" t="s">
        <v>102</v>
      </c>
      <c r="AE2664" s="4" t="s">
        <v>103</v>
      </c>
    </row>
    <row r="2665" spans="1:72" ht="13.5" customHeight="1">
      <c r="A2665" s="6" t="str">
        <f>HYPERLINK("http://kyu.snu.ac.kr/sdhj/index.jsp?type=hj/GK14791_00IM0001_171a.jpg","1870_해북촌_171a")</f>
        <v>1870_해북촌_171a</v>
      </c>
      <c r="B2665" s="4">
        <v>1870</v>
      </c>
      <c r="C2665" s="4" t="s">
        <v>9559</v>
      </c>
      <c r="D2665" s="4" t="s">
        <v>9560</v>
      </c>
      <c r="E2665" s="4">
        <v>2664</v>
      </c>
      <c r="F2665" s="4">
        <v>16</v>
      </c>
      <c r="G2665" s="4" t="s">
        <v>7883</v>
      </c>
      <c r="H2665" s="4" t="s">
        <v>7884</v>
      </c>
      <c r="I2665" s="4">
        <v>14</v>
      </c>
      <c r="L2665" s="4">
        <v>2</v>
      </c>
      <c r="M2665" s="4" t="s">
        <v>8831</v>
      </c>
      <c r="N2665" s="4" t="s">
        <v>8832</v>
      </c>
      <c r="S2665" s="4" t="s">
        <v>1092</v>
      </c>
      <c r="T2665" s="4" t="s">
        <v>495</v>
      </c>
      <c r="W2665" s="4" t="s">
        <v>1313</v>
      </c>
      <c r="X2665" s="4" t="s">
        <v>1314</v>
      </c>
      <c r="Y2665" s="4" t="s">
        <v>100</v>
      </c>
      <c r="Z2665" s="4" t="s">
        <v>101</v>
      </c>
      <c r="AC2665" s="4">
        <v>62</v>
      </c>
      <c r="AD2665" s="4" t="s">
        <v>102</v>
      </c>
      <c r="AE2665" s="4" t="s">
        <v>103</v>
      </c>
    </row>
    <row r="2666" spans="1:72" ht="13.5" customHeight="1">
      <c r="A2666" s="6" t="str">
        <f>HYPERLINK("http://kyu.snu.ac.kr/sdhj/index.jsp?type=hj/GK14791_00IM0001_171a.jpg","1870_해북촌_171a")</f>
        <v>1870_해북촌_171a</v>
      </c>
      <c r="B2666" s="4">
        <v>1870</v>
      </c>
      <c r="C2666" s="4" t="s">
        <v>9559</v>
      </c>
      <c r="D2666" s="4" t="s">
        <v>9560</v>
      </c>
      <c r="E2666" s="4">
        <v>2665</v>
      </c>
      <c r="F2666" s="4">
        <v>16</v>
      </c>
      <c r="G2666" s="4" t="s">
        <v>7883</v>
      </c>
      <c r="H2666" s="4" t="s">
        <v>7884</v>
      </c>
      <c r="I2666" s="4">
        <v>14</v>
      </c>
      <c r="L2666" s="4">
        <v>2</v>
      </c>
      <c r="M2666" s="4" t="s">
        <v>8831</v>
      </c>
      <c r="N2666" s="4" t="s">
        <v>8832</v>
      </c>
      <c r="T2666" s="4" t="s">
        <v>10328</v>
      </c>
      <c r="U2666" s="4" t="s">
        <v>138</v>
      </c>
      <c r="V2666" s="4" t="s">
        <v>139</v>
      </c>
      <c r="Y2666" s="4" t="s">
        <v>8838</v>
      </c>
      <c r="Z2666" s="4" t="s">
        <v>8839</v>
      </c>
      <c r="AD2666" s="4" t="s">
        <v>308</v>
      </c>
      <c r="AE2666" s="4" t="s">
        <v>309</v>
      </c>
    </row>
    <row r="2667" spans="1:72" ht="13.5" customHeight="1">
      <c r="A2667" s="6" t="str">
        <f>HYPERLINK("http://kyu.snu.ac.kr/sdhj/index.jsp?type=hj/GK14791_00IM0001_171a.jpg","1870_해북촌_171a")</f>
        <v>1870_해북촌_171a</v>
      </c>
      <c r="B2667" s="4">
        <v>1870</v>
      </c>
      <c r="C2667" s="4" t="s">
        <v>9559</v>
      </c>
      <c r="D2667" s="4" t="s">
        <v>9560</v>
      </c>
      <c r="E2667" s="4">
        <v>2666</v>
      </c>
      <c r="F2667" s="4">
        <v>16</v>
      </c>
      <c r="G2667" s="4" t="s">
        <v>7883</v>
      </c>
      <c r="H2667" s="4" t="s">
        <v>7884</v>
      </c>
      <c r="I2667" s="4">
        <v>14</v>
      </c>
      <c r="L2667" s="4">
        <v>3</v>
      </c>
      <c r="M2667" s="4" t="s">
        <v>8840</v>
      </c>
      <c r="N2667" s="4" t="s">
        <v>8841</v>
      </c>
      <c r="Q2667" s="4" t="s">
        <v>10802</v>
      </c>
      <c r="R2667" s="4" t="s">
        <v>8842</v>
      </c>
      <c r="T2667" s="4" t="s">
        <v>9814</v>
      </c>
      <c r="W2667" s="4" t="s">
        <v>10803</v>
      </c>
      <c r="X2667" s="4" t="s">
        <v>10173</v>
      </c>
      <c r="Y2667" s="4" t="s">
        <v>10804</v>
      </c>
      <c r="Z2667" s="4" t="s">
        <v>8843</v>
      </c>
      <c r="AC2667" s="4">
        <v>37</v>
      </c>
      <c r="AD2667" s="4" t="s">
        <v>278</v>
      </c>
      <c r="AE2667" s="4" t="s">
        <v>279</v>
      </c>
      <c r="AJ2667" s="4" t="s">
        <v>34</v>
      </c>
      <c r="AK2667" s="4" t="s">
        <v>35</v>
      </c>
      <c r="AL2667" s="4" t="s">
        <v>572</v>
      </c>
      <c r="AM2667" s="4" t="s">
        <v>573</v>
      </c>
      <c r="AT2667" s="4" t="s">
        <v>82</v>
      </c>
      <c r="AU2667" s="4" t="s">
        <v>83</v>
      </c>
      <c r="AV2667" s="4" t="s">
        <v>10805</v>
      </c>
      <c r="AW2667" s="4" t="s">
        <v>6350</v>
      </c>
      <c r="BG2667" s="4" t="s">
        <v>82</v>
      </c>
      <c r="BH2667" s="4" t="s">
        <v>83</v>
      </c>
      <c r="BI2667" s="4" t="s">
        <v>10806</v>
      </c>
      <c r="BJ2667" s="4" t="s">
        <v>6099</v>
      </c>
      <c r="BK2667" s="4" t="s">
        <v>82</v>
      </c>
      <c r="BL2667" s="4" t="s">
        <v>83</v>
      </c>
      <c r="BM2667" s="4" t="s">
        <v>8566</v>
      </c>
      <c r="BN2667" s="4" t="s">
        <v>8567</v>
      </c>
      <c r="BO2667" s="4" t="s">
        <v>82</v>
      </c>
      <c r="BP2667" s="4" t="s">
        <v>83</v>
      </c>
      <c r="BQ2667" s="4" t="s">
        <v>10807</v>
      </c>
      <c r="BR2667" s="4" t="s">
        <v>10808</v>
      </c>
      <c r="BS2667" s="4" t="s">
        <v>222</v>
      </c>
      <c r="BT2667" s="4" t="s">
        <v>223</v>
      </c>
    </row>
    <row r="2668" spans="1:72" ht="13.5" customHeight="1">
      <c r="A2668" s="6" t="str">
        <f>HYPERLINK("http://kyu.snu.ac.kr/sdhj/index.jsp?type=hj/GK14791_00IM0001_171a.jpg","1870_해북촌_171a")</f>
        <v>1870_해북촌_171a</v>
      </c>
      <c r="B2668" s="4">
        <v>1870</v>
      </c>
      <c r="C2668" s="4" t="s">
        <v>9819</v>
      </c>
      <c r="D2668" s="4" t="s">
        <v>9820</v>
      </c>
      <c r="E2668" s="4">
        <v>2667</v>
      </c>
      <c r="F2668" s="4">
        <v>16</v>
      </c>
      <c r="G2668" s="4" t="s">
        <v>7883</v>
      </c>
      <c r="H2668" s="4" t="s">
        <v>7884</v>
      </c>
      <c r="I2668" s="4">
        <v>14</v>
      </c>
      <c r="L2668" s="4">
        <v>3</v>
      </c>
      <c r="M2668" s="4" t="s">
        <v>8840</v>
      </c>
      <c r="N2668" s="4" t="s">
        <v>8841</v>
      </c>
      <c r="S2668" s="4" t="s">
        <v>214</v>
      </c>
      <c r="T2668" s="4" t="s">
        <v>215</v>
      </c>
      <c r="W2668" s="4" t="s">
        <v>75</v>
      </c>
      <c r="X2668" s="4" t="s">
        <v>10150</v>
      </c>
      <c r="Y2668" s="4" t="s">
        <v>100</v>
      </c>
      <c r="Z2668" s="4" t="s">
        <v>101</v>
      </c>
      <c r="AC2668" s="4">
        <v>62</v>
      </c>
      <c r="AD2668" s="4" t="s">
        <v>102</v>
      </c>
      <c r="AE2668" s="4" t="s">
        <v>103</v>
      </c>
    </row>
    <row r="2669" spans="1:72" ht="13.5" customHeight="1">
      <c r="A2669" s="6" t="str">
        <f>HYPERLINK("http://kyu.snu.ac.kr/sdhj/index.jsp?type=hj/GK14791_00IM0001_171a.jpg","1870_해북촌_171a")</f>
        <v>1870_해북촌_171a</v>
      </c>
      <c r="B2669" s="4">
        <v>1870</v>
      </c>
      <c r="C2669" s="4" t="s">
        <v>9819</v>
      </c>
      <c r="D2669" s="4" t="s">
        <v>9820</v>
      </c>
      <c r="E2669" s="4">
        <v>2668</v>
      </c>
      <c r="F2669" s="4">
        <v>16</v>
      </c>
      <c r="G2669" s="4" t="s">
        <v>7883</v>
      </c>
      <c r="H2669" s="4" t="s">
        <v>7884</v>
      </c>
      <c r="I2669" s="4">
        <v>14</v>
      </c>
      <c r="L2669" s="4">
        <v>3</v>
      </c>
      <c r="M2669" s="4" t="s">
        <v>8840</v>
      </c>
      <c r="N2669" s="4" t="s">
        <v>8841</v>
      </c>
      <c r="S2669" s="4" t="s">
        <v>96</v>
      </c>
      <c r="T2669" s="4" t="s">
        <v>97</v>
      </c>
      <c r="W2669" s="4" t="s">
        <v>1269</v>
      </c>
      <c r="X2669" s="4" t="s">
        <v>585</v>
      </c>
      <c r="Y2669" s="4" t="s">
        <v>100</v>
      </c>
      <c r="Z2669" s="4" t="s">
        <v>101</v>
      </c>
      <c r="AC2669" s="4">
        <v>37</v>
      </c>
      <c r="AD2669" s="4" t="s">
        <v>278</v>
      </c>
      <c r="AE2669" s="4" t="s">
        <v>279</v>
      </c>
      <c r="AJ2669" s="4" t="s">
        <v>104</v>
      </c>
      <c r="AK2669" s="4" t="s">
        <v>105</v>
      </c>
      <c r="AL2669" s="4" t="s">
        <v>659</v>
      </c>
      <c r="AM2669" s="4" t="s">
        <v>660</v>
      </c>
      <c r="AT2669" s="4" t="s">
        <v>73</v>
      </c>
      <c r="AU2669" s="4" t="s">
        <v>74</v>
      </c>
      <c r="AV2669" s="4" t="s">
        <v>8844</v>
      </c>
      <c r="AW2669" s="4" t="s">
        <v>8845</v>
      </c>
      <c r="BG2669" s="4" t="s">
        <v>82</v>
      </c>
      <c r="BH2669" s="4" t="s">
        <v>83</v>
      </c>
      <c r="BI2669" s="4" t="s">
        <v>8846</v>
      </c>
      <c r="BJ2669" s="4" t="s">
        <v>8847</v>
      </c>
      <c r="BK2669" s="4" t="s">
        <v>82</v>
      </c>
      <c r="BL2669" s="4" t="s">
        <v>83</v>
      </c>
      <c r="BM2669" s="4" t="s">
        <v>8848</v>
      </c>
      <c r="BN2669" s="4" t="s">
        <v>8849</v>
      </c>
      <c r="BO2669" s="4" t="s">
        <v>82</v>
      </c>
      <c r="BP2669" s="4" t="s">
        <v>83</v>
      </c>
      <c r="BQ2669" s="4" t="s">
        <v>10809</v>
      </c>
      <c r="BR2669" s="4" t="s">
        <v>8850</v>
      </c>
      <c r="BS2669" s="4" t="s">
        <v>727</v>
      </c>
      <c r="BT2669" s="4" t="s">
        <v>728</v>
      </c>
    </row>
    <row r="2670" spans="1:72" ht="13.5" customHeight="1">
      <c r="A2670" s="6" t="str">
        <f>HYPERLINK("http://kyu.snu.ac.kr/sdhj/index.jsp?type=hj/GK14791_00IM0001_171a.jpg","1870_해북촌_171a")</f>
        <v>1870_해북촌_171a</v>
      </c>
      <c r="B2670" s="4">
        <v>1870</v>
      </c>
      <c r="C2670" s="4" t="s">
        <v>9286</v>
      </c>
      <c r="D2670" s="4" t="s">
        <v>9287</v>
      </c>
      <c r="E2670" s="4">
        <v>2669</v>
      </c>
      <c r="F2670" s="4">
        <v>16</v>
      </c>
      <c r="G2670" s="4" t="s">
        <v>7883</v>
      </c>
      <c r="H2670" s="4" t="s">
        <v>7884</v>
      </c>
      <c r="I2670" s="4">
        <v>14</v>
      </c>
      <c r="L2670" s="4">
        <v>3</v>
      </c>
      <c r="M2670" s="4" t="s">
        <v>8840</v>
      </c>
      <c r="N2670" s="4" t="s">
        <v>8841</v>
      </c>
      <c r="S2670" s="4" t="s">
        <v>165</v>
      </c>
      <c r="T2670" s="4" t="s">
        <v>166</v>
      </c>
      <c r="Y2670" s="4" t="s">
        <v>8851</v>
      </c>
      <c r="Z2670" s="4" t="s">
        <v>8852</v>
      </c>
      <c r="AC2670" s="4">
        <v>34</v>
      </c>
      <c r="AD2670" s="4" t="s">
        <v>540</v>
      </c>
      <c r="AE2670" s="4" t="s">
        <v>541</v>
      </c>
    </row>
    <row r="2671" spans="1:72" ht="13.5" customHeight="1">
      <c r="A2671" s="6" t="str">
        <f>HYPERLINK("http://kyu.snu.ac.kr/sdhj/index.jsp?type=hj/GK14791_00IM0001_171a.jpg","1870_해북촌_171a")</f>
        <v>1870_해북촌_171a</v>
      </c>
      <c r="B2671" s="4">
        <v>1870</v>
      </c>
      <c r="C2671" s="4" t="s">
        <v>9819</v>
      </c>
      <c r="D2671" s="4" t="s">
        <v>9820</v>
      </c>
      <c r="E2671" s="4">
        <v>2670</v>
      </c>
      <c r="F2671" s="4">
        <v>16</v>
      </c>
      <c r="G2671" s="4" t="s">
        <v>7883</v>
      </c>
      <c r="H2671" s="4" t="s">
        <v>7884</v>
      </c>
      <c r="I2671" s="4">
        <v>14</v>
      </c>
      <c r="L2671" s="4">
        <v>3</v>
      </c>
      <c r="M2671" s="4" t="s">
        <v>8840</v>
      </c>
      <c r="N2671" s="4" t="s">
        <v>8841</v>
      </c>
      <c r="S2671" s="4" t="s">
        <v>1092</v>
      </c>
      <c r="T2671" s="4" t="s">
        <v>495</v>
      </c>
      <c r="W2671" s="4" t="s">
        <v>424</v>
      </c>
      <c r="X2671" s="4" t="s">
        <v>425</v>
      </c>
      <c r="Y2671" s="4" t="s">
        <v>100</v>
      </c>
      <c r="Z2671" s="4" t="s">
        <v>101</v>
      </c>
      <c r="AC2671" s="4">
        <v>33</v>
      </c>
      <c r="AD2671" s="4" t="s">
        <v>621</v>
      </c>
      <c r="AE2671" s="4" t="s">
        <v>622</v>
      </c>
    </row>
    <row r="2672" spans="1:72" ht="13.5" customHeight="1">
      <c r="A2672" s="6" t="str">
        <f>HYPERLINK("http://kyu.snu.ac.kr/sdhj/index.jsp?type=hj/GK14791_00IM0001_171b.jpg","1870_해북촌_171b")</f>
        <v>1870_해북촌_171b</v>
      </c>
      <c r="B2672" s="4">
        <v>1870</v>
      </c>
      <c r="C2672" s="4" t="s">
        <v>9819</v>
      </c>
      <c r="D2672" s="4" t="s">
        <v>9820</v>
      </c>
      <c r="E2672" s="4">
        <v>2671</v>
      </c>
      <c r="F2672" s="4">
        <v>16</v>
      </c>
      <c r="G2672" s="4" t="s">
        <v>7883</v>
      </c>
      <c r="H2672" s="4" t="s">
        <v>7884</v>
      </c>
      <c r="I2672" s="4">
        <v>14</v>
      </c>
      <c r="L2672" s="4">
        <v>3</v>
      </c>
      <c r="M2672" s="4" t="s">
        <v>8840</v>
      </c>
      <c r="N2672" s="4" t="s">
        <v>8841</v>
      </c>
      <c r="T2672" s="4" t="s">
        <v>9818</v>
      </c>
      <c r="U2672" s="4" t="s">
        <v>138</v>
      </c>
      <c r="V2672" s="4" t="s">
        <v>139</v>
      </c>
      <c r="Y2672" s="4" t="s">
        <v>4366</v>
      </c>
      <c r="Z2672" s="4" t="s">
        <v>4367</v>
      </c>
      <c r="AD2672" s="4" t="s">
        <v>220</v>
      </c>
      <c r="AE2672" s="4" t="s">
        <v>221</v>
      </c>
    </row>
    <row r="2673" spans="1:72" ht="13.5" customHeight="1">
      <c r="A2673" s="6" t="str">
        <f>HYPERLINK("http://kyu.snu.ac.kr/sdhj/index.jsp?type=hj/GK14791_00IM0001_171b.jpg","1870_해북촌_171b")</f>
        <v>1870_해북촌_171b</v>
      </c>
      <c r="B2673" s="4">
        <v>1870</v>
      </c>
      <c r="C2673" s="4" t="s">
        <v>9819</v>
      </c>
      <c r="D2673" s="4" t="s">
        <v>9820</v>
      </c>
      <c r="E2673" s="4">
        <v>2672</v>
      </c>
      <c r="F2673" s="4">
        <v>16</v>
      </c>
      <c r="G2673" s="4" t="s">
        <v>7883</v>
      </c>
      <c r="H2673" s="4" t="s">
        <v>7884</v>
      </c>
      <c r="I2673" s="4">
        <v>14</v>
      </c>
      <c r="L2673" s="4">
        <v>3</v>
      </c>
      <c r="M2673" s="4" t="s">
        <v>8840</v>
      </c>
      <c r="N2673" s="4" t="s">
        <v>8841</v>
      </c>
      <c r="T2673" s="4" t="s">
        <v>9818</v>
      </c>
      <c r="U2673" s="4" t="s">
        <v>138</v>
      </c>
      <c r="V2673" s="4" t="s">
        <v>139</v>
      </c>
      <c r="Y2673" s="4" t="s">
        <v>4368</v>
      </c>
      <c r="Z2673" s="4" t="s">
        <v>4369</v>
      </c>
      <c r="AD2673" s="4" t="s">
        <v>480</v>
      </c>
      <c r="AE2673" s="4" t="s">
        <v>481</v>
      </c>
    </row>
    <row r="2674" spans="1:72" ht="13.5" customHeight="1">
      <c r="A2674" s="6" t="str">
        <f>HYPERLINK("http://kyu.snu.ac.kr/sdhj/index.jsp?type=hj/GK14791_00IM0001_171b.jpg","1870_해북촌_171b")</f>
        <v>1870_해북촌_171b</v>
      </c>
      <c r="B2674" s="4">
        <v>1870</v>
      </c>
      <c r="C2674" s="4" t="s">
        <v>9819</v>
      </c>
      <c r="D2674" s="4" t="s">
        <v>9820</v>
      </c>
      <c r="E2674" s="4">
        <v>2673</v>
      </c>
      <c r="F2674" s="4">
        <v>16</v>
      </c>
      <c r="G2674" s="4" t="s">
        <v>7883</v>
      </c>
      <c r="H2674" s="4" t="s">
        <v>7884</v>
      </c>
      <c r="I2674" s="4">
        <v>14</v>
      </c>
      <c r="L2674" s="4">
        <v>3</v>
      </c>
      <c r="M2674" s="4" t="s">
        <v>8840</v>
      </c>
      <c r="N2674" s="4" t="s">
        <v>8841</v>
      </c>
      <c r="T2674" s="4" t="s">
        <v>9818</v>
      </c>
      <c r="U2674" s="4" t="s">
        <v>138</v>
      </c>
      <c r="V2674" s="4" t="s">
        <v>139</v>
      </c>
      <c r="Y2674" s="4" t="s">
        <v>2351</v>
      </c>
      <c r="Z2674" s="4" t="s">
        <v>2352</v>
      </c>
      <c r="AD2674" s="4" t="s">
        <v>480</v>
      </c>
      <c r="AE2674" s="4" t="s">
        <v>481</v>
      </c>
    </row>
    <row r="2675" spans="1:72" ht="13.5" customHeight="1">
      <c r="A2675" s="6" t="str">
        <f>HYPERLINK("http://kyu.snu.ac.kr/sdhj/index.jsp?type=hj/GK14791_00IM0001_171b.jpg","1870_해북촌_171b")</f>
        <v>1870_해북촌_171b</v>
      </c>
      <c r="B2675" s="4">
        <v>1870</v>
      </c>
      <c r="C2675" s="4" t="s">
        <v>9819</v>
      </c>
      <c r="D2675" s="4" t="s">
        <v>9820</v>
      </c>
      <c r="E2675" s="4">
        <v>2674</v>
      </c>
      <c r="F2675" s="4">
        <v>16</v>
      </c>
      <c r="G2675" s="4" t="s">
        <v>7883</v>
      </c>
      <c r="H2675" s="4" t="s">
        <v>7884</v>
      </c>
      <c r="I2675" s="4">
        <v>14</v>
      </c>
      <c r="L2675" s="4">
        <v>4</v>
      </c>
      <c r="M2675" s="4" t="s">
        <v>8820</v>
      </c>
      <c r="N2675" s="4" t="s">
        <v>8853</v>
      </c>
      <c r="T2675" s="4" t="s">
        <v>9041</v>
      </c>
      <c r="U2675" s="4" t="s">
        <v>73</v>
      </c>
      <c r="V2675" s="4" t="s">
        <v>74</v>
      </c>
      <c r="W2675" s="4" t="s">
        <v>75</v>
      </c>
      <c r="X2675" s="4" t="s">
        <v>9046</v>
      </c>
      <c r="Y2675" s="4" t="s">
        <v>246</v>
      </c>
      <c r="Z2675" s="4" t="s">
        <v>247</v>
      </c>
      <c r="AC2675" s="4">
        <v>45</v>
      </c>
      <c r="AD2675" s="4" t="s">
        <v>174</v>
      </c>
      <c r="AE2675" s="4" t="s">
        <v>175</v>
      </c>
      <c r="AJ2675" s="4" t="s">
        <v>34</v>
      </c>
      <c r="AK2675" s="4" t="s">
        <v>35</v>
      </c>
      <c r="AL2675" s="4" t="s">
        <v>260</v>
      </c>
      <c r="AM2675" s="4" t="s">
        <v>261</v>
      </c>
      <c r="AT2675" s="4" t="s">
        <v>82</v>
      </c>
      <c r="AU2675" s="4" t="s">
        <v>83</v>
      </c>
      <c r="AV2675" s="4" t="s">
        <v>10810</v>
      </c>
      <c r="AW2675" s="4" t="s">
        <v>6204</v>
      </c>
      <c r="BG2675" s="4" t="s">
        <v>82</v>
      </c>
      <c r="BH2675" s="4" t="s">
        <v>83</v>
      </c>
      <c r="BI2675" s="4" t="s">
        <v>8854</v>
      </c>
      <c r="BJ2675" s="4" t="s">
        <v>8855</v>
      </c>
      <c r="BK2675" s="4" t="s">
        <v>82</v>
      </c>
      <c r="BL2675" s="4" t="s">
        <v>83</v>
      </c>
      <c r="BM2675" s="4" t="s">
        <v>3741</v>
      </c>
      <c r="BN2675" s="4" t="s">
        <v>1576</v>
      </c>
      <c r="BO2675" s="4" t="s">
        <v>82</v>
      </c>
      <c r="BP2675" s="4" t="s">
        <v>83</v>
      </c>
      <c r="BQ2675" s="4" t="s">
        <v>8856</v>
      </c>
      <c r="BR2675" s="4" t="s">
        <v>8857</v>
      </c>
      <c r="BS2675" s="4" t="s">
        <v>2179</v>
      </c>
      <c r="BT2675" s="4" t="s">
        <v>2180</v>
      </c>
    </row>
    <row r="2676" spans="1:72" ht="13.5" customHeight="1">
      <c r="A2676" s="6" t="str">
        <f>HYPERLINK("http://kyu.snu.ac.kr/sdhj/index.jsp?type=hj/GK14791_00IM0001_171b.jpg","1870_해북촌_171b")</f>
        <v>1870_해북촌_171b</v>
      </c>
      <c r="B2676" s="4">
        <v>1870</v>
      </c>
      <c r="C2676" s="4" t="s">
        <v>9665</v>
      </c>
      <c r="D2676" s="4" t="s">
        <v>9666</v>
      </c>
      <c r="E2676" s="4">
        <v>2675</v>
      </c>
      <c r="F2676" s="4">
        <v>16</v>
      </c>
      <c r="G2676" s="4" t="s">
        <v>7883</v>
      </c>
      <c r="H2676" s="4" t="s">
        <v>7884</v>
      </c>
      <c r="I2676" s="4">
        <v>14</v>
      </c>
      <c r="L2676" s="4">
        <v>4</v>
      </c>
      <c r="M2676" s="4" t="s">
        <v>8820</v>
      </c>
      <c r="N2676" s="4" t="s">
        <v>8853</v>
      </c>
      <c r="S2676" s="4" t="s">
        <v>96</v>
      </c>
      <c r="T2676" s="4" t="s">
        <v>97</v>
      </c>
      <c r="W2676" s="4" t="s">
        <v>2838</v>
      </c>
      <c r="X2676" s="4" t="s">
        <v>2839</v>
      </c>
      <c r="Y2676" s="4" t="s">
        <v>100</v>
      </c>
      <c r="Z2676" s="4" t="s">
        <v>101</v>
      </c>
      <c r="AC2676" s="4">
        <v>31</v>
      </c>
      <c r="AD2676" s="4" t="s">
        <v>414</v>
      </c>
      <c r="AE2676" s="4" t="s">
        <v>415</v>
      </c>
      <c r="AJ2676" s="4" t="s">
        <v>104</v>
      </c>
      <c r="AK2676" s="4" t="s">
        <v>105</v>
      </c>
      <c r="AL2676" s="4" t="s">
        <v>3042</v>
      </c>
      <c r="AM2676" s="4" t="s">
        <v>3043</v>
      </c>
      <c r="AT2676" s="4" t="s">
        <v>82</v>
      </c>
      <c r="AU2676" s="4" t="s">
        <v>83</v>
      </c>
      <c r="AV2676" s="4" t="s">
        <v>8858</v>
      </c>
      <c r="AW2676" s="4" t="s">
        <v>5485</v>
      </c>
      <c r="BG2676" s="4" t="s">
        <v>82</v>
      </c>
      <c r="BH2676" s="4" t="s">
        <v>83</v>
      </c>
      <c r="BI2676" s="4" t="s">
        <v>8859</v>
      </c>
      <c r="BJ2676" s="4" t="s">
        <v>8860</v>
      </c>
      <c r="BK2676" s="4" t="s">
        <v>82</v>
      </c>
      <c r="BL2676" s="4" t="s">
        <v>83</v>
      </c>
      <c r="BM2676" s="4" t="s">
        <v>8861</v>
      </c>
      <c r="BN2676" s="4" t="s">
        <v>8862</v>
      </c>
      <c r="BO2676" s="4" t="s">
        <v>82</v>
      </c>
      <c r="BP2676" s="4" t="s">
        <v>83</v>
      </c>
      <c r="BQ2676" s="4" t="s">
        <v>4747</v>
      </c>
      <c r="BR2676" s="4" t="s">
        <v>4748</v>
      </c>
      <c r="BS2676" s="4" t="s">
        <v>222</v>
      </c>
      <c r="BT2676" s="4" t="s">
        <v>223</v>
      </c>
    </row>
    <row r="2677" spans="1:72" ht="13.5" customHeight="1">
      <c r="A2677" s="6" t="str">
        <f>HYPERLINK("http://kyu.snu.ac.kr/sdhj/index.jsp?type=hj/GK14791_00IM0001_171b.jpg","1870_해북촌_171b")</f>
        <v>1870_해북촌_171b</v>
      </c>
      <c r="B2677" s="4">
        <v>1870</v>
      </c>
      <c r="C2677" s="4" t="s">
        <v>9144</v>
      </c>
      <c r="D2677" s="4" t="s">
        <v>9145</v>
      </c>
      <c r="E2677" s="4">
        <v>2676</v>
      </c>
      <c r="F2677" s="4">
        <v>16</v>
      </c>
      <c r="G2677" s="4" t="s">
        <v>7883</v>
      </c>
      <c r="H2677" s="4" t="s">
        <v>7884</v>
      </c>
      <c r="I2677" s="4">
        <v>14</v>
      </c>
      <c r="L2677" s="4">
        <v>4</v>
      </c>
      <c r="M2677" s="4" t="s">
        <v>8820</v>
      </c>
      <c r="N2677" s="4" t="s">
        <v>8853</v>
      </c>
      <c r="T2677" s="4" t="s">
        <v>9049</v>
      </c>
      <c r="U2677" s="4" t="s">
        <v>138</v>
      </c>
      <c r="V2677" s="4" t="s">
        <v>139</v>
      </c>
      <c r="Y2677" s="4" t="s">
        <v>8863</v>
      </c>
      <c r="Z2677" s="4" t="s">
        <v>8864</v>
      </c>
      <c r="AD2677" s="4" t="s">
        <v>380</v>
      </c>
      <c r="AE2677" s="4" t="s">
        <v>381</v>
      </c>
    </row>
    <row r="2678" spans="1:72" ht="13.5" customHeight="1">
      <c r="A2678" s="6" t="str">
        <f>HYPERLINK("http://kyu.snu.ac.kr/sdhj/index.jsp?type=hj/GK14791_00IM0001_171b.jpg","1870_해북촌_171b")</f>
        <v>1870_해북촌_171b</v>
      </c>
      <c r="B2678" s="4">
        <v>1870</v>
      </c>
      <c r="C2678" s="4" t="s">
        <v>9057</v>
      </c>
      <c r="D2678" s="4" t="s">
        <v>9058</v>
      </c>
      <c r="E2678" s="4">
        <v>2677</v>
      </c>
      <c r="F2678" s="4">
        <v>16</v>
      </c>
      <c r="G2678" s="4" t="s">
        <v>7883</v>
      </c>
      <c r="H2678" s="4" t="s">
        <v>7884</v>
      </c>
      <c r="I2678" s="4">
        <v>14</v>
      </c>
      <c r="L2678" s="4">
        <v>4</v>
      </c>
      <c r="M2678" s="4" t="s">
        <v>8820</v>
      </c>
      <c r="N2678" s="4" t="s">
        <v>8853</v>
      </c>
      <c r="T2678" s="4" t="s">
        <v>9049</v>
      </c>
      <c r="U2678" s="4" t="s">
        <v>138</v>
      </c>
      <c r="V2678" s="4" t="s">
        <v>139</v>
      </c>
      <c r="Y2678" s="4" t="s">
        <v>8865</v>
      </c>
      <c r="Z2678" s="4" t="s">
        <v>8866</v>
      </c>
      <c r="AD2678" s="4" t="s">
        <v>238</v>
      </c>
      <c r="AE2678" s="4" t="s">
        <v>239</v>
      </c>
    </row>
    <row r="2679" spans="1:72" ht="13.5" customHeight="1">
      <c r="A2679" s="6" t="str">
        <f>HYPERLINK("http://kyu.snu.ac.kr/sdhj/index.jsp?type=hj/GK14791_00IM0001_171b.jpg","1870_해북촌_171b")</f>
        <v>1870_해북촌_171b</v>
      </c>
      <c r="B2679" s="4">
        <v>1870</v>
      </c>
      <c r="C2679" s="4" t="s">
        <v>9057</v>
      </c>
      <c r="D2679" s="4" t="s">
        <v>9058</v>
      </c>
      <c r="E2679" s="4">
        <v>2678</v>
      </c>
      <c r="F2679" s="4">
        <v>16</v>
      </c>
      <c r="G2679" s="4" t="s">
        <v>7883</v>
      </c>
      <c r="H2679" s="4" t="s">
        <v>7884</v>
      </c>
      <c r="I2679" s="4">
        <v>14</v>
      </c>
      <c r="L2679" s="4">
        <v>5</v>
      </c>
      <c r="M2679" s="4" t="s">
        <v>8867</v>
      </c>
      <c r="N2679" s="4" t="s">
        <v>8868</v>
      </c>
      <c r="T2679" s="4" t="s">
        <v>9022</v>
      </c>
      <c r="U2679" s="4" t="s">
        <v>73</v>
      </c>
      <c r="V2679" s="4" t="s">
        <v>74</v>
      </c>
      <c r="W2679" s="4" t="s">
        <v>426</v>
      </c>
      <c r="X2679" s="4" t="s">
        <v>427</v>
      </c>
      <c r="Y2679" s="4" t="s">
        <v>8869</v>
      </c>
      <c r="Z2679" s="4" t="s">
        <v>8870</v>
      </c>
      <c r="AC2679" s="4">
        <v>33</v>
      </c>
      <c r="AD2679" s="4" t="s">
        <v>621</v>
      </c>
      <c r="AE2679" s="4" t="s">
        <v>622</v>
      </c>
      <c r="AJ2679" s="4" t="s">
        <v>34</v>
      </c>
      <c r="AK2679" s="4" t="s">
        <v>35</v>
      </c>
      <c r="AL2679" s="4" t="s">
        <v>428</v>
      </c>
      <c r="AM2679" s="4" t="s">
        <v>429</v>
      </c>
      <c r="AT2679" s="4" t="s">
        <v>82</v>
      </c>
      <c r="AU2679" s="4" t="s">
        <v>83</v>
      </c>
      <c r="AV2679" s="4" t="s">
        <v>8794</v>
      </c>
      <c r="AW2679" s="4" t="s">
        <v>8795</v>
      </c>
      <c r="BG2679" s="4" t="s">
        <v>82</v>
      </c>
      <c r="BH2679" s="4" t="s">
        <v>83</v>
      </c>
      <c r="BI2679" s="4" t="s">
        <v>8796</v>
      </c>
      <c r="BJ2679" s="4" t="s">
        <v>8797</v>
      </c>
      <c r="BK2679" s="4" t="s">
        <v>2832</v>
      </c>
      <c r="BL2679" s="4" t="s">
        <v>2833</v>
      </c>
      <c r="BM2679" s="4" t="s">
        <v>6098</v>
      </c>
      <c r="BN2679" s="4" t="s">
        <v>6099</v>
      </c>
      <c r="BO2679" s="4" t="s">
        <v>82</v>
      </c>
      <c r="BP2679" s="4" t="s">
        <v>83</v>
      </c>
      <c r="BQ2679" s="4" t="s">
        <v>8798</v>
      </c>
      <c r="BR2679" s="4" t="s">
        <v>8799</v>
      </c>
      <c r="BS2679" s="4" t="s">
        <v>129</v>
      </c>
      <c r="BT2679" s="4" t="s">
        <v>10811</v>
      </c>
    </row>
    <row r="2680" spans="1:72" ht="13.5" customHeight="1">
      <c r="A2680" s="6" t="str">
        <f>HYPERLINK("http://kyu.snu.ac.kr/sdhj/index.jsp?type=hj/GK14791_00IM0001_171b.jpg","1870_해북촌_171b")</f>
        <v>1870_해북촌_171b</v>
      </c>
      <c r="B2680" s="4">
        <v>1870</v>
      </c>
      <c r="C2680" s="4" t="s">
        <v>9402</v>
      </c>
      <c r="D2680" s="4" t="s">
        <v>9403</v>
      </c>
      <c r="E2680" s="4">
        <v>2679</v>
      </c>
      <c r="F2680" s="4">
        <v>16</v>
      </c>
      <c r="G2680" s="4" t="s">
        <v>7883</v>
      </c>
      <c r="H2680" s="4" t="s">
        <v>7884</v>
      </c>
      <c r="I2680" s="4">
        <v>14</v>
      </c>
      <c r="L2680" s="4">
        <v>5</v>
      </c>
      <c r="M2680" s="4" t="s">
        <v>8867</v>
      </c>
      <c r="N2680" s="4" t="s">
        <v>8868</v>
      </c>
      <c r="S2680" s="4" t="s">
        <v>96</v>
      </c>
      <c r="T2680" s="4" t="s">
        <v>97</v>
      </c>
      <c r="W2680" s="4" t="s">
        <v>3992</v>
      </c>
      <c r="X2680" s="4" t="s">
        <v>3993</v>
      </c>
      <c r="Y2680" s="4" t="s">
        <v>100</v>
      </c>
      <c r="Z2680" s="4" t="s">
        <v>101</v>
      </c>
      <c r="AC2680" s="4">
        <v>63</v>
      </c>
      <c r="AD2680" s="4" t="s">
        <v>621</v>
      </c>
      <c r="AE2680" s="4" t="s">
        <v>622</v>
      </c>
      <c r="AJ2680" s="4" t="s">
        <v>34</v>
      </c>
      <c r="AK2680" s="4" t="s">
        <v>35</v>
      </c>
      <c r="AL2680" s="4" t="s">
        <v>4108</v>
      </c>
      <c r="AM2680" s="4" t="s">
        <v>4109</v>
      </c>
      <c r="AT2680" s="4" t="s">
        <v>82</v>
      </c>
      <c r="AU2680" s="4" t="s">
        <v>83</v>
      </c>
      <c r="AV2680" s="4" t="s">
        <v>2176</v>
      </c>
      <c r="AW2680" s="4" t="s">
        <v>2177</v>
      </c>
      <c r="BG2680" s="4" t="s">
        <v>82</v>
      </c>
      <c r="BH2680" s="4" t="s">
        <v>83</v>
      </c>
      <c r="BI2680" s="4" t="s">
        <v>5235</v>
      </c>
      <c r="BJ2680" s="4" t="s">
        <v>5236</v>
      </c>
      <c r="BK2680" s="4" t="s">
        <v>82</v>
      </c>
      <c r="BL2680" s="4" t="s">
        <v>83</v>
      </c>
      <c r="BM2680" s="4" t="s">
        <v>10579</v>
      </c>
      <c r="BN2680" s="4" t="s">
        <v>6824</v>
      </c>
      <c r="BO2680" s="4" t="s">
        <v>82</v>
      </c>
      <c r="BP2680" s="4" t="s">
        <v>83</v>
      </c>
      <c r="BQ2680" s="4" t="s">
        <v>8871</v>
      </c>
      <c r="BR2680" s="4" t="s">
        <v>8872</v>
      </c>
      <c r="BS2680" s="4" t="s">
        <v>659</v>
      </c>
      <c r="BT2680" s="4" t="s">
        <v>660</v>
      </c>
    </row>
    <row r="2681" spans="1:72" ht="13.5" customHeight="1">
      <c r="A2681" s="6" t="str">
        <f>HYPERLINK("http://kyu.snu.ac.kr/sdhj/index.jsp?type=hj/GK14791_00IM0001_171b.jpg","1870_해북촌_171b")</f>
        <v>1870_해북촌_171b</v>
      </c>
      <c r="B2681" s="4">
        <v>1870</v>
      </c>
      <c r="C2681" s="4" t="s">
        <v>9163</v>
      </c>
      <c r="D2681" s="4" t="s">
        <v>9164</v>
      </c>
      <c r="E2681" s="4">
        <v>2680</v>
      </c>
      <c r="F2681" s="4">
        <v>16</v>
      </c>
      <c r="G2681" s="4" t="s">
        <v>7883</v>
      </c>
      <c r="H2681" s="4" t="s">
        <v>7884</v>
      </c>
      <c r="I2681" s="4">
        <v>14</v>
      </c>
      <c r="L2681" s="4">
        <v>5</v>
      </c>
      <c r="M2681" s="4" t="s">
        <v>8867</v>
      </c>
      <c r="N2681" s="4" t="s">
        <v>8868</v>
      </c>
      <c r="T2681" s="4" t="s">
        <v>9029</v>
      </c>
      <c r="U2681" s="4" t="s">
        <v>138</v>
      </c>
      <c r="V2681" s="4" t="s">
        <v>139</v>
      </c>
      <c r="Y2681" s="4" t="s">
        <v>286</v>
      </c>
      <c r="Z2681" s="4" t="s">
        <v>10812</v>
      </c>
      <c r="AD2681" s="4" t="s">
        <v>278</v>
      </c>
      <c r="AE2681" s="4" t="s">
        <v>279</v>
      </c>
    </row>
    <row r="2682" spans="1:72" ht="13.5" customHeight="1">
      <c r="A2682" s="6" t="str">
        <f>HYPERLINK("http://kyu.snu.ac.kr/sdhj/index.jsp?type=hj/GK14791_00IM0001_171b.jpg","1870_해북촌_171b")</f>
        <v>1870_해북촌_171b</v>
      </c>
      <c r="B2682" s="4">
        <v>1870</v>
      </c>
      <c r="C2682" s="4" t="s">
        <v>9026</v>
      </c>
      <c r="D2682" s="4" t="s">
        <v>9027</v>
      </c>
      <c r="E2682" s="4">
        <v>2681</v>
      </c>
      <c r="F2682" s="4">
        <v>16</v>
      </c>
      <c r="G2682" s="4" t="s">
        <v>7883</v>
      </c>
      <c r="H2682" s="4" t="s">
        <v>7884</v>
      </c>
      <c r="I2682" s="4">
        <v>14</v>
      </c>
      <c r="L2682" s="4">
        <v>5</v>
      </c>
      <c r="M2682" s="4" t="s">
        <v>8867</v>
      </c>
      <c r="N2682" s="4" t="s">
        <v>8868</v>
      </c>
      <c r="T2682" s="4" t="s">
        <v>9029</v>
      </c>
      <c r="U2682" s="4" t="s">
        <v>138</v>
      </c>
      <c r="V2682" s="4" t="s">
        <v>139</v>
      </c>
      <c r="Y2682" s="4" t="s">
        <v>5737</v>
      </c>
      <c r="Z2682" s="4" t="s">
        <v>5738</v>
      </c>
      <c r="AD2682" s="4" t="s">
        <v>287</v>
      </c>
      <c r="AE2682" s="4" t="s">
        <v>288</v>
      </c>
    </row>
    <row r="2683" spans="1:72" ht="13.5" customHeight="1">
      <c r="A2683" s="6" t="str">
        <f>HYPERLINK("http://kyu.snu.ac.kr/sdhj/index.jsp?type=hj/GK14791_00IM0001_171b.jpg","1870_해북촌_171b")</f>
        <v>1870_해북촌_171b</v>
      </c>
      <c r="B2683" s="4">
        <v>1870</v>
      </c>
      <c r="C2683" s="4" t="s">
        <v>9026</v>
      </c>
      <c r="D2683" s="4" t="s">
        <v>9027</v>
      </c>
      <c r="E2683" s="4">
        <v>2682</v>
      </c>
      <c r="F2683" s="4">
        <v>16</v>
      </c>
      <c r="G2683" s="4" t="s">
        <v>7883</v>
      </c>
      <c r="H2683" s="4" t="s">
        <v>7884</v>
      </c>
      <c r="I2683" s="4">
        <v>15</v>
      </c>
      <c r="J2683" s="4" t="s">
        <v>4950</v>
      </c>
      <c r="K2683" s="4" t="s">
        <v>10813</v>
      </c>
      <c r="L2683" s="4">
        <v>1</v>
      </c>
      <c r="M2683" s="4" t="s">
        <v>4950</v>
      </c>
      <c r="N2683" s="4" t="s">
        <v>4951</v>
      </c>
      <c r="T2683" s="4" t="s">
        <v>9572</v>
      </c>
      <c r="U2683" s="4" t="s">
        <v>73</v>
      </c>
      <c r="V2683" s="4" t="s">
        <v>74</v>
      </c>
      <c r="W2683" s="4" t="s">
        <v>75</v>
      </c>
      <c r="X2683" s="4" t="s">
        <v>10153</v>
      </c>
      <c r="Y2683" s="4" t="s">
        <v>3843</v>
      </c>
      <c r="Z2683" s="4" t="s">
        <v>3844</v>
      </c>
      <c r="AC2683" s="4">
        <v>69</v>
      </c>
      <c r="AD2683" s="4" t="s">
        <v>366</v>
      </c>
      <c r="AE2683" s="4" t="s">
        <v>367</v>
      </c>
      <c r="AJ2683" s="4" t="s">
        <v>34</v>
      </c>
      <c r="AK2683" s="4" t="s">
        <v>35</v>
      </c>
      <c r="AL2683" s="4" t="s">
        <v>222</v>
      </c>
      <c r="AM2683" s="4" t="s">
        <v>223</v>
      </c>
      <c r="AT2683" s="4" t="s">
        <v>82</v>
      </c>
      <c r="AU2683" s="4" t="s">
        <v>83</v>
      </c>
      <c r="AV2683" s="4" t="s">
        <v>8516</v>
      </c>
      <c r="AW2683" s="4" t="s">
        <v>8517</v>
      </c>
      <c r="BG2683" s="4" t="s">
        <v>82</v>
      </c>
      <c r="BH2683" s="4" t="s">
        <v>83</v>
      </c>
      <c r="BI2683" s="4" t="s">
        <v>8873</v>
      </c>
      <c r="BJ2683" s="4" t="s">
        <v>8874</v>
      </c>
      <c r="BK2683" s="4" t="s">
        <v>82</v>
      </c>
      <c r="BL2683" s="4" t="s">
        <v>83</v>
      </c>
      <c r="BM2683" s="4" t="s">
        <v>8875</v>
      </c>
      <c r="BN2683" s="4" t="s">
        <v>3663</v>
      </c>
      <c r="BO2683" s="4" t="s">
        <v>82</v>
      </c>
      <c r="BP2683" s="4" t="s">
        <v>83</v>
      </c>
      <c r="BQ2683" s="4" t="s">
        <v>8876</v>
      </c>
      <c r="BR2683" s="4" t="s">
        <v>8877</v>
      </c>
      <c r="BS2683" s="4" t="s">
        <v>3040</v>
      </c>
      <c r="BT2683" s="4" t="s">
        <v>3041</v>
      </c>
    </row>
    <row r="2684" spans="1:72" ht="13.5" customHeight="1">
      <c r="A2684" s="6" t="str">
        <f>HYPERLINK("http://kyu.snu.ac.kr/sdhj/index.jsp?type=hj/GK14791_00IM0001_171b.jpg","1870_해북촌_171b")</f>
        <v>1870_해북촌_171b</v>
      </c>
      <c r="B2684" s="4">
        <v>1870</v>
      </c>
      <c r="C2684" s="4" t="s">
        <v>9694</v>
      </c>
      <c r="D2684" s="4" t="s">
        <v>9695</v>
      </c>
      <c r="E2684" s="4">
        <v>2683</v>
      </c>
      <c r="F2684" s="4">
        <v>16</v>
      </c>
      <c r="G2684" s="4" t="s">
        <v>7883</v>
      </c>
      <c r="H2684" s="4" t="s">
        <v>7884</v>
      </c>
      <c r="I2684" s="4">
        <v>15</v>
      </c>
      <c r="L2684" s="4">
        <v>1</v>
      </c>
      <c r="M2684" s="4" t="s">
        <v>4950</v>
      </c>
      <c r="N2684" s="4" t="s">
        <v>4951</v>
      </c>
      <c r="S2684" s="4" t="s">
        <v>96</v>
      </c>
      <c r="T2684" s="4" t="s">
        <v>97</v>
      </c>
      <c r="W2684" s="4" t="s">
        <v>8878</v>
      </c>
      <c r="X2684" s="4" t="s">
        <v>8879</v>
      </c>
      <c r="Y2684" s="4" t="s">
        <v>100</v>
      </c>
      <c r="Z2684" s="4" t="s">
        <v>101</v>
      </c>
      <c r="AC2684" s="4">
        <v>61</v>
      </c>
      <c r="AD2684" s="4" t="s">
        <v>295</v>
      </c>
      <c r="AE2684" s="4" t="s">
        <v>296</v>
      </c>
      <c r="AJ2684" s="4" t="s">
        <v>34</v>
      </c>
      <c r="AK2684" s="4" t="s">
        <v>35</v>
      </c>
      <c r="AL2684" s="4" t="s">
        <v>202</v>
      </c>
      <c r="AM2684" s="4" t="s">
        <v>203</v>
      </c>
      <c r="AT2684" s="4" t="s">
        <v>82</v>
      </c>
      <c r="AU2684" s="4" t="s">
        <v>83</v>
      </c>
      <c r="AV2684" s="4" t="s">
        <v>10814</v>
      </c>
      <c r="AW2684" s="4" t="s">
        <v>8880</v>
      </c>
      <c r="BG2684" s="4" t="s">
        <v>82</v>
      </c>
      <c r="BH2684" s="4" t="s">
        <v>83</v>
      </c>
      <c r="BI2684" s="4" t="s">
        <v>2621</v>
      </c>
      <c r="BJ2684" s="4" t="s">
        <v>2622</v>
      </c>
      <c r="BK2684" s="4" t="s">
        <v>82</v>
      </c>
      <c r="BL2684" s="4" t="s">
        <v>83</v>
      </c>
      <c r="BM2684" s="4" t="s">
        <v>8881</v>
      </c>
      <c r="BN2684" s="4" t="s">
        <v>8882</v>
      </c>
      <c r="BO2684" s="4" t="s">
        <v>82</v>
      </c>
      <c r="BP2684" s="4" t="s">
        <v>83</v>
      </c>
      <c r="BQ2684" s="4" t="s">
        <v>8883</v>
      </c>
      <c r="BR2684" s="4" t="s">
        <v>8884</v>
      </c>
      <c r="BS2684" s="4" t="s">
        <v>260</v>
      </c>
      <c r="BT2684" s="4" t="s">
        <v>261</v>
      </c>
    </row>
    <row r="2685" spans="1:72" ht="13.5" customHeight="1">
      <c r="A2685" s="6" t="str">
        <f>HYPERLINK("http://kyu.snu.ac.kr/sdhj/index.jsp?type=hj/GK14791_00IM0001_171b.jpg","1870_해북촌_171b")</f>
        <v>1870_해북촌_171b</v>
      </c>
      <c r="B2685" s="4">
        <v>1870</v>
      </c>
      <c r="C2685" s="4" t="s">
        <v>9404</v>
      </c>
      <c r="D2685" s="4" t="s">
        <v>9405</v>
      </c>
      <c r="E2685" s="4">
        <v>2684</v>
      </c>
      <c r="F2685" s="4">
        <v>16</v>
      </c>
      <c r="G2685" s="4" t="s">
        <v>7883</v>
      </c>
      <c r="H2685" s="4" t="s">
        <v>7884</v>
      </c>
      <c r="I2685" s="4">
        <v>15</v>
      </c>
      <c r="L2685" s="4">
        <v>1</v>
      </c>
      <c r="M2685" s="4" t="s">
        <v>4950</v>
      </c>
      <c r="N2685" s="4" t="s">
        <v>4951</v>
      </c>
      <c r="S2685" s="4" t="s">
        <v>116</v>
      </c>
      <c r="T2685" s="4" t="s">
        <v>117</v>
      </c>
      <c r="Y2685" s="4" t="s">
        <v>8885</v>
      </c>
      <c r="Z2685" s="4" t="s">
        <v>8886</v>
      </c>
      <c r="AC2685" s="4">
        <v>33</v>
      </c>
      <c r="AD2685" s="4" t="s">
        <v>621</v>
      </c>
      <c r="AE2685" s="4" t="s">
        <v>622</v>
      </c>
    </row>
    <row r="2686" spans="1:72" ht="13.5" customHeight="1">
      <c r="A2686" s="6" t="str">
        <f>HYPERLINK("http://kyu.snu.ac.kr/sdhj/index.jsp?type=hj/GK14791_00IM0001_171b.jpg","1870_해북촌_171b")</f>
        <v>1870_해북촌_171b</v>
      </c>
      <c r="B2686" s="4">
        <v>1870</v>
      </c>
      <c r="C2686" s="4" t="s">
        <v>9417</v>
      </c>
      <c r="D2686" s="4" t="s">
        <v>9418</v>
      </c>
      <c r="E2686" s="4">
        <v>2685</v>
      </c>
      <c r="F2686" s="4">
        <v>16</v>
      </c>
      <c r="G2686" s="4" t="s">
        <v>7883</v>
      </c>
      <c r="H2686" s="4" t="s">
        <v>7884</v>
      </c>
      <c r="I2686" s="4">
        <v>15</v>
      </c>
      <c r="L2686" s="4">
        <v>1</v>
      </c>
      <c r="M2686" s="4" t="s">
        <v>4950</v>
      </c>
      <c r="N2686" s="4" t="s">
        <v>4951</v>
      </c>
      <c r="S2686" s="4" t="s">
        <v>124</v>
      </c>
      <c r="T2686" s="4" t="s">
        <v>125</v>
      </c>
      <c r="W2686" s="4" t="s">
        <v>310</v>
      </c>
      <c r="X2686" s="4" t="s">
        <v>311</v>
      </c>
      <c r="Y2686" s="4" t="s">
        <v>100</v>
      </c>
      <c r="Z2686" s="4" t="s">
        <v>101</v>
      </c>
      <c r="AC2686" s="4">
        <v>34</v>
      </c>
      <c r="AD2686" s="4" t="s">
        <v>540</v>
      </c>
      <c r="AE2686" s="4" t="s">
        <v>541</v>
      </c>
    </row>
    <row r="2687" spans="1:72" ht="13.5" customHeight="1">
      <c r="A2687" s="6" t="str">
        <f>HYPERLINK("http://kyu.snu.ac.kr/sdhj/index.jsp?type=hj/GK14791_00IM0001_171b.jpg","1870_해북촌_171b")</f>
        <v>1870_해북촌_171b</v>
      </c>
      <c r="B2687" s="4">
        <v>1870</v>
      </c>
      <c r="C2687" s="4" t="s">
        <v>9417</v>
      </c>
      <c r="D2687" s="4" t="s">
        <v>9418</v>
      </c>
      <c r="E2687" s="4">
        <v>2686</v>
      </c>
      <c r="F2687" s="4">
        <v>16</v>
      </c>
      <c r="G2687" s="4" t="s">
        <v>7883</v>
      </c>
      <c r="H2687" s="4" t="s">
        <v>7884</v>
      </c>
      <c r="I2687" s="4">
        <v>15</v>
      </c>
      <c r="L2687" s="4">
        <v>1</v>
      </c>
      <c r="M2687" s="4" t="s">
        <v>4950</v>
      </c>
      <c r="N2687" s="4" t="s">
        <v>4951</v>
      </c>
      <c r="T2687" s="4" t="s">
        <v>9574</v>
      </c>
      <c r="U2687" s="4" t="s">
        <v>138</v>
      </c>
      <c r="V2687" s="4" t="s">
        <v>139</v>
      </c>
      <c r="Y2687" s="4" t="s">
        <v>767</v>
      </c>
      <c r="Z2687" s="4" t="s">
        <v>768</v>
      </c>
      <c r="AD2687" s="4" t="s">
        <v>540</v>
      </c>
      <c r="AE2687" s="4" t="s">
        <v>541</v>
      </c>
    </row>
    <row r="2688" spans="1:72" ht="13.5" customHeight="1">
      <c r="A2688" s="6" t="str">
        <f>HYPERLINK("http://kyu.snu.ac.kr/sdhj/index.jsp?type=hj/GK14791_00IM0001_171b.jpg","1870_해북촌_171b")</f>
        <v>1870_해북촌_171b</v>
      </c>
      <c r="B2688" s="4">
        <v>1870</v>
      </c>
      <c r="C2688" s="4" t="s">
        <v>9417</v>
      </c>
      <c r="D2688" s="4" t="s">
        <v>9418</v>
      </c>
      <c r="E2688" s="4">
        <v>2687</v>
      </c>
      <c r="F2688" s="4">
        <v>16</v>
      </c>
      <c r="G2688" s="4" t="s">
        <v>7883</v>
      </c>
      <c r="H2688" s="4" t="s">
        <v>7884</v>
      </c>
      <c r="I2688" s="4">
        <v>15</v>
      </c>
      <c r="L2688" s="4">
        <v>1</v>
      </c>
      <c r="M2688" s="4" t="s">
        <v>4950</v>
      </c>
      <c r="N2688" s="4" t="s">
        <v>4951</v>
      </c>
      <c r="T2688" s="4" t="s">
        <v>9574</v>
      </c>
      <c r="U2688" s="4" t="s">
        <v>284</v>
      </c>
      <c r="V2688" s="4" t="s">
        <v>285</v>
      </c>
      <c r="Y2688" s="4" t="s">
        <v>2461</v>
      </c>
      <c r="Z2688" s="4" t="s">
        <v>2462</v>
      </c>
      <c r="AD2688" s="4" t="s">
        <v>238</v>
      </c>
      <c r="AE2688" s="4" t="s">
        <v>239</v>
      </c>
    </row>
    <row r="2689" spans="1:72" ht="13.5" customHeight="1">
      <c r="A2689" s="6" t="str">
        <f>HYPERLINK("http://kyu.snu.ac.kr/sdhj/index.jsp?type=hj/GK14791_00IM0001_171b.jpg","1870_해북촌_171b")</f>
        <v>1870_해북촌_171b</v>
      </c>
      <c r="B2689" s="4">
        <v>1870</v>
      </c>
      <c r="C2689" s="4" t="s">
        <v>9417</v>
      </c>
      <c r="D2689" s="4" t="s">
        <v>9418</v>
      </c>
      <c r="E2689" s="4">
        <v>2688</v>
      </c>
      <c r="F2689" s="4">
        <v>16</v>
      </c>
      <c r="G2689" s="4" t="s">
        <v>7883</v>
      </c>
      <c r="H2689" s="4" t="s">
        <v>7884</v>
      </c>
      <c r="I2689" s="4">
        <v>15</v>
      </c>
      <c r="L2689" s="4">
        <v>2</v>
      </c>
      <c r="M2689" s="4" t="s">
        <v>8887</v>
      </c>
      <c r="N2689" s="4" t="s">
        <v>8888</v>
      </c>
      <c r="T2689" s="4" t="s">
        <v>9030</v>
      </c>
      <c r="U2689" s="4" t="s">
        <v>73</v>
      </c>
      <c r="V2689" s="4" t="s">
        <v>74</v>
      </c>
      <c r="W2689" s="4" t="s">
        <v>126</v>
      </c>
      <c r="X2689" s="4" t="s">
        <v>9832</v>
      </c>
      <c r="Y2689" s="4" t="s">
        <v>8889</v>
      </c>
      <c r="Z2689" s="4" t="s">
        <v>8890</v>
      </c>
      <c r="AC2689" s="4">
        <v>49</v>
      </c>
      <c r="AD2689" s="4" t="s">
        <v>492</v>
      </c>
      <c r="AE2689" s="4" t="s">
        <v>493</v>
      </c>
      <c r="AJ2689" s="4" t="s">
        <v>34</v>
      </c>
      <c r="AK2689" s="4" t="s">
        <v>35</v>
      </c>
      <c r="AL2689" s="4" t="s">
        <v>260</v>
      </c>
      <c r="AM2689" s="4" t="s">
        <v>261</v>
      </c>
      <c r="AT2689" s="4" t="s">
        <v>82</v>
      </c>
      <c r="AU2689" s="4" t="s">
        <v>83</v>
      </c>
      <c r="AV2689" s="4" t="s">
        <v>8891</v>
      </c>
      <c r="AW2689" s="4" t="s">
        <v>8774</v>
      </c>
      <c r="BG2689" s="4" t="s">
        <v>82</v>
      </c>
      <c r="BH2689" s="4" t="s">
        <v>83</v>
      </c>
      <c r="BI2689" s="4" t="s">
        <v>8892</v>
      </c>
      <c r="BJ2689" s="4" t="s">
        <v>8529</v>
      </c>
      <c r="BK2689" s="4" t="s">
        <v>82</v>
      </c>
      <c r="BL2689" s="4" t="s">
        <v>83</v>
      </c>
      <c r="BM2689" s="4" t="s">
        <v>8530</v>
      </c>
      <c r="BN2689" s="4" t="s">
        <v>8531</v>
      </c>
      <c r="BO2689" s="4" t="s">
        <v>82</v>
      </c>
      <c r="BP2689" s="4" t="s">
        <v>83</v>
      </c>
      <c r="BQ2689" s="4" t="s">
        <v>8893</v>
      </c>
      <c r="BR2689" s="4" t="s">
        <v>8894</v>
      </c>
      <c r="BS2689" s="4" t="s">
        <v>893</v>
      </c>
      <c r="BT2689" s="4" t="s">
        <v>894</v>
      </c>
    </row>
    <row r="2690" spans="1:72" ht="13.5" customHeight="1">
      <c r="A2690" s="6" t="str">
        <f>HYPERLINK("http://kyu.snu.ac.kr/sdhj/index.jsp?type=hj/GK14791_00IM0001_171b.jpg","1870_해북촌_171b")</f>
        <v>1870_해북촌_171b</v>
      </c>
      <c r="B2690" s="4">
        <v>1870</v>
      </c>
      <c r="C2690" s="4" t="s">
        <v>9222</v>
      </c>
      <c r="D2690" s="4" t="s">
        <v>9223</v>
      </c>
      <c r="E2690" s="4">
        <v>2689</v>
      </c>
      <c r="F2690" s="4">
        <v>16</v>
      </c>
      <c r="G2690" s="4" t="s">
        <v>7883</v>
      </c>
      <c r="H2690" s="4" t="s">
        <v>7884</v>
      </c>
      <c r="I2690" s="4">
        <v>15</v>
      </c>
      <c r="L2690" s="4">
        <v>2</v>
      </c>
      <c r="M2690" s="4" t="s">
        <v>8887</v>
      </c>
      <c r="N2690" s="4" t="s">
        <v>8888</v>
      </c>
      <c r="S2690" s="4" t="s">
        <v>96</v>
      </c>
      <c r="T2690" s="4" t="s">
        <v>97</v>
      </c>
      <c r="W2690" s="4" t="s">
        <v>198</v>
      </c>
      <c r="X2690" s="4" t="s">
        <v>199</v>
      </c>
      <c r="Y2690" s="4" t="s">
        <v>100</v>
      </c>
      <c r="Z2690" s="4" t="s">
        <v>101</v>
      </c>
      <c r="AC2690" s="4">
        <v>49</v>
      </c>
      <c r="AD2690" s="4" t="s">
        <v>492</v>
      </c>
      <c r="AE2690" s="4" t="s">
        <v>493</v>
      </c>
      <c r="AJ2690" s="4" t="s">
        <v>104</v>
      </c>
      <c r="AK2690" s="4" t="s">
        <v>105</v>
      </c>
      <c r="AL2690" s="4" t="s">
        <v>202</v>
      </c>
      <c r="AM2690" s="4" t="s">
        <v>203</v>
      </c>
    </row>
    <row r="2691" spans="1:72" ht="13.5" customHeight="1">
      <c r="A2691" s="6" t="str">
        <f>HYPERLINK("http://kyu.snu.ac.kr/sdhj/index.jsp?type=hj/GK14791_00IM0001_171b.jpg","1870_해북촌_171b")</f>
        <v>1870_해북촌_171b</v>
      </c>
      <c r="B2691" s="4">
        <v>1870</v>
      </c>
      <c r="C2691" s="4" t="s">
        <v>9033</v>
      </c>
      <c r="D2691" s="4" t="s">
        <v>9034</v>
      </c>
      <c r="E2691" s="4">
        <v>2690</v>
      </c>
      <c r="F2691" s="4">
        <v>16</v>
      </c>
      <c r="G2691" s="4" t="s">
        <v>7883</v>
      </c>
      <c r="H2691" s="4" t="s">
        <v>7884</v>
      </c>
      <c r="I2691" s="4">
        <v>15</v>
      </c>
      <c r="L2691" s="4">
        <v>2</v>
      </c>
      <c r="M2691" s="4" t="s">
        <v>8887</v>
      </c>
      <c r="N2691" s="4" t="s">
        <v>8888</v>
      </c>
      <c r="T2691" s="4" t="s">
        <v>9040</v>
      </c>
      <c r="U2691" s="4" t="s">
        <v>138</v>
      </c>
      <c r="V2691" s="4" t="s">
        <v>139</v>
      </c>
      <c r="Y2691" s="4" t="s">
        <v>8895</v>
      </c>
      <c r="Z2691" s="4" t="s">
        <v>8896</v>
      </c>
      <c r="AD2691" s="4" t="s">
        <v>274</v>
      </c>
      <c r="AE2691" s="4" t="s">
        <v>275</v>
      </c>
    </row>
    <row r="2692" spans="1:72" ht="13.5" customHeight="1">
      <c r="A2692" s="6" t="str">
        <f>HYPERLINK("http://kyu.snu.ac.kr/sdhj/index.jsp?type=hj/GK14791_00IM0001_171b.jpg","1870_해북촌_171b")</f>
        <v>1870_해북촌_171b</v>
      </c>
      <c r="B2692" s="4">
        <v>1870</v>
      </c>
      <c r="C2692" s="4" t="s">
        <v>9033</v>
      </c>
      <c r="D2692" s="4" t="s">
        <v>9034</v>
      </c>
      <c r="E2692" s="4">
        <v>2691</v>
      </c>
      <c r="F2692" s="4">
        <v>16</v>
      </c>
      <c r="G2692" s="4" t="s">
        <v>7883</v>
      </c>
      <c r="H2692" s="4" t="s">
        <v>7884</v>
      </c>
      <c r="I2692" s="4">
        <v>15</v>
      </c>
      <c r="L2692" s="4">
        <v>2</v>
      </c>
      <c r="M2692" s="4" t="s">
        <v>8887</v>
      </c>
      <c r="N2692" s="4" t="s">
        <v>8888</v>
      </c>
      <c r="T2692" s="4" t="s">
        <v>9040</v>
      </c>
      <c r="U2692" s="4" t="s">
        <v>138</v>
      </c>
      <c r="V2692" s="4" t="s">
        <v>139</v>
      </c>
      <c r="Y2692" s="4" t="s">
        <v>8897</v>
      </c>
      <c r="Z2692" s="4" t="s">
        <v>8898</v>
      </c>
      <c r="AD2692" s="4" t="s">
        <v>414</v>
      </c>
      <c r="AE2692" s="4" t="s">
        <v>415</v>
      </c>
    </row>
    <row r="2693" spans="1:72" ht="13.5" customHeight="1">
      <c r="A2693" s="6" t="str">
        <f>HYPERLINK("http://kyu.snu.ac.kr/sdhj/index.jsp?type=hj/GK14791_00IM0001_171b.jpg","1870_해북촌_171b")</f>
        <v>1870_해북촌_171b</v>
      </c>
      <c r="B2693" s="4">
        <v>1870</v>
      </c>
      <c r="C2693" s="4" t="s">
        <v>9033</v>
      </c>
      <c r="D2693" s="4" t="s">
        <v>9034</v>
      </c>
      <c r="E2693" s="4">
        <v>2692</v>
      </c>
      <c r="F2693" s="4">
        <v>16</v>
      </c>
      <c r="G2693" s="4" t="s">
        <v>7883</v>
      </c>
      <c r="H2693" s="4" t="s">
        <v>7884</v>
      </c>
      <c r="I2693" s="4">
        <v>15</v>
      </c>
      <c r="L2693" s="4">
        <v>3</v>
      </c>
      <c r="M2693" s="4" t="s">
        <v>8899</v>
      </c>
      <c r="N2693" s="4" t="s">
        <v>6438</v>
      </c>
      <c r="T2693" s="4" t="s">
        <v>9219</v>
      </c>
      <c r="U2693" s="4" t="s">
        <v>73</v>
      </c>
      <c r="V2693" s="4" t="s">
        <v>74</v>
      </c>
      <c r="W2693" s="4" t="s">
        <v>126</v>
      </c>
      <c r="X2693" s="4" t="s">
        <v>9760</v>
      </c>
      <c r="Y2693" s="4" t="s">
        <v>8900</v>
      </c>
      <c r="Z2693" s="4" t="s">
        <v>3175</v>
      </c>
      <c r="AC2693" s="4">
        <v>59</v>
      </c>
      <c r="AD2693" s="4" t="s">
        <v>378</v>
      </c>
      <c r="AE2693" s="4" t="s">
        <v>379</v>
      </c>
      <c r="AJ2693" s="4" t="s">
        <v>34</v>
      </c>
      <c r="AK2693" s="4" t="s">
        <v>35</v>
      </c>
      <c r="AL2693" s="4" t="s">
        <v>572</v>
      </c>
      <c r="AM2693" s="4" t="s">
        <v>573</v>
      </c>
      <c r="AT2693" s="4" t="s">
        <v>82</v>
      </c>
      <c r="AU2693" s="4" t="s">
        <v>83</v>
      </c>
      <c r="AV2693" s="4" t="s">
        <v>8901</v>
      </c>
      <c r="AW2693" s="4" t="s">
        <v>8902</v>
      </c>
      <c r="BG2693" s="4" t="s">
        <v>82</v>
      </c>
      <c r="BH2693" s="4" t="s">
        <v>83</v>
      </c>
      <c r="BI2693" s="4" t="s">
        <v>8903</v>
      </c>
      <c r="BJ2693" s="4" t="s">
        <v>8651</v>
      </c>
      <c r="BK2693" s="4" t="s">
        <v>82</v>
      </c>
      <c r="BL2693" s="4" t="s">
        <v>83</v>
      </c>
      <c r="BM2693" s="4" t="s">
        <v>8904</v>
      </c>
      <c r="BN2693" s="4" t="s">
        <v>8905</v>
      </c>
      <c r="BO2693" s="4" t="s">
        <v>82</v>
      </c>
      <c r="BP2693" s="4" t="s">
        <v>83</v>
      </c>
      <c r="BQ2693" s="4" t="s">
        <v>8906</v>
      </c>
      <c r="BR2693" s="4" t="s">
        <v>8907</v>
      </c>
      <c r="BS2693" s="4" t="s">
        <v>659</v>
      </c>
      <c r="BT2693" s="4" t="s">
        <v>660</v>
      </c>
    </row>
    <row r="2694" spans="1:72" ht="13.5" customHeight="1">
      <c r="A2694" s="6" t="str">
        <f>HYPERLINK("http://kyu.snu.ac.kr/sdhj/index.jsp?type=hj/GK14791_00IM0001_171b.jpg","1870_해북촌_171b")</f>
        <v>1870_해북촌_171b</v>
      </c>
      <c r="B2694" s="4">
        <v>1870</v>
      </c>
      <c r="C2694" s="4" t="s">
        <v>9016</v>
      </c>
      <c r="D2694" s="4" t="s">
        <v>9017</v>
      </c>
      <c r="E2694" s="4">
        <v>2693</v>
      </c>
      <c r="F2694" s="4">
        <v>16</v>
      </c>
      <c r="G2694" s="4" t="s">
        <v>7883</v>
      </c>
      <c r="H2694" s="4" t="s">
        <v>7884</v>
      </c>
      <c r="I2694" s="4">
        <v>15</v>
      </c>
      <c r="L2694" s="4">
        <v>3</v>
      </c>
      <c r="M2694" s="4" t="s">
        <v>8899</v>
      </c>
      <c r="N2694" s="4" t="s">
        <v>6438</v>
      </c>
      <c r="S2694" s="4" t="s">
        <v>96</v>
      </c>
      <c r="T2694" s="4" t="s">
        <v>97</v>
      </c>
      <c r="W2694" s="4" t="s">
        <v>2481</v>
      </c>
      <c r="X2694" s="4" t="s">
        <v>2482</v>
      </c>
      <c r="Y2694" s="4" t="s">
        <v>100</v>
      </c>
      <c r="Z2694" s="4" t="s">
        <v>101</v>
      </c>
      <c r="AC2694" s="4">
        <v>57</v>
      </c>
      <c r="AD2694" s="4" t="s">
        <v>248</v>
      </c>
      <c r="AE2694" s="4" t="s">
        <v>249</v>
      </c>
      <c r="AJ2694" s="4" t="s">
        <v>104</v>
      </c>
      <c r="AK2694" s="4" t="s">
        <v>105</v>
      </c>
      <c r="AL2694" s="4" t="s">
        <v>3640</v>
      </c>
      <c r="AM2694" s="4" t="s">
        <v>3641</v>
      </c>
      <c r="AT2694" s="4" t="s">
        <v>82</v>
      </c>
      <c r="AU2694" s="4" t="s">
        <v>83</v>
      </c>
      <c r="AV2694" s="4" t="s">
        <v>8908</v>
      </c>
      <c r="AW2694" s="4" t="s">
        <v>10815</v>
      </c>
      <c r="BG2694" s="4" t="s">
        <v>82</v>
      </c>
      <c r="BH2694" s="4" t="s">
        <v>83</v>
      </c>
      <c r="BI2694" s="4" t="s">
        <v>8909</v>
      </c>
      <c r="BJ2694" s="4" t="s">
        <v>8910</v>
      </c>
      <c r="BK2694" s="4" t="s">
        <v>82</v>
      </c>
      <c r="BL2694" s="4" t="s">
        <v>83</v>
      </c>
      <c r="BM2694" s="4" t="s">
        <v>8911</v>
      </c>
      <c r="BN2694" s="4" t="s">
        <v>8912</v>
      </c>
      <c r="BO2694" s="4" t="s">
        <v>82</v>
      </c>
      <c r="BP2694" s="4" t="s">
        <v>83</v>
      </c>
      <c r="BQ2694" s="4" t="s">
        <v>8913</v>
      </c>
      <c r="BR2694" s="4" t="s">
        <v>8914</v>
      </c>
      <c r="BS2694" s="4" t="s">
        <v>163</v>
      </c>
      <c r="BT2694" s="4" t="s">
        <v>164</v>
      </c>
    </row>
    <row r="2695" spans="1:72" ht="13.5" customHeight="1">
      <c r="A2695" s="6" t="str">
        <f>HYPERLINK("http://kyu.snu.ac.kr/sdhj/index.jsp?type=hj/GK14791_00IM0001_172a.jpg","1870_해북촌_172a")</f>
        <v>1870_해북촌_172a</v>
      </c>
      <c r="B2695" s="4">
        <v>1870</v>
      </c>
      <c r="C2695" s="4" t="s">
        <v>9484</v>
      </c>
      <c r="D2695" s="4" t="s">
        <v>9485</v>
      </c>
      <c r="E2695" s="4">
        <v>2694</v>
      </c>
      <c r="F2695" s="4">
        <v>16</v>
      </c>
      <c r="G2695" s="4" t="s">
        <v>7883</v>
      </c>
      <c r="H2695" s="4" t="s">
        <v>7884</v>
      </c>
      <c r="I2695" s="4">
        <v>15</v>
      </c>
      <c r="L2695" s="4">
        <v>3</v>
      </c>
      <c r="M2695" s="4" t="s">
        <v>8899</v>
      </c>
      <c r="N2695" s="4" t="s">
        <v>6438</v>
      </c>
      <c r="T2695" s="4" t="s">
        <v>9227</v>
      </c>
      <c r="U2695" s="4" t="s">
        <v>138</v>
      </c>
      <c r="V2695" s="4" t="s">
        <v>139</v>
      </c>
      <c r="Y2695" s="4" t="s">
        <v>1853</v>
      </c>
      <c r="Z2695" s="4" t="s">
        <v>1854</v>
      </c>
      <c r="AD2695" s="4" t="s">
        <v>671</v>
      </c>
      <c r="AE2695" s="4" t="s">
        <v>672</v>
      </c>
    </row>
    <row r="2696" spans="1:72" ht="13.5" customHeight="1">
      <c r="A2696" s="6" t="str">
        <f>HYPERLINK("http://kyu.snu.ac.kr/sdhj/index.jsp?type=hj/GK14791_00IM0001_172a.jpg","1870_해북촌_172a")</f>
        <v>1870_해북촌_172a</v>
      </c>
      <c r="B2696" s="4">
        <v>1870</v>
      </c>
      <c r="C2696" s="4" t="s">
        <v>9224</v>
      </c>
      <c r="D2696" s="4" t="s">
        <v>9225</v>
      </c>
      <c r="E2696" s="4">
        <v>2695</v>
      </c>
      <c r="F2696" s="4">
        <v>16</v>
      </c>
      <c r="G2696" s="4" t="s">
        <v>7883</v>
      </c>
      <c r="H2696" s="4" t="s">
        <v>7884</v>
      </c>
      <c r="I2696" s="4">
        <v>15</v>
      </c>
      <c r="L2696" s="4">
        <v>3</v>
      </c>
      <c r="M2696" s="4" t="s">
        <v>8899</v>
      </c>
      <c r="N2696" s="4" t="s">
        <v>6438</v>
      </c>
      <c r="T2696" s="4" t="s">
        <v>9227</v>
      </c>
      <c r="U2696" s="4" t="s">
        <v>284</v>
      </c>
      <c r="V2696" s="4" t="s">
        <v>285</v>
      </c>
      <c r="Y2696" s="4" t="s">
        <v>8915</v>
      </c>
      <c r="Z2696" s="4" t="s">
        <v>8916</v>
      </c>
      <c r="AD2696" s="4" t="s">
        <v>248</v>
      </c>
      <c r="AE2696" s="4" t="s">
        <v>249</v>
      </c>
    </row>
    <row r="2697" spans="1:72" ht="13.5" customHeight="1">
      <c r="A2697" s="6" t="str">
        <f>HYPERLINK("http://kyu.snu.ac.kr/sdhj/index.jsp?type=hj/GK14791_00IM0001_172a.jpg","1870_해북촌_172a")</f>
        <v>1870_해북촌_172a</v>
      </c>
      <c r="B2697" s="4">
        <v>1870</v>
      </c>
      <c r="C2697" s="4" t="s">
        <v>9224</v>
      </c>
      <c r="D2697" s="4" t="s">
        <v>9225</v>
      </c>
      <c r="E2697" s="4">
        <v>2696</v>
      </c>
      <c r="F2697" s="4">
        <v>16</v>
      </c>
      <c r="G2697" s="4" t="s">
        <v>7883</v>
      </c>
      <c r="H2697" s="4" t="s">
        <v>7884</v>
      </c>
      <c r="I2697" s="4">
        <v>15</v>
      </c>
      <c r="L2697" s="4">
        <v>4</v>
      </c>
      <c r="M2697" s="4" t="s">
        <v>8917</v>
      </c>
      <c r="N2697" s="4" t="s">
        <v>8918</v>
      </c>
      <c r="T2697" s="4" t="s">
        <v>9009</v>
      </c>
      <c r="U2697" s="4" t="s">
        <v>73</v>
      </c>
      <c r="V2697" s="4" t="s">
        <v>74</v>
      </c>
      <c r="W2697" s="4" t="s">
        <v>2414</v>
      </c>
      <c r="X2697" s="4" t="s">
        <v>2415</v>
      </c>
      <c r="Y2697" s="4" t="s">
        <v>8919</v>
      </c>
      <c r="Z2697" s="4" t="s">
        <v>1160</v>
      </c>
      <c r="AC2697" s="4">
        <v>68</v>
      </c>
      <c r="AD2697" s="4" t="s">
        <v>560</v>
      </c>
      <c r="AE2697" s="4" t="s">
        <v>561</v>
      </c>
      <c r="AJ2697" s="4" t="s">
        <v>34</v>
      </c>
      <c r="AK2697" s="4" t="s">
        <v>35</v>
      </c>
      <c r="AL2697" s="4" t="s">
        <v>727</v>
      </c>
      <c r="AM2697" s="4" t="s">
        <v>728</v>
      </c>
      <c r="AT2697" s="4" t="s">
        <v>82</v>
      </c>
      <c r="AU2697" s="4" t="s">
        <v>83</v>
      </c>
      <c r="AV2697" s="4" t="s">
        <v>8394</v>
      </c>
      <c r="AW2697" s="4" t="s">
        <v>620</v>
      </c>
      <c r="BG2697" s="4" t="s">
        <v>82</v>
      </c>
      <c r="BH2697" s="4" t="s">
        <v>83</v>
      </c>
      <c r="BI2697" s="4" t="s">
        <v>1321</v>
      </c>
      <c r="BJ2697" s="4" t="s">
        <v>1322</v>
      </c>
      <c r="BK2697" s="4" t="s">
        <v>82</v>
      </c>
      <c r="BL2697" s="4" t="s">
        <v>83</v>
      </c>
      <c r="BM2697" s="4" t="s">
        <v>8410</v>
      </c>
      <c r="BN2697" s="4" t="s">
        <v>2345</v>
      </c>
      <c r="BO2697" s="4" t="s">
        <v>82</v>
      </c>
      <c r="BP2697" s="4" t="s">
        <v>83</v>
      </c>
      <c r="BQ2697" s="4" t="s">
        <v>8487</v>
      </c>
      <c r="BR2697" s="4" t="s">
        <v>8488</v>
      </c>
      <c r="BS2697" s="4" t="s">
        <v>659</v>
      </c>
      <c r="BT2697" s="4" t="s">
        <v>660</v>
      </c>
    </row>
    <row r="2698" spans="1:72" ht="13.5" customHeight="1">
      <c r="A2698" s="6" t="str">
        <f>HYPERLINK("http://kyu.snu.ac.kr/sdhj/index.jsp?type=hj/GK14791_00IM0001_172a.jpg","1870_해북촌_172a")</f>
        <v>1870_해북촌_172a</v>
      </c>
      <c r="B2698" s="4">
        <v>1870</v>
      </c>
      <c r="C2698" s="4" t="s">
        <v>9492</v>
      </c>
      <c r="D2698" s="4" t="s">
        <v>9493</v>
      </c>
      <c r="E2698" s="4">
        <v>2697</v>
      </c>
      <c r="F2698" s="4">
        <v>16</v>
      </c>
      <c r="G2698" s="4" t="s">
        <v>7883</v>
      </c>
      <c r="H2698" s="4" t="s">
        <v>7884</v>
      </c>
      <c r="I2698" s="4">
        <v>15</v>
      </c>
      <c r="L2698" s="4">
        <v>4</v>
      </c>
      <c r="M2698" s="4" t="s">
        <v>8917</v>
      </c>
      <c r="N2698" s="4" t="s">
        <v>8918</v>
      </c>
      <c r="S2698" s="4" t="s">
        <v>96</v>
      </c>
      <c r="T2698" s="4" t="s">
        <v>97</v>
      </c>
      <c r="W2698" s="4" t="s">
        <v>126</v>
      </c>
      <c r="X2698" s="4" t="s">
        <v>9018</v>
      </c>
      <c r="Y2698" s="4" t="s">
        <v>100</v>
      </c>
      <c r="Z2698" s="4" t="s">
        <v>101</v>
      </c>
      <c r="AC2698" s="4">
        <v>66</v>
      </c>
      <c r="AD2698" s="4" t="s">
        <v>671</v>
      </c>
      <c r="AE2698" s="4" t="s">
        <v>672</v>
      </c>
      <c r="AJ2698" s="4" t="s">
        <v>34</v>
      </c>
      <c r="AK2698" s="4" t="s">
        <v>35</v>
      </c>
      <c r="AL2698" s="4" t="s">
        <v>202</v>
      </c>
      <c r="AM2698" s="4" t="s">
        <v>203</v>
      </c>
      <c r="AT2698" s="4" t="s">
        <v>82</v>
      </c>
      <c r="AU2698" s="4" t="s">
        <v>83</v>
      </c>
      <c r="AV2698" s="4" t="s">
        <v>1513</v>
      </c>
      <c r="AW2698" s="4" t="s">
        <v>1514</v>
      </c>
      <c r="BG2698" s="4" t="s">
        <v>82</v>
      </c>
      <c r="BH2698" s="4" t="s">
        <v>83</v>
      </c>
      <c r="BI2698" s="4" t="s">
        <v>8920</v>
      </c>
      <c r="BJ2698" s="4" t="s">
        <v>8921</v>
      </c>
      <c r="BK2698" s="4" t="s">
        <v>82</v>
      </c>
      <c r="BL2698" s="4" t="s">
        <v>83</v>
      </c>
      <c r="BM2698" s="4" t="s">
        <v>8922</v>
      </c>
      <c r="BN2698" s="4" t="s">
        <v>8923</v>
      </c>
      <c r="BO2698" s="4" t="s">
        <v>82</v>
      </c>
      <c r="BP2698" s="4" t="s">
        <v>83</v>
      </c>
      <c r="BQ2698" s="4" t="s">
        <v>8924</v>
      </c>
      <c r="BR2698" s="4" t="s">
        <v>8925</v>
      </c>
      <c r="BS2698" s="4" t="s">
        <v>222</v>
      </c>
      <c r="BT2698" s="4" t="s">
        <v>223</v>
      </c>
    </row>
    <row r="2699" spans="1:72" ht="13.5" customHeight="1">
      <c r="A2699" s="6" t="str">
        <f>HYPERLINK("http://kyu.snu.ac.kr/sdhj/index.jsp?type=hj/GK14791_00IM0001_172a.jpg","1870_해북촌_172a")</f>
        <v>1870_해북촌_172a</v>
      </c>
      <c r="B2699" s="4">
        <v>1870</v>
      </c>
      <c r="C2699" s="4" t="s">
        <v>9156</v>
      </c>
      <c r="D2699" s="4" t="s">
        <v>9157</v>
      </c>
      <c r="E2699" s="4">
        <v>2698</v>
      </c>
      <c r="F2699" s="4">
        <v>16</v>
      </c>
      <c r="G2699" s="4" t="s">
        <v>7883</v>
      </c>
      <c r="H2699" s="4" t="s">
        <v>7884</v>
      </c>
      <c r="I2699" s="4">
        <v>15</v>
      </c>
      <c r="L2699" s="4">
        <v>4</v>
      </c>
      <c r="M2699" s="4" t="s">
        <v>8917</v>
      </c>
      <c r="N2699" s="4" t="s">
        <v>8918</v>
      </c>
      <c r="T2699" s="4" t="s">
        <v>9021</v>
      </c>
      <c r="U2699" s="4" t="s">
        <v>138</v>
      </c>
      <c r="V2699" s="4" t="s">
        <v>139</v>
      </c>
      <c r="Y2699" s="4" t="s">
        <v>8926</v>
      </c>
      <c r="Z2699" s="4" t="s">
        <v>8927</v>
      </c>
      <c r="AD2699" s="4" t="s">
        <v>122</v>
      </c>
      <c r="AE2699" s="4" t="s">
        <v>123</v>
      </c>
    </row>
  </sheetData>
  <sortState ref="A2:BV2699">
    <sortCondition ref="E2:E2699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2011-03-14T08:34:57Z</dcterms:created>
  <dcterms:modified xsi:type="dcterms:W3CDTF">2014-08-17T05:27:13Z</dcterms:modified>
</cp:coreProperties>
</file>